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1.xml" ContentType="application/vnd.openxmlformats-officedocument.drawingml.chartshapes+xml"/>
  <Override PartName="/xl/drawings/drawing28.xml" ContentType="application/vnd.openxmlformats-officedocument.drawingml.chartshapes+xml"/>
  <Override PartName="/xl/drawings/drawing40.xml" ContentType="application/vnd.openxmlformats-officedocument.drawingml.chartshapes+xml"/>
  <Override PartName="/xl/drawings/drawing34.xml" ContentType="application/vnd.openxmlformats-officedocument.drawingml.chartshapes+xml"/>
  <Override PartName="/xl/drawings/drawing19.xml" ContentType="application/vnd.openxmlformats-officedocument.drawingml.chartshapes+xml"/>
  <Override PartName="/xl/drawings/drawing41.xml" ContentType="application/vnd.openxmlformats-officedocument.drawingml.chartshapes+xml"/>
  <Override PartName="/xl/drawings/drawing15.xml" ContentType="application/vnd.openxmlformats-officedocument.drawingml.chartshapes+xml"/>
  <Override PartName="/xl/drawings/drawing13.xml" ContentType="application/vnd.openxmlformats-officedocument.drawingml.chartshapes+xml"/>
  <Override PartName="/xl/drawings/drawing9.xml" ContentType="application/vnd.openxmlformats-officedocument.drawingml.chartshapes+xml"/>
  <Override PartName="/xl/drawings/drawing23.xml" ContentType="application/vnd.openxmlformats-officedocument.drawingml.chartshapes+xml"/>
  <Override PartName="/xl/drawings/drawing43.xml" ContentType="application/vnd.openxmlformats-officedocument.drawingml.chartshapes+xml"/>
  <Override PartName="/xl/drawings/drawing6.xml" ContentType="application/vnd.openxmlformats-officedocument.drawingml.chartshapes+xml"/>
  <Override PartName="/xl/drawings/drawing66.xml" ContentType="application/vnd.openxmlformats-officedocument.drawingml.chartshapes+xml"/>
  <Override PartName="/xl/drawings/drawing64.xml" ContentType="application/vnd.openxmlformats-officedocument.drawingml.chartshapes+xml"/>
  <Override PartName="/xl/drawings/drawing58.xml" ContentType="application/vnd.openxmlformats-officedocument.drawingml.chartshapes+xml"/>
  <Override PartName="/xl/drawings/drawing54.xml" ContentType="application/vnd.openxmlformats-officedocument.drawingml.chartshapes+xml"/>
  <Override PartName="/xl/drawings/drawing52.xml" ContentType="application/vnd.openxmlformats-officedocument.drawingml.chartshapes+xml"/>
  <Override PartName="/xl/drawings/drawing50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workbook.xml" ContentType="application/vnd.openxmlformats-officedocument.spreadsheetml.sheet.main+xml"/>
  <Override PartName="/xl/worksheets/sheet25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1.xml" ContentType="application/vnd.openxmlformats-officedocument.drawing+xml"/>
  <Override PartName="/xl/worksheets/sheet4.xml" ContentType="application/vnd.openxmlformats-officedocument.spreadsheetml.worksheet+xml"/>
  <Override PartName="/xl/theme/themeOverride9.xml" ContentType="application/vnd.openxmlformats-officedocument.themeOverride+xml"/>
  <Override PartName="/xl/charts/chart22.xml" ContentType="application/vnd.openxmlformats-officedocument.drawingml.chart+xml"/>
  <Override PartName="/xl/drawings/drawing67.xml" ContentType="application/vnd.openxmlformats-officedocument.drawing+xml"/>
  <Override PartName="/xl/worksheets/sheet1.xml" ContentType="application/vnd.openxmlformats-officedocument.spreadsheetml.workshee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69.xml" ContentType="application/vnd.openxmlformats-officedocument.drawing+xml"/>
  <Override PartName="/xl/drawings/drawing77.xml" ContentType="application/vnd.openxmlformats-officedocument.drawing+xml"/>
  <Override PartName="/xl/charts/chart23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78.xml" ContentType="application/vnd.openxmlformats-officedocument.drawing+xml"/>
  <Override PartName="/xl/drawings/drawing65.xml" ContentType="application/vnd.openxmlformats-officedocument.drawing+xml"/>
  <Override PartName="/xl/worksheets/sheet26.xml" ContentType="application/vnd.openxmlformats-officedocument.spreadsheetml.workshee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worksheets/sheet19.xml" ContentType="application/vnd.openxmlformats-officedocument.spreadsheetml.worksheet+xml"/>
  <Override PartName="/xl/charts/chart6.xml" ContentType="application/vnd.openxmlformats-officedocument.drawingml.chart+xml"/>
  <Override PartName="/xl/worksheets/sheet20.xml" ContentType="application/vnd.openxmlformats-officedocument.spreadsheetml.worksheet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worksheets/sheet22.xml" ContentType="application/vnd.openxmlformats-officedocument.spreadsheetml.worksheet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4.xml" ContentType="application/vnd.openxmlformats-officedocument.drawing+xml"/>
  <Override PartName="/xl/worksheets/sheet21.xml" ContentType="application/vnd.openxmlformats-officedocument.spreadsheetml.worksheet+xml"/>
  <Override PartName="/xl/charts/chart4.xml" ContentType="application/vnd.openxmlformats-officedocument.drawingml.chart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charts/chart9.xml" ContentType="application/vnd.openxmlformats-officedocument.drawingml.chart+xml"/>
  <Override PartName="/xl/worksheets/sheet16.xml" ContentType="application/vnd.openxmlformats-officedocument.spreadsheetml.worksheet+xml"/>
  <Override PartName="/xl/drawings/drawing33.xml" ContentType="application/vnd.openxmlformats-officedocument.drawing+xml"/>
  <Override PartName="/xl/drawings/drawing32.xml" ContentType="application/vnd.openxmlformats-officedocument.drawing+xml"/>
  <Override PartName="/xl/charts/chart8.xml" ContentType="application/vnd.openxmlformats-officedocument.drawingml.chart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7.xml" ContentType="application/vnd.openxmlformats-officedocument.drawingml.chart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8.xml" ContentType="application/vnd.openxmlformats-officedocument.drawing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worksheets/sheet23.xml" ContentType="application/vnd.openxmlformats-officedocument.spreadsheetml.worksheet+xml"/>
  <Override PartName="/xl/charts/chart2.xml" ContentType="application/vnd.openxmlformats-officedocument.drawingml.chart+xml"/>
  <Override PartName="/xl/worksheets/sheet24.xml" ContentType="application/vnd.openxmlformats-officedocument.spreadsheetml.worksheet+xml"/>
  <Override PartName="/xl/drawings/drawing2.xml" ContentType="application/vnd.openxmlformats-officedocument.drawing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29.xml" ContentType="application/vnd.openxmlformats-officedocument.drawing+xml"/>
  <Override PartName="/xl/theme/themeOverride8.xml" ContentType="application/vnd.openxmlformats-officedocument.themeOverride+xml"/>
  <Override PartName="/xl/worksheets/sheet15.xml" ContentType="application/vnd.openxmlformats-officedocument.spreadsheetml.worksheet+xml"/>
  <Override PartName="/xl/charts/chart18.xml" ContentType="application/vnd.openxmlformats-officedocument.drawingml.chart+xml"/>
  <Override PartName="/xl/theme/themeOverride6.xml" ContentType="application/vnd.openxmlformats-officedocument.themeOverride+xml"/>
  <Override PartName="/xl/worksheets/sheet8.xml" ContentType="application/vnd.openxmlformats-officedocument.spreadsheetml.worksheet+xml"/>
  <Override PartName="/xl/drawings/drawing53.xml" ContentType="application/vnd.openxmlformats-officedocument.drawing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charts/chart17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16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theme/themeOverride7.xml" ContentType="application/vnd.openxmlformats-officedocument.themeOverride+xml"/>
  <Override PartName="/xl/worksheets/sheet7.xml" ContentType="application/vnd.openxmlformats-officedocument.spreadsheetml.worksheet+xml"/>
  <Override PartName="/xl/drawings/drawing55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harts/chart21.xml" ContentType="application/vnd.openxmlformats-officedocument.drawingml.chart+xml"/>
  <Override PartName="/xl/drawings/drawing60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20.xml" ContentType="application/vnd.openxmlformats-officedocument.drawingml.chart+xml"/>
  <Override PartName="/xl/worksheets/sheet6.xml" ContentType="application/vnd.openxmlformats-officedocument.spreadsheetml.worksheet+xml"/>
  <Override PartName="/xl/drawings/drawing59.xml" ContentType="application/vnd.openxmlformats-officedocument.drawing+xml"/>
  <Override PartName="/xl/drawings/drawing51.xml" ContentType="application/vnd.openxmlformats-officedocument.drawing+xml"/>
  <Override PartName="/xl/drawings/drawing45.xml" ContentType="application/vnd.openxmlformats-officedocument.drawing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3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drawings/drawing37.xml" ContentType="application/vnd.openxmlformats-officedocument.drawing+xml"/>
  <Override PartName="/xl/charts/chart12.xml" ContentType="application/vnd.openxmlformats-officedocument.drawingml.chart+xml"/>
  <Override PartName="/xl/worksheets/sheet14.xml" ContentType="application/vnd.openxmlformats-officedocument.spreadsheetml.worksheet+xml"/>
  <Override PartName="/xl/charts/chart11.xml" ContentType="application/vnd.openxmlformats-officedocument.drawingml.chart+xml"/>
  <Override PartName="/xl/drawings/drawing38.xml" ContentType="application/vnd.openxmlformats-officedocument.drawing+xml"/>
  <Override PartName="/xl/theme/themeOverride1.xml" ContentType="application/vnd.openxmlformats-officedocument.themeOverride+xml"/>
  <Override PartName="/xl/drawings/drawing36.xml" ContentType="application/vnd.openxmlformats-officedocument.drawing+xml"/>
  <Override PartName="/xl/drawings/drawing39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35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35" windowHeight="11190"/>
  </bookViews>
  <sheets>
    <sheet name="Menú Principal" sheetId="9" r:id="rId1"/>
    <sheet name="Tablas pasajeros mens DGOT" sheetId="10" r:id="rId2"/>
    <sheet name="tablas pasajeros menual islas" sheetId="11" r:id="rId3"/>
    <sheet name="graf. dist islas periodo act" sheetId="12" r:id="rId4"/>
    <sheet name="tablas pasajeros ANUAL" sheetId="13" r:id="rId5"/>
    <sheet name="grafica evolucion pas x islas" sheetId="14" r:id="rId6"/>
    <sheet name="variacion pasajeros por islas" sheetId="15" r:id="rId7"/>
    <sheet name="cuota pasajeros x islas" sheetId="16" r:id="rId8"/>
    <sheet name="grafica dis pas x islas " sheetId="17" r:id="rId9"/>
    <sheet name="grafica dis pas x islas ult año" sheetId="18" r:id="rId10"/>
    <sheet name="Alojados tipología" sheetId="19" r:id="rId11"/>
    <sheet name="tab. Turistas alojados tip" sheetId="20" r:id="rId12"/>
    <sheet name="grafica evolución alo x tip" sheetId="21" r:id="rId13"/>
    <sheet name="var evolu x tipolo" sheetId="22" r:id="rId14"/>
    <sheet name="peso sobre total turistasx tipo" sheetId="23" r:id="rId15"/>
    <sheet name="grafica peso x tipologia" sheetId="24" r:id="rId16"/>
    <sheet name="tab.Evolución mensual tipología" sheetId="25" r:id="rId17"/>
    <sheet name="tablas turistas por Temporada" sheetId="26" r:id="rId18"/>
    <sheet name="Alojados zona tipología" sheetId="27" r:id="rId19"/>
    <sheet name="Gráfico alojados zona y tipolog" sheetId="28" r:id="rId20"/>
    <sheet name="Alojados tipología y zona" sheetId="29" r:id="rId21"/>
    <sheet name="Gráfico alojado tipología zona" sheetId="30" r:id="rId22"/>
    <sheet name="Distribución por zonas" sheetId="31" r:id="rId23"/>
    <sheet name="graf. dist ZONAS" sheetId="32" r:id="rId24"/>
    <sheet name="Tablas turistas zona y tip." sheetId="33" r:id="rId25"/>
    <sheet name="variación x zonas tipo " sheetId="34" r:id="rId26"/>
    <sheet name="peso sobre total turistas x zon" sheetId="35" r:id="rId27"/>
    <sheet name="tablas Zonas mensual " sheetId="36" r:id="rId28"/>
    <sheet name="grafica zona mensual" sheetId="37" r:id="rId29"/>
    <sheet name="Tablas Evo. mens. zonas y TIPO" sheetId="38" r:id="rId30"/>
    <sheet name="Alojados tipología y categoría" sheetId="39" r:id="rId31"/>
    <sheet name="Gráfico aloj tipolog y categorí" sheetId="40" r:id="rId32"/>
    <sheet name="tablas turistas por categorías " sheetId="41" r:id="rId33"/>
    <sheet name="grafica evolucion por categoria" sheetId="42" r:id="rId34"/>
    <sheet name="graf. dist cate ultimo año" sheetId="43" r:id="rId35"/>
    <sheet name="graf. dist cate periodo act" sheetId="44" r:id="rId36"/>
    <sheet name="VARIACIÓN EVOL POR CATEGORIA" sheetId="45" r:id="rId37"/>
    <sheet name="PESO SOBRE TOTAL TURISTAS X CAT" sheetId="46" r:id="rId38"/>
    <sheet name="grafica evol peso por categoria" sheetId="47" r:id="rId39"/>
    <sheet name="tab,Evolución mensual categoría" sheetId="48" r:id="rId40"/>
    <sheet name="Nacionalidades  evolución mensu" sheetId="49" r:id="rId41"/>
    <sheet name="Nacionalidades " sheetId="50" r:id="rId42"/>
    <sheet name="Distribución Nacionalidades" sheetId="51" r:id="rId43"/>
    <sheet name="graf. dist NACIONALIDADES AÑO" sheetId="52" r:id="rId44"/>
    <sheet name="graf. dist NACIONALIDADES" sheetId="53" r:id="rId45"/>
    <sheet name="Nacionalidad-Alojamiento(datos)" sheetId="54" r:id="rId46"/>
    <sheet name="EVOLUCIÓN NACIO CATEGORIA " sheetId="55" r:id="rId47"/>
    <sheet name="nacionalidades distribucion alo" sheetId="56" r:id="rId48"/>
    <sheet name="Nacionalidad-Alojamiento" sheetId="57" r:id="rId49"/>
    <sheet name="Nacionalidad-Zona (datos)" sheetId="58" r:id="rId50"/>
    <sheet name="evolucion nac zonas" sheetId="59" r:id="rId51"/>
    <sheet name="Nacionalidad-Zona" sheetId="60" r:id="rId52"/>
    <sheet name="zona-nacionalidad" sheetId="61" r:id="rId53"/>
    <sheet name="Nacionalidad-evolución cuota" sheetId="62" r:id="rId54"/>
    <sheet name="Alojados evol mensual" sheetId="63" r:id="rId55"/>
    <sheet name="Gráfico alojados mensual" sheetId="64" r:id="rId56"/>
    <sheet name="Hoja1" sheetId="65" state="hidden" r:id="rId57"/>
    <sheet name="actualizaciones" sheetId="66" state="hidden" r:id="rId58"/>
  </sheets>
  <externalReferences>
    <externalReference r:id="rId59"/>
    <externalReference r:id="rId60"/>
  </externalReferences>
  <definedNames>
    <definedName name="_eoh05" localSheetId="22">#REF!</definedName>
    <definedName name="_eoh05" localSheetId="3">#REF!</definedName>
    <definedName name="_eoh05" localSheetId="44">#REF!</definedName>
    <definedName name="_eoh05" localSheetId="23">#REF!</definedName>
    <definedName name="_eoh05" localSheetId="53">#REF!</definedName>
    <definedName name="_eoh05" localSheetId="2">#REF!</definedName>
    <definedName name="_eoh05" localSheetId="52">#REF!</definedName>
    <definedName name="_eoh05">#REF!</definedName>
    <definedName name="_eoh06" localSheetId="22">#REF!</definedName>
    <definedName name="_eoh06" localSheetId="3">#REF!</definedName>
    <definedName name="_eoh06" localSheetId="44">#REF!</definedName>
    <definedName name="_eoh06" localSheetId="23">#REF!</definedName>
    <definedName name="_eoh06" localSheetId="53">#REF!</definedName>
    <definedName name="_eoh06" localSheetId="2">#REF!</definedName>
    <definedName name="_eoh06" localSheetId="52">#REF!</definedName>
    <definedName name="_eoh06">#REF!</definedName>
    <definedName name="_xlnm.Print_Area" localSheetId="54">'Alojados evol mensual'!$B$5:$F$436</definedName>
    <definedName name="_xlnm.Print_Area" localSheetId="10">'Alojados tipología'!$B$5:$G$10</definedName>
    <definedName name="_xlnm.Print_Area" localSheetId="30">'Alojados tipología y categoría'!$B$5:$G$18</definedName>
    <definedName name="_xlnm.Print_Area" localSheetId="20">'Alojados tipología y zona'!$B$5:$G$25</definedName>
    <definedName name="_xlnm.Print_Area" localSheetId="18">'Alojados zona tipología'!$B$5:$G$27</definedName>
    <definedName name="_xlnm.Print_Area" localSheetId="7">'cuota pasajeros x islas'!$B$5:$H$25</definedName>
    <definedName name="_xlnm.Print_Area" localSheetId="42">'Distribución Nacionalidades'!$B$5:$D$30</definedName>
    <definedName name="_xlnm.Print_Area" localSheetId="22">'Distribución por zonas'!$B$5:$F$12</definedName>
    <definedName name="_xlnm.Print_Area" localSheetId="50">'evolucion nac zonas'!$B$5:$G$31</definedName>
    <definedName name="_xlnm.Print_Area" localSheetId="46">'EVOLUCIÓN NACIO CATEGORIA '!$B$5:$J$32</definedName>
    <definedName name="_xlnm.Print_Area" localSheetId="35">'graf. dist cate periodo act'!$B$2:$I$22</definedName>
    <definedName name="_xlnm.Print_Area" localSheetId="34">'graf. dist cate ultimo año'!$C$2:$J$21</definedName>
    <definedName name="_xlnm.Print_Area" localSheetId="3">'graf. dist islas periodo act'!$B$2:$J$22</definedName>
    <definedName name="_xlnm.Print_Area" localSheetId="44">'graf. dist NACIONALIDADES'!$B$2:$J$41</definedName>
    <definedName name="_xlnm.Print_Area" localSheetId="43">'graf. dist NACIONALIDADES AÑO'!$B$3:$J$45</definedName>
    <definedName name="_xlnm.Print_Area" localSheetId="23">'graf. dist ZONAS'!$B$2:$J$22</definedName>
    <definedName name="_xlnm.Print_Area" localSheetId="8">'grafica dis pas x islas '!$B$3:$K$28</definedName>
    <definedName name="_xlnm.Print_Area" localSheetId="9">'grafica dis pas x islas ult año'!$B$4:$J$24</definedName>
    <definedName name="_xlnm.Print_Area" localSheetId="38">'grafica evol peso por categoria'!$B$2:$J$24</definedName>
    <definedName name="_xlnm.Print_Area" localSheetId="12">'grafica evolución alo x tip'!$C$2:$J$23</definedName>
    <definedName name="_xlnm.Print_Area" localSheetId="5">'grafica evolucion pas x islas'!$C$2:$K$23</definedName>
    <definedName name="_xlnm.Print_Area" localSheetId="33">'grafica evolucion por categoria'!$C$2:$K$23</definedName>
    <definedName name="_xlnm.Print_Area" localSheetId="15">'grafica peso x tipologia'!$B$2:$K$29</definedName>
    <definedName name="_xlnm.Print_Area" localSheetId="28">'grafica zona mensual'!$C$2:$J$43,'grafica zona mensual'!$C$45:$J$84,'grafica zona mensual'!$C$86:$J$105</definedName>
    <definedName name="_xlnm.Print_Area" localSheetId="31">'Gráfico aloj tipolog y categorí'!$B$5:$J$29</definedName>
    <definedName name="_xlnm.Print_Area" localSheetId="21">'Gráfico alojado tipología zona'!$B$5:$I$29</definedName>
    <definedName name="_xlnm.Print_Area" localSheetId="55">'Gráfico alojados mensual'!$B$3:$K$28</definedName>
    <definedName name="_xlnm.Print_Area" localSheetId="19">'Gráfico alojados zona y tipolog'!$B$2:$J$25</definedName>
    <definedName name="_xlnm.Print_Area" localSheetId="0">'Menú Principal'!$C$4:$G$59</definedName>
    <definedName name="_xlnm.Print_Area" localSheetId="48">'Nacionalidad-Alojamiento'!$B$5:$J$32</definedName>
    <definedName name="_xlnm.Print_Area" localSheetId="45">'Nacionalidad-Alojamiento(datos)'!$B$5:$Q$32</definedName>
    <definedName name="_xlnm.Print_Area" localSheetId="41">'Nacionalidades '!$B$5:$F$30</definedName>
    <definedName name="_xlnm.Print_Area" localSheetId="40">'Nacionalidades  evolución mensu'!$B$5:$AV$422</definedName>
    <definedName name="_xlnm.Print_Area" localSheetId="47">'nacionalidades distribucion alo'!$B$5:$J$32</definedName>
    <definedName name="_xlnm.Print_Area" localSheetId="53">'Nacionalidad-evolución cuota'!$B$5:$Y$41</definedName>
    <definedName name="_xlnm.Print_Area" localSheetId="51">'Nacionalidad-Zona'!$B$5:$G$31</definedName>
    <definedName name="_xlnm.Print_Area" localSheetId="49">'Nacionalidad-Zona (datos)'!$B$5:$AB$32</definedName>
    <definedName name="_xlnm.Print_Area" localSheetId="37">'PESO SOBRE TOTAL TURISTAS X CAT'!$B$5:$J$40</definedName>
    <definedName name="_xlnm.Print_Area" localSheetId="26">'peso sobre total turistas x zon'!$B$5:$Q$41</definedName>
    <definedName name="_xlnm.Print_Area" localSheetId="14">'peso sobre total turistasx tipo'!$B$5:$E$40</definedName>
    <definedName name="_xlnm.Print_Area" localSheetId="39">'tab,Evolución mensual categoría'!$B$5:$R$42</definedName>
    <definedName name="_xlnm.Print_Area" localSheetId="11">'tab. Turistas alojados tip'!$B$5:$G$437</definedName>
    <definedName name="_xlnm.Print_Area" localSheetId="16">'tab.Evolución mensual tipología'!$B$5:$K$43</definedName>
    <definedName name="_xlnm.Print_Area" localSheetId="29">'Tablas Evo. mens. zonas y TIPO'!$B$5:$Q$39,'Tablas Evo. mens. zonas y TIPO'!$B$42:$Q$77,'Tablas Evo. mens. zonas y TIPO'!$B$80:$Q$97</definedName>
    <definedName name="_xlnm.Print_Area" localSheetId="4">'tablas pasajeros ANUAL'!$B$5:$H$241</definedName>
    <definedName name="_xlnm.Print_Area" localSheetId="1">'Tablas pasajeros mens DGOT'!$B$5:$I$56,'Tablas pasajeros mens DGOT'!$B$59:$I$111</definedName>
    <definedName name="_xlnm.Print_Area" localSheetId="2">'tablas pasajeros menual islas'!$B$5:$H$41</definedName>
    <definedName name="_xlnm.Print_Area" localSheetId="32">'tablas turistas por categorías '!$B$5:$Q$436</definedName>
    <definedName name="_xlnm.Print_Area" localSheetId="17">'tablas turistas por Temporada'!$B$5:$G$28</definedName>
    <definedName name="_xlnm.Print_Area" localSheetId="24">'Tablas turistas zona y tip.'!$B$5:$AA$437</definedName>
    <definedName name="_xlnm.Print_Area" localSheetId="27">'tablas Zonas mensual '!$B$5:$I$38,'tablas Zonas mensual '!$B$41:$I$74,'tablas Zonas mensual '!$B$78:$I$93</definedName>
    <definedName name="_xlnm.Print_Area" localSheetId="13">'var evolu x tipolo'!$B$5:$E$423</definedName>
    <definedName name="_xlnm.Print_Area" localSheetId="36">'VARIACIÓN EVOL POR CATEGORIA'!$B$5:$J$423</definedName>
    <definedName name="_xlnm.Print_Area" localSheetId="6">'variacion pasajeros por islas'!$B$5:$H$228</definedName>
    <definedName name="_xlnm.Print_Area" localSheetId="25">'variación x zonas tipo '!$B$5:$O$424</definedName>
    <definedName name="_xlnm.Print_Area" localSheetId="52">'zona-nacionalidad'!$B$5:$G$31</definedName>
    <definedName name="CANARIAS" localSheetId="22">#REF!</definedName>
    <definedName name="CANARIAS" localSheetId="3">#REF!</definedName>
    <definedName name="CANARIAS" localSheetId="44">#REF!</definedName>
    <definedName name="CANARIAS" localSheetId="23">#REF!</definedName>
    <definedName name="CANARIAS" localSheetId="53">#REF!</definedName>
    <definedName name="CANARIAS" localSheetId="2">#REF!</definedName>
    <definedName name="CANARIAS" localSheetId="52">#REF!</definedName>
    <definedName name="CANARIAS">#REF!</definedName>
    <definedName name="eoap05" localSheetId="22">#REF!</definedName>
    <definedName name="eoap05" localSheetId="3">#REF!</definedName>
    <definedName name="eoap05" localSheetId="44">#REF!</definedName>
    <definedName name="eoap05" localSheetId="23">#REF!</definedName>
    <definedName name="eoap05" localSheetId="53">#REF!</definedName>
    <definedName name="eoap05" localSheetId="2">#REF!</definedName>
    <definedName name="eoap05" localSheetId="52">#REF!</definedName>
    <definedName name="eoap05">#REF!</definedName>
    <definedName name="EOAP05B" localSheetId="22">#REF!</definedName>
    <definedName name="EOAP05B" localSheetId="3">#REF!</definedName>
    <definedName name="EOAP05B" localSheetId="44">#REF!</definedName>
    <definedName name="EOAP05B" localSheetId="23">#REF!</definedName>
    <definedName name="EOAP05B" localSheetId="53">#REF!</definedName>
    <definedName name="EOAP05B" localSheetId="2">#REF!</definedName>
    <definedName name="EOAP05B" localSheetId="52">#REF!</definedName>
    <definedName name="EOAP05B">#REF!</definedName>
    <definedName name="eoap06" localSheetId="22">#REF!</definedName>
    <definedName name="eoap06" localSheetId="3">#REF!</definedName>
    <definedName name="eoap06" localSheetId="44">#REF!</definedName>
    <definedName name="eoap06" localSheetId="23">#REF!</definedName>
    <definedName name="eoap06" localSheetId="53">#REF!</definedName>
    <definedName name="eoap06" localSheetId="2">#REF!</definedName>
    <definedName name="eoap06" localSheetId="52">#REF!</definedName>
    <definedName name="eoap06">#REF!</definedName>
    <definedName name="EOAP06B" localSheetId="22">#REF!</definedName>
    <definedName name="EOAP06B" localSheetId="3">#REF!</definedName>
    <definedName name="EOAP06B" localSheetId="44">#REF!</definedName>
    <definedName name="EOAP06B" localSheetId="23">#REF!</definedName>
    <definedName name="EOAP06B" localSheetId="53">#REF!</definedName>
    <definedName name="EOAP06B" localSheetId="2">#REF!</definedName>
    <definedName name="EOAP06B" localSheetId="52">#REF!</definedName>
    <definedName name="EOAP06B">#REF!</definedName>
    <definedName name="eoh05B" localSheetId="22">#REF!</definedName>
    <definedName name="eoh05B" localSheetId="3">#REF!</definedName>
    <definedName name="eoh05B" localSheetId="44">#REF!</definedName>
    <definedName name="eoh05B" localSheetId="23">#REF!</definedName>
    <definedName name="eoh05B" localSheetId="53">#REF!</definedName>
    <definedName name="eoh05B" localSheetId="2">#REF!</definedName>
    <definedName name="eoh05B" localSheetId="52">#REF!</definedName>
    <definedName name="eoh05B">#REF!</definedName>
    <definedName name="eoh06B" localSheetId="22">#REF!</definedName>
    <definedName name="eoh06B" localSheetId="3">#REF!</definedName>
    <definedName name="eoh06B" localSheetId="44">#REF!</definedName>
    <definedName name="eoh06B" localSheetId="23">#REF!</definedName>
    <definedName name="eoh06B" localSheetId="53">#REF!</definedName>
    <definedName name="eoh06B" localSheetId="2">#REF!</definedName>
    <definedName name="eoh06B" localSheetId="52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2">#REF!</definedName>
    <definedName name="FT" localSheetId="3">#REF!</definedName>
    <definedName name="FT" localSheetId="44">#REF!</definedName>
    <definedName name="FT" localSheetId="23">#REF!</definedName>
    <definedName name="FT" localSheetId="53">#REF!</definedName>
    <definedName name="FT" localSheetId="2">#REF!</definedName>
    <definedName name="FT" localSheetId="52">#REF!</definedName>
    <definedName name="FT">#REF!</definedName>
    <definedName name="GC" localSheetId="22">#REF!</definedName>
    <definedName name="GC" localSheetId="3">#REF!</definedName>
    <definedName name="GC" localSheetId="44">#REF!</definedName>
    <definedName name="GC" localSheetId="23">#REF!</definedName>
    <definedName name="GC" localSheetId="53">#REF!</definedName>
    <definedName name="GC" localSheetId="2">#REF!</definedName>
    <definedName name="GC" localSheetId="52">#REF!</definedName>
    <definedName name="GC">#REF!</definedName>
    <definedName name="IPH" localSheetId="22">#REF!</definedName>
    <definedName name="IPH" localSheetId="3">#REF!</definedName>
    <definedName name="IPH" localSheetId="44">#REF!</definedName>
    <definedName name="IPH" localSheetId="23">#REF!</definedName>
    <definedName name="IPH" localSheetId="53">#REF!</definedName>
    <definedName name="IPH" localSheetId="2">#REF!</definedName>
    <definedName name="IPH" localSheetId="52">#REF!</definedName>
    <definedName name="IPH">#REF!</definedName>
    <definedName name="LP" localSheetId="22">#REF!</definedName>
    <definedName name="LP" localSheetId="3">#REF!</definedName>
    <definedName name="LP" localSheetId="44">#REF!</definedName>
    <definedName name="LP" localSheetId="23">#REF!</definedName>
    <definedName name="LP" localSheetId="53">#REF!</definedName>
    <definedName name="LP" localSheetId="2">#REF!</definedName>
    <definedName name="LP" localSheetId="52">#REF!</definedName>
    <definedName name="LP">#REF!</definedName>
    <definedName name="LZ" localSheetId="22">#REF!</definedName>
    <definedName name="LZ" localSheetId="3">#REF!</definedName>
    <definedName name="LZ" localSheetId="44">#REF!</definedName>
    <definedName name="LZ" localSheetId="23">#REF!</definedName>
    <definedName name="LZ" localSheetId="53">#REF!</definedName>
    <definedName name="LZ" localSheetId="2">#REF!</definedName>
    <definedName name="LZ" localSheetId="52">#REF!</definedName>
    <definedName name="LZ">#REF!</definedName>
    <definedName name="TF" localSheetId="22">#REF!</definedName>
    <definedName name="TF" localSheetId="3">#REF!</definedName>
    <definedName name="TF" localSheetId="44">#REF!</definedName>
    <definedName name="TF" localSheetId="23">#REF!</definedName>
    <definedName name="TF" localSheetId="53">#REF!</definedName>
    <definedName name="TF" localSheetId="2">#REF!</definedName>
    <definedName name="TF" localSheetId="52">#REF!</definedName>
    <definedName name="TF">#REF!</definedName>
    <definedName name="_xlnm.Print_Titles" localSheetId="54">'Alojados evol mensual'!$5:$6</definedName>
    <definedName name="_xlnm.Print_Titles" localSheetId="0">'Menú Principal'!$4:$10</definedName>
    <definedName name="_xlnm.Print_Titles" localSheetId="40">'Nacionalidades  evolución mensu'!$B:$B,'Nacionalidades  evolución mensu'!$5:$6</definedName>
    <definedName name="_xlnm.Print_Titles" localSheetId="37">'PESO SOBRE TOTAL TURISTAS X CAT'!$5:$6</definedName>
    <definedName name="_xlnm.Print_Titles" localSheetId="26">'peso sobre total turistas x zon'!$5:$7</definedName>
    <definedName name="_xlnm.Print_Titles" localSheetId="14">'peso sobre total turistasx tipo'!$5:$6</definedName>
    <definedName name="_xlnm.Print_Titles" localSheetId="11">'tab. Turistas alojados tip'!$5:$6</definedName>
    <definedName name="_xlnm.Print_Titles" localSheetId="4">'tablas pasajeros ANUAL'!$5:$6</definedName>
    <definedName name="_xlnm.Print_Titles" localSheetId="32">'tablas turistas por categorías '!$5:$6</definedName>
    <definedName name="_xlnm.Print_Titles" localSheetId="24">'Tablas turistas zona y tip.'!$5:$7</definedName>
    <definedName name="_xlnm.Print_Titles" localSheetId="13">'var evolu x tipolo'!$5:$6</definedName>
    <definedName name="_xlnm.Print_Titles" localSheetId="36">'VARIACIÓN EVOL POR CATEGORIA'!$5:$6</definedName>
    <definedName name="_xlnm.Print_Titles" localSheetId="6">'variacion pasajeros por islas'!$5:$6</definedName>
    <definedName name="_xlnm.Print_Titles" localSheetId="25">'variación x zonas tipo '!$5:$7</definedName>
  </definedNames>
  <calcPr calcId="125725"/>
</workbook>
</file>

<file path=xl/calcChain.xml><?xml version="1.0" encoding="utf-8"?>
<calcChain xmlns="http://schemas.openxmlformats.org/spreadsheetml/2006/main">
  <c r="D433" i="63"/>
  <c r="D432" l="1"/>
  <c r="D431" l="1"/>
  <c r="D430" l="1"/>
  <c r="D429" l="1"/>
  <c r="D428" l="1"/>
  <c r="D427" l="1"/>
  <c r="D426" l="1"/>
  <c r="D425" l="1"/>
  <c r="D424" l="1"/>
  <c r="D423" l="1"/>
  <c r="F422" l="1"/>
  <c r="E422"/>
  <c r="D421" l="1"/>
  <c r="E421"/>
  <c r="D420" l="1"/>
  <c r="E420"/>
  <c r="D419" l="1"/>
  <c r="E419"/>
  <c r="D418" l="1"/>
  <c r="E418"/>
  <c r="D417" l="1"/>
  <c r="E417"/>
  <c r="D416" l="1"/>
  <c r="E416"/>
  <c r="D415" l="1"/>
  <c r="E415"/>
  <c r="D414" l="1"/>
  <c r="E414"/>
  <c r="D413" l="1"/>
  <c r="E413"/>
  <c r="D412" l="1"/>
  <c r="E412"/>
  <c r="D411" l="1"/>
  <c r="E411"/>
  <c r="D410" l="1"/>
  <c r="E410"/>
  <c r="E409" l="1"/>
  <c r="F409"/>
  <c r="E408" l="1"/>
  <c r="F408"/>
  <c r="D408"/>
  <c r="F407" l="1"/>
  <c r="D407"/>
  <c r="E407"/>
  <c r="F406" l="1"/>
  <c r="E406"/>
  <c r="D406"/>
  <c r="F405" l="1"/>
  <c r="D405"/>
  <c r="E405"/>
  <c r="F404" l="1"/>
  <c r="D404"/>
  <c r="E404"/>
  <c r="F403" l="1"/>
  <c r="D403"/>
  <c r="E403"/>
  <c r="F402" l="1"/>
  <c r="D402"/>
  <c r="E402"/>
  <c r="F401" l="1"/>
  <c r="D401"/>
  <c r="E401"/>
  <c r="F400" l="1"/>
  <c r="E400"/>
  <c r="D400"/>
  <c r="F399" l="1"/>
  <c r="D399"/>
  <c r="E399"/>
  <c r="F398" l="1"/>
  <c r="D398"/>
  <c r="E398"/>
  <c r="F397" l="1"/>
  <c r="D397"/>
  <c r="E397"/>
  <c r="F396" l="1"/>
  <c r="E396"/>
  <c r="E395" l="1"/>
  <c r="F395"/>
  <c r="D395"/>
  <c r="F394" l="1"/>
  <c r="D394"/>
  <c r="E394"/>
  <c r="F393" l="1"/>
  <c r="D393"/>
  <c r="E393"/>
  <c r="F392" l="1"/>
  <c r="D392"/>
  <c r="E392"/>
  <c r="F391" l="1"/>
  <c r="D391"/>
  <c r="E391"/>
  <c r="F390" l="1"/>
  <c r="D390"/>
  <c r="E390"/>
  <c r="F389" l="1"/>
  <c r="D389"/>
  <c r="E389"/>
  <c r="F388" l="1"/>
  <c r="D388"/>
  <c r="E388"/>
  <c r="F387" l="1"/>
  <c r="E387"/>
  <c r="D387"/>
  <c r="F386" l="1"/>
  <c r="D386"/>
  <c r="E386"/>
  <c r="F385" l="1"/>
  <c r="D385"/>
  <c r="E385"/>
  <c r="F384" l="1"/>
  <c r="D384"/>
  <c r="E384"/>
  <c r="F383" l="1"/>
  <c r="E383"/>
  <c r="E382" l="1"/>
  <c r="F382"/>
  <c r="D382"/>
  <c r="F381" l="1"/>
  <c r="D381"/>
  <c r="E381"/>
  <c r="F380" l="1"/>
  <c r="D380"/>
  <c r="E380"/>
  <c r="F379" l="1"/>
  <c r="D379"/>
  <c r="E379"/>
  <c r="F378" l="1"/>
  <c r="E378"/>
  <c r="D378"/>
  <c r="F377" l="1"/>
  <c r="E377"/>
  <c r="D377"/>
  <c r="F376" l="1"/>
  <c r="D376"/>
  <c r="E376"/>
  <c r="F375" l="1"/>
  <c r="D375"/>
  <c r="E375"/>
  <c r="F374" l="1"/>
  <c r="E374"/>
  <c r="D374"/>
  <c r="F373" l="1"/>
  <c r="D373"/>
  <c r="E373"/>
  <c r="F372" l="1"/>
  <c r="D372"/>
  <c r="E372"/>
  <c r="F371" l="1"/>
  <c r="D371"/>
  <c r="E371"/>
  <c r="F370" l="1"/>
  <c r="E370"/>
  <c r="E369" l="1"/>
  <c r="F369"/>
  <c r="D369"/>
  <c r="F368" l="1"/>
  <c r="D368"/>
  <c r="E368"/>
  <c r="F367" l="1"/>
  <c r="D367"/>
  <c r="E367"/>
  <c r="F366" l="1"/>
  <c r="D366"/>
  <c r="E366"/>
  <c r="F365" l="1"/>
  <c r="E365"/>
  <c r="D365"/>
  <c r="F364" l="1"/>
  <c r="E364"/>
  <c r="D364"/>
  <c r="F363" l="1"/>
  <c r="D363"/>
  <c r="E363"/>
  <c r="F362" l="1"/>
  <c r="D362"/>
  <c r="E362"/>
  <c r="F361" l="1"/>
  <c r="D361"/>
  <c r="E361"/>
  <c r="F360" l="1"/>
  <c r="D360"/>
  <c r="E360"/>
  <c r="F359" l="1"/>
  <c r="D359"/>
  <c r="E359"/>
  <c r="F358" l="1"/>
  <c r="D358"/>
  <c r="E358"/>
  <c r="F357" l="1"/>
  <c r="E357"/>
  <c r="E356" l="1"/>
  <c r="D356"/>
  <c r="F356"/>
  <c r="F355" l="1"/>
  <c r="D355"/>
  <c r="E355"/>
  <c r="F354" l="1"/>
  <c r="D354"/>
  <c r="E354"/>
  <c r="F353" l="1"/>
  <c r="D353"/>
  <c r="E353"/>
  <c r="F352" l="1"/>
  <c r="D352"/>
  <c r="E352"/>
  <c r="F351" l="1"/>
  <c r="D351"/>
  <c r="E351"/>
  <c r="F350" l="1"/>
  <c r="E350"/>
  <c r="D350"/>
  <c r="F349" l="1"/>
  <c r="D349"/>
  <c r="E349"/>
  <c r="F348" l="1"/>
  <c r="D348"/>
  <c r="E348"/>
  <c r="F347" l="1"/>
  <c r="D347"/>
  <c r="E347"/>
  <c r="F346" l="1"/>
  <c r="D346"/>
  <c r="E346"/>
  <c r="F345" l="1"/>
  <c r="D345"/>
  <c r="E345"/>
  <c r="F344" l="1"/>
  <c r="E344"/>
  <c r="E343" l="1"/>
  <c r="F343"/>
  <c r="D343"/>
  <c r="F342" l="1"/>
  <c r="D342"/>
  <c r="E342"/>
  <c r="F341" l="1"/>
  <c r="E341"/>
  <c r="D341"/>
  <c r="F340" l="1"/>
  <c r="D340"/>
  <c r="E340"/>
  <c r="F339" l="1"/>
  <c r="D339"/>
  <c r="E339"/>
  <c r="F338" l="1"/>
  <c r="D338"/>
  <c r="E338"/>
  <c r="F337" l="1"/>
  <c r="D337"/>
  <c r="E337"/>
  <c r="F336" l="1"/>
  <c r="E336"/>
  <c r="D336"/>
  <c r="F335" l="1"/>
  <c r="D335"/>
  <c r="E335"/>
  <c r="F334" l="1"/>
  <c r="E334"/>
  <c r="D334"/>
  <c r="F333" l="1"/>
  <c r="D333"/>
  <c r="E333"/>
  <c r="F332" l="1"/>
  <c r="D332"/>
  <c r="E332"/>
  <c r="F331" l="1"/>
  <c r="E331"/>
  <c r="E330" l="1"/>
  <c r="D330"/>
  <c r="F330"/>
  <c r="F329" l="1"/>
  <c r="D329"/>
  <c r="E329"/>
  <c r="F328" l="1"/>
  <c r="E328"/>
  <c r="D328"/>
  <c r="F327" l="1"/>
  <c r="D327"/>
  <c r="E327"/>
  <c r="F326" l="1"/>
  <c r="D326"/>
  <c r="E326"/>
  <c r="F325" l="1"/>
  <c r="E325"/>
  <c r="D325"/>
  <c r="F324" l="1"/>
  <c r="D324"/>
  <c r="E324"/>
  <c r="F323" l="1"/>
  <c r="D323"/>
  <c r="E323"/>
  <c r="F322" l="1"/>
  <c r="D322"/>
  <c r="E322"/>
  <c r="F321" l="1"/>
  <c r="D321"/>
  <c r="E321"/>
  <c r="F320" l="1"/>
  <c r="D320"/>
  <c r="E320"/>
  <c r="F319" l="1"/>
  <c r="D319"/>
  <c r="E319"/>
  <c r="F318" l="1"/>
  <c r="E318"/>
  <c r="E317" l="1"/>
  <c r="D317"/>
  <c r="F317"/>
  <c r="F316" l="1"/>
  <c r="D316"/>
  <c r="E316"/>
  <c r="F315" l="1"/>
  <c r="D315"/>
  <c r="E315"/>
  <c r="F314" l="1"/>
  <c r="D314"/>
  <c r="E314"/>
  <c r="F313" l="1"/>
  <c r="D313"/>
  <c r="E313"/>
  <c r="F312" l="1"/>
  <c r="E312"/>
  <c r="D312"/>
  <c r="F311" l="1"/>
  <c r="E311"/>
  <c r="D311"/>
  <c r="F310" l="1"/>
  <c r="D310"/>
  <c r="E310"/>
  <c r="F309" l="1"/>
  <c r="D309"/>
  <c r="E309"/>
  <c r="F308" l="1"/>
  <c r="D308"/>
  <c r="E308"/>
  <c r="F307" l="1"/>
  <c r="D307"/>
  <c r="E307"/>
  <c r="F306" l="1"/>
  <c r="D306"/>
  <c r="E306"/>
  <c r="F305" l="1"/>
  <c r="E305"/>
  <c r="E304" l="1"/>
  <c r="F304"/>
  <c r="D304"/>
  <c r="F303" l="1"/>
  <c r="E303"/>
  <c r="D303"/>
  <c r="F302" l="1"/>
  <c r="D302"/>
  <c r="E302"/>
  <c r="F301" l="1"/>
  <c r="D301"/>
  <c r="E301"/>
  <c r="F300" l="1"/>
  <c r="D300"/>
  <c r="E300"/>
  <c r="F299" l="1"/>
  <c r="D299"/>
  <c r="E299"/>
  <c r="F298" l="1"/>
  <c r="D298"/>
  <c r="E298"/>
  <c r="F297" l="1"/>
  <c r="D297"/>
  <c r="E297"/>
  <c r="F296" l="1"/>
  <c r="E296"/>
  <c r="D296"/>
  <c r="F295" l="1"/>
  <c r="D295"/>
  <c r="E295"/>
  <c r="F294" l="1"/>
  <c r="E294"/>
  <c r="D294"/>
  <c r="F293" l="1"/>
  <c r="D293"/>
  <c r="E293"/>
  <c r="F292" l="1"/>
  <c r="E292"/>
  <c r="E291" l="1"/>
  <c r="D291"/>
  <c r="F291"/>
  <c r="F290" l="1"/>
  <c r="D290"/>
  <c r="E290"/>
  <c r="F289" l="1"/>
  <c r="E289"/>
  <c r="D289"/>
  <c r="F288" l="1"/>
  <c r="D288"/>
  <c r="E288"/>
  <c r="F287" l="1"/>
  <c r="D287"/>
  <c r="E287"/>
  <c r="F286" l="1"/>
  <c r="D286"/>
  <c r="E286"/>
  <c r="F285" l="1"/>
  <c r="D285"/>
  <c r="E285"/>
  <c r="F284" l="1"/>
  <c r="E284"/>
  <c r="D284"/>
  <c r="F283" l="1"/>
  <c r="D283"/>
  <c r="E283"/>
  <c r="F282" l="1"/>
  <c r="D282"/>
  <c r="E282"/>
  <c r="F281" l="1"/>
  <c r="D281"/>
  <c r="E281"/>
  <c r="F280" l="1"/>
  <c r="D280"/>
  <c r="E280"/>
  <c r="F279" l="1"/>
  <c r="E279"/>
  <c r="E278" l="1"/>
  <c r="F278"/>
  <c r="D278"/>
  <c r="F277" l="1"/>
  <c r="D277"/>
  <c r="E277"/>
  <c r="F276" l="1"/>
  <c r="D276"/>
  <c r="E276"/>
  <c r="F275" l="1"/>
  <c r="E275"/>
  <c r="D275"/>
  <c r="F274" l="1"/>
  <c r="D274"/>
  <c r="E274"/>
  <c r="F273" l="1"/>
  <c r="E273"/>
  <c r="D273"/>
  <c r="F272" l="1"/>
  <c r="E272"/>
  <c r="D272"/>
  <c r="F271" l="1"/>
  <c r="D271"/>
  <c r="E271"/>
  <c r="F270" l="1"/>
  <c r="E270"/>
  <c r="D270"/>
  <c r="F269" l="1"/>
  <c r="D269"/>
  <c r="E269"/>
  <c r="F268" l="1"/>
  <c r="D268"/>
  <c r="E268"/>
  <c r="F267" l="1"/>
  <c r="D267"/>
  <c r="E267"/>
  <c r="F266" l="1"/>
  <c r="E266"/>
  <c r="E265" l="1"/>
  <c r="F265"/>
  <c r="D265"/>
  <c r="F264" l="1"/>
  <c r="D264"/>
  <c r="E264"/>
  <c r="F263" l="1"/>
  <c r="D263"/>
  <c r="E263"/>
  <c r="F262" l="1"/>
  <c r="E262"/>
  <c r="D262"/>
  <c r="F261" l="1"/>
  <c r="D261"/>
  <c r="E261"/>
  <c r="F260" l="1"/>
  <c r="D260"/>
  <c r="E260"/>
  <c r="F259" l="1"/>
  <c r="D259"/>
  <c r="E259"/>
  <c r="F258" l="1"/>
  <c r="E258"/>
  <c r="D258"/>
  <c r="F257" l="1"/>
  <c r="D257"/>
  <c r="E257"/>
  <c r="F256" l="1"/>
  <c r="D256"/>
  <c r="E256"/>
  <c r="F255" l="1"/>
  <c r="D255"/>
  <c r="E255"/>
  <c r="F254" l="1"/>
  <c r="D254"/>
  <c r="E254"/>
  <c r="F253" l="1"/>
  <c r="E253"/>
  <c r="E252" l="1"/>
  <c r="D252"/>
  <c r="F252"/>
  <c r="F251" l="1"/>
  <c r="D251"/>
  <c r="E251"/>
  <c r="F250" l="1"/>
  <c r="D250"/>
  <c r="E250"/>
  <c r="F249" l="1"/>
  <c r="D249"/>
  <c r="E249"/>
  <c r="F248" l="1"/>
  <c r="E248"/>
  <c r="D248"/>
  <c r="F247" l="1"/>
  <c r="E247"/>
  <c r="D247"/>
  <c r="F246" l="1"/>
  <c r="D246"/>
  <c r="E246"/>
  <c r="F245" l="1"/>
  <c r="D245"/>
  <c r="E245"/>
  <c r="F244" l="1"/>
  <c r="D244"/>
  <c r="E244"/>
  <c r="F243" l="1"/>
  <c r="D243"/>
  <c r="E243"/>
  <c r="F242" l="1"/>
  <c r="E242"/>
  <c r="D242"/>
  <c r="F241" l="1"/>
  <c r="D241"/>
  <c r="E241"/>
  <c r="F240" l="1"/>
  <c r="E240"/>
  <c r="E239" l="1"/>
  <c r="D239"/>
  <c r="F239"/>
  <c r="F238" l="1"/>
  <c r="D238"/>
  <c r="E238"/>
  <c r="F237" l="1"/>
  <c r="E237"/>
  <c r="D237"/>
  <c r="F236" l="1"/>
  <c r="D236"/>
  <c r="E236"/>
  <c r="F235" l="1"/>
  <c r="D235"/>
  <c r="E235"/>
  <c r="F234" l="1"/>
  <c r="E234"/>
  <c r="D234"/>
  <c r="F233" l="1"/>
  <c r="D233"/>
  <c r="E233"/>
  <c r="F232" l="1"/>
  <c r="D232"/>
  <c r="E232"/>
  <c r="F231" l="1"/>
  <c r="D231"/>
  <c r="E231"/>
  <c r="F230" l="1"/>
  <c r="D230"/>
  <c r="E230"/>
  <c r="F229" l="1"/>
  <c r="E229"/>
  <c r="D229"/>
  <c r="F228" l="1"/>
  <c r="D228"/>
  <c r="E228"/>
  <c r="F227" l="1"/>
  <c r="E227"/>
  <c r="E226" l="1"/>
  <c r="D226"/>
  <c r="F226"/>
  <c r="F225" l="1"/>
  <c r="D225"/>
  <c r="E225"/>
  <c r="F224" l="1"/>
  <c r="D224"/>
  <c r="E224"/>
  <c r="F223" l="1"/>
  <c r="D223"/>
  <c r="E223"/>
  <c r="F222" l="1"/>
  <c r="D222"/>
  <c r="E222"/>
  <c r="F221" l="1"/>
  <c r="D221"/>
  <c r="E221"/>
  <c r="F220" l="1"/>
  <c r="D220"/>
  <c r="E220"/>
  <c r="F219" l="1"/>
  <c r="D219"/>
  <c r="E219"/>
  <c r="F218" l="1"/>
  <c r="D218"/>
  <c r="E218"/>
  <c r="F217" l="1"/>
  <c r="D217"/>
  <c r="E217"/>
  <c r="F216" l="1"/>
  <c r="D216"/>
  <c r="E216"/>
  <c r="F215" l="1"/>
  <c r="D215"/>
  <c r="E215"/>
  <c r="F214" l="1"/>
  <c r="E214"/>
  <c r="E213" l="1"/>
  <c r="D213"/>
  <c r="F213"/>
  <c r="F212" l="1"/>
  <c r="D212"/>
  <c r="E212"/>
  <c r="F211" l="1"/>
  <c r="D211"/>
  <c r="E211"/>
  <c r="F210" l="1"/>
  <c r="E210"/>
  <c r="D210"/>
  <c r="F209" l="1"/>
  <c r="D209"/>
  <c r="E209"/>
  <c r="F208" l="1"/>
  <c r="D208"/>
  <c r="E208"/>
  <c r="F207" l="1"/>
  <c r="D207"/>
  <c r="E207"/>
  <c r="F206" l="1"/>
  <c r="D206"/>
  <c r="E206"/>
  <c r="F205" l="1"/>
  <c r="D205"/>
  <c r="E205"/>
  <c r="F204" l="1"/>
  <c r="D204"/>
  <c r="E204"/>
  <c r="F203" l="1"/>
  <c r="D203"/>
  <c r="E203"/>
  <c r="F202" l="1"/>
  <c r="D202"/>
  <c r="E202"/>
  <c r="F201" l="1"/>
  <c r="E201"/>
  <c r="E200" l="1"/>
  <c r="D200"/>
  <c r="F200"/>
  <c r="F199" l="1"/>
  <c r="D199"/>
  <c r="E199"/>
  <c r="F198" l="1"/>
  <c r="E198"/>
  <c r="D198"/>
  <c r="F197" l="1"/>
  <c r="E197"/>
  <c r="D197"/>
  <c r="F196" l="1"/>
  <c r="D196"/>
  <c r="E196"/>
  <c r="F195" l="1"/>
  <c r="D195"/>
  <c r="E195"/>
  <c r="F194" l="1"/>
  <c r="D194"/>
  <c r="E194"/>
  <c r="F193" l="1"/>
  <c r="D193"/>
  <c r="E193"/>
  <c r="F192" l="1"/>
  <c r="D192"/>
  <c r="E192"/>
  <c r="F191" l="1"/>
  <c r="D191"/>
  <c r="E191"/>
  <c r="F190" l="1"/>
  <c r="D190"/>
  <c r="E190"/>
  <c r="F189" l="1"/>
  <c r="E189"/>
  <c r="D189"/>
  <c r="F188" l="1"/>
  <c r="E188"/>
  <c r="E187" l="1"/>
  <c r="D187"/>
  <c r="F187"/>
  <c r="F186" l="1"/>
  <c r="D186"/>
  <c r="E186"/>
  <c r="F185" l="1"/>
  <c r="E185"/>
  <c r="D185"/>
  <c r="F184" l="1"/>
  <c r="E184"/>
  <c r="D184"/>
  <c r="F183" l="1"/>
  <c r="D183"/>
  <c r="E183"/>
  <c r="F182" l="1"/>
  <c r="E182"/>
  <c r="D182"/>
  <c r="F181" l="1"/>
  <c r="D181"/>
  <c r="E181"/>
  <c r="F180" l="1"/>
  <c r="D180"/>
  <c r="E180"/>
  <c r="F179" l="1"/>
  <c r="D179"/>
  <c r="E179"/>
  <c r="F178" l="1"/>
  <c r="D178"/>
  <c r="E178"/>
  <c r="F177" l="1"/>
  <c r="D177"/>
  <c r="E177"/>
  <c r="F176" l="1"/>
  <c r="D176"/>
  <c r="E176"/>
  <c r="F175" l="1"/>
  <c r="E175"/>
  <c r="E174" l="1"/>
  <c r="D174"/>
  <c r="F174"/>
  <c r="F173" l="1"/>
  <c r="D173"/>
  <c r="E173"/>
  <c r="F172" l="1"/>
  <c r="D172"/>
  <c r="E172"/>
  <c r="F171" l="1"/>
  <c r="D171"/>
  <c r="E171"/>
  <c r="F170" l="1"/>
  <c r="E170"/>
  <c r="D170"/>
  <c r="F169" l="1"/>
  <c r="D169"/>
  <c r="E169"/>
  <c r="F168" l="1"/>
  <c r="D168"/>
  <c r="E168"/>
  <c r="F167" l="1"/>
  <c r="D167"/>
  <c r="E167"/>
  <c r="F166" l="1"/>
  <c r="D166"/>
  <c r="E166"/>
  <c r="F165" l="1"/>
  <c r="D165"/>
  <c r="E165"/>
  <c r="F164" l="1"/>
  <c r="D164"/>
  <c r="E164"/>
  <c r="F163" l="1"/>
  <c r="E163"/>
  <c r="D163"/>
  <c r="F162" l="1"/>
  <c r="E162"/>
  <c r="E161" l="1"/>
  <c r="D161"/>
  <c r="F161"/>
  <c r="F160" l="1"/>
  <c r="D160"/>
  <c r="E160"/>
  <c r="F159" l="1"/>
  <c r="E159"/>
  <c r="D159"/>
  <c r="F158" l="1"/>
  <c r="D158"/>
  <c r="E158"/>
  <c r="F157" l="1"/>
  <c r="D157"/>
  <c r="E157"/>
  <c r="F156" l="1"/>
  <c r="E156"/>
  <c r="D156"/>
  <c r="F155" l="1"/>
  <c r="D155"/>
  <c r="E155"/>
  <c r="F154" l="1"/>
  <c r="D154"/>
  <c r="E154"/>
  <c r="F153" l="1"/>
  <c r="D153"/>
  <c r="E153"/>
  <c r="F152" l="1"/>
  <c r="D152"/>
  <c r="E152"/>
  <c r="F151" l="1"/>
  <c r="D151"/>
  <c r="E151"/>
  <c r="F150" l="1"/>
  <c r="D150"/>
  <c r="E150"/>
  <c r="F149" l="1"/>
  <c r="E149"/>
  <c r="E148" l="1"/>
  <c r="F148"/>
  <c r="D148"/>
  <c r="F147" l="1"/>
  <c r="D147"/>
  <c r="E147"/>
  <c r="F146" l="1"/>
  <c r="D146"/>
  <c r="E146"/>
  <c r="F145" l="1"/>
  <c r="E145"/>
  <c r="D145"/>
  <c r="F144" l="1"/>
  <c r="D144"/>
  <c r="E144"/>
  <c r="F143" l="1"/>
  <c r="D143"/>
  <c r="E143"/>
  <c r="F142" l="1"/>
  <c r="D142"/>
  <c r="E142"/>
  <c r="F141" l="1"/>
  <c r="D141"/>
  <c r="E141"/>
  <c r="F140" l="1"/>
  <c r="E140"/>
  <c r="D140"/>
  <c r="F139" l="1"/>
  <c r="D139"/>
  <c r="E139"/>
  <c r="F138" l="1"/>
  <c r="D138"/>
  <c r="E138"/>
  <c r="F137" l="1"/>
  <c r="D137"/>
  <c r="E137"/>
  <c r="F136" l="1"/>
  <c r="E136"/>
  <c r="E135" l="1"/>
  <c r="F135"/>
  <c r="D135"/>
  <c r="F134" l="1"/>
  <c r="D134"/>
  <c r="E134"/>
  <c r="F133" l="1"/>
  <c r="D133"/>
  <c r="E133"/>
  <c r="F132" l="1"/>
  <c r="D132"/>
  <c r="E132"/>
  <c r="F131" l="1"/>
  <c r="E131"/>
  <c r="D131"/>
  <c r="F130" l="1"/>
  <c r="D130"/>
  <c r="E130"/>
  <c r="F129" l="1"/>
  <c r="D129"/>
  <c r="E129"/>
  <c r="F128" l="1"/>
  <c r="D128"/>
  <c r="E128"/>
  <c r="F127" l="1"/>
  <c r="D127"/>
  <c r="E127"/>
  <c r="F126" l="1"/>
  <c r="D126"/>
  <c r="E126"/>
  <c r="F125" l="1"/>
  <c r="D125"/>
  <c r="E125"/>
  <c r="F124" l="1"/>
  <c r="D124"/>
  <c r="E124"/>
  <c r="F123" l="1"/>
  <c r="E123"/>
  <c r="E122" l="1"/>
  <c r="F122"/>
  <c r="D122"/>
  <c r="F121" l="1"/>
  <c r="D121"/>
  <c r="E121"/>
  <c r="F120" l="1"/>
  <c r="D120"/>
  <c r="E120"/>
  <c r="F119" l="1"/>
  <c r="D119"/>
  <c r="E119"/>
  <c r="F118" l="1"/>
  <c r="D118"/>
  <c r="E118"/>
  <c r="F117" l="1"/>
  <c r="E117"/>
  <c r="D117"/>
  <c r="F116" l="1"/>
  <c r="D116"/>
  <c r="E116"/>
  <c r="F115" l="1"/>
  <c r="E115"/>
  <c r="D115"/>
  <c r="F114" l="1"/>
  <c r="D114"/>
  <c r="E114"/>
  <c r="F113" l="1"/>
  <c r="E113"/>
  <c r="D113"/>
  <c r="F112" l="1"/>
  <c r="E112"/>
  <c r="D112"/>
  <c r="F111" l="1"/>
  <c r="D111"/>
  <c r="E111"/>
  <c r="F110" l="1"/>
  <c r="E110"/>
  <c r="E109" l="1"/>
  <c r="D109"/>
  <c r="F109"/>
  <c r="F108" l="1"/>
  <c r="D108"/>
  <c r="E108"/>
  <c r="F107" l="1"/>
  <c r="D107"/>
  <c r="E107"/>
  <c r="F106" l="1"/>
  <c r="D106"/>
  <c r="E106"/>
  <c r="F105" l="1"/>
  <c r="D105"/>
  <c r="E105"/>
  <c r="F104" l="1"/>
  <c r="E104"/>
  <c r="D104"/>
  <c r="F103" l="1"/>
  <c r="D103"/>
  <c r="E103"/>
  <c r="F102" l="1"/>
  <c r="E102"/>
  <c r="D102"/>
  <c r="F101" l="1"/>
  <c r="D101"/>
  <c r="E101"/>
  <c r="F100" l="1"/>
  <c r="E100"/>
  <c r="D100"/>
  <c r="F99" l="1"/>
  <c r="D99"/>
  <c r="E99"/>
  <c r="F98" l="1"/>
  <c r="D98"/>
  <c r="E98"/>
  <c r="F97" l="1"/>
  <c r="E97"/>
  <c r="E96" l="1"/>
  <c r="D96"/>
  <c r="F96"/>
  <c r="F95" l="1"/>
  <c r="D95"/>
  <c r="E95"/>
  <c r="F94" l="1"/>
  <c r="D94"/>
  <c r="E94"/>
  <c r="F93" l="1"/>
  <c r="D93"/>
  <c r="E93"/>
  <c r="F92" l="1"/>
  <c r="D92"/>
  <c r="E92"/>
  <c r="F91" l="1"/>
  <c r="D91"/>
  <c r="E91"/>
  <c r="F90" l="1"/>
  <c r="D90"/>
  <c r="E90"/>
  <c r="F89" l="1"/>
  <c r="D89"/>
  <c r="E89"/>
  <c r="F88" l="1"/>
  <c r="D88"/>
  <c r="E88"/>
  <c r="F87" l="1"/>
  <c r="D87"/>
  <c r="E87"/>
  <c r="F86" l="1"/>
  <c r="D86"/>
  <c r="E86"/>
  <c r="F85" l="1"/>
  <c r="D85"/>
  <c r="E85"/>
  <c r="F84" l="1"/>
  <c r="E84"/>
  <c r="E83" l="1"/>
  <c r="D83"/>
  <c r="F83"/>
  <c r="F82" l="1"/>
  <c r="D82"/>
  <c r="E82"/>
  <c r="F81" l="1"/>
  <c r="E81"/>
  <c r="D81"/>
  <c r="F80" l="1"/>
  <c r="D80"/>
  <c r="E80"/>
  <c r="F79" l="1"/>
  <c r="E79"/>
  <c r="D79"/>
  <c r="F78" l="1"/>
  <c r="D78"/>
  <c r="E78"/>
  <c r="F77" l="1"/>
  <c r="D77"/>
  <c r="E77"/>
  <c r="F76" l="1"/>
  <c r="D76"/>
  <c r="E76"/>
  <c r="F75" l="1"/>
  <c r="D75"/>
  <c r="E75"/>
  <c r="F74" l="1"/>
  <c r="D74"/>
  <c r="E74"/>
  <c r="F73" l="1"/>
  <c r="D73"/>
  <c r="E73"/>
  <c r="F72" l="1"/>
  <c r="D72"/>
  <c r="E72"/>
  <c r="F71" l="1"/>
  <c r="E71"/>
  <c r="E70" l="1"/>
  <c r="F70"/>
  <c r="D70"/>
  <c r="F69" l="1"/>
  <c r="E69"/>
  <c r="D69"/>
  <c r="F68" l="1"/>
  <c r="E68"/>
  <c r="D68"/>
  <c r="F67" l="1"/>
  <c r="D67"/>
  <c r="E67"/>
  <c r="F66" l="1"/>
  <c r="E66"/>
  <c r="D66"/>
  <c r="F65" l="1"/>
  <c r="D65"/>
  <c r="E65"/>
  <c r="F64" l="1"/>
  <c r="D64"/>
  <c r="E64"/>
  <c r="F63" l="1"/>
  <c r="D63"/>
  <c r="E63"/>
  <c r="F62" l="1"/>
  <c r="D62"/>
  <c r="E62"/>
  <c r="F61" l="1"/>
  <c r="D61"/>
  <c r="E61"/>
  <c r="F60" l="1"/>
  <c r="D60"/>
  <c r="E60"/>
  <c r="F59" l="1"/>
  <c r="D59"/>
  <c r="E59"/>
  <c r="F58" l="1"/>
  <c r="E58"/>
  <c r="E57" l="1"/>
  <c r="F57"/>
  <c r="D57"/>
  <c r="F56" l="1"/>
  <c r="D56"/>
  <c r="E56"/>
  <c r="F55" l="1"/>
  <c r="D55"/>
  <c r="E55"/>
  <c r="F54" l="1"/>
  <c r="E54"/>
  <c r="D54"/>
  <c r="F53" l="1"/>
  <c r="D53"/>
  <c r="E53"/>
  <c r="F52" l="1"/>
  <c r="D52"/>
  <c r="E52"/>
  <c r="F51" l="1"/>
  <c r="D51"/>
  <c r="E51"/>
  <c r="F50" l="1"/>
  <c r="D50"/>
  <c r="E50"/>
  <c r="F49" l="1"/>
  <c r="E49"/>
  <c r="D49"/>
  <c r="F48" l="1"/>
  <c r="D48"/>
  <c r="E48"/>
  <c r="F47" l="1"/>
  <c r="E47"/>
  <c r="D47"/>
  <c r="F46" l="1"/>
  <c r="E46"/>
  <c r="D46"/>
  <c r="F45" l="1"/>
  <c r="E45"/>
  <c r="F44" l="1"/>
  <c r="E44"/>
  <c r="D44"/>
  <c r="F43" l="1"/>
  <c r="E43"/>
  <c r="D43"/>
  <c r="F42" l="1"/>
  <c r="D42"/>
  <c r="E42"/>
  <c r="F41" l="1"/>
  <c r="D41"/>
  <c r="E41"/>
  <c r="F40" l="1"/>
  <c r="E40"/>
  <c r="D40"/>
  <c r="F39" l="1"/>
  <c r="E39"/>
  <c r="D39"/>
  <c r="F38" l="1"/>
  <c r="D38"/>
  <c r="E38"/>
  <c r="F37" l="1"/>
  <c r="D37"/>
  <c r="E37"/>
  <c r="F36" l="1"/>
  <c r="D36"/>
  <c r="E36"/>
  <c r="F35" l="1"/>
  <c r="D35"/>
  <c r="E35"/>
  <c r="F34" l="1"/>
  <c r="D34"/>
  <c r="E34"/>
  <c r="F33" l="1"/>
  <c r="D33"/>
  <c r="E33"/>
  <c r="F32" l="1"/>
  <c r="E32"/>
  <c r="E31" l="1"/>
  <c r="F31"/>
  <c r="D31"/>
  <c r="F30" l="1"/>
  <c r="D30"/>
  <c r="E30"/>
  <c r="F29" l="1"/>
  <c r="E29"/>
  <c r="D29"/>
  <c r="F28" l="1"/>
  <c r="D28"/>
  <c r="E28"/>
  <c r="F27" l="1"/>
  <c r="D27"/>
  <c r="E27"/>
  <c r="F26" l="1"/>
  <c r="D26"/>
  <c r="E26"/>
  <c r="F25" l="1"/>
  <c r="E25"/>
  <c r="D25"/>
  <c r="F24" l="1"/>
  <c r="E24"/>
  <c r="D24"/>
  <c r="F23" l="1"/>
  <c r="D23"/>
  <c r="E23"/>
  <c r="F22" l="1"/>
  <c r="E22"/>
  <c r="D22"/>
  <c r="F21" l="1"/>
  <c r="D21"/>
  <c r="E21"/>
  <c r="F20" l="1"/>
  <c r="D20"/>
  <c r="E20"/>
  <c r="B19"/>
  <c r="D18" l="1"/>
  <c r="E18"/>
  <c r="F18"/>
  <c r="F17" l="1"/>
  <c r="D17"/>
  <c r="E17"/>
  <c r="F16" l="1"/>
  <c r="D16"/>
  <c r="E16"/>
  <c r="F15" l="1"/>
  <c r="D15"/>
  <c r="E15"/>
  <c r="E14" l="1"/>
  <c r="D14"/>
  <c r="E13" l="1"/>
  <c r="D13"/>
  <c r="F13"/>
  <c r="F12" l="1"/>
  <c r="D12"/>
  <c r="E12"/>
  <c r="F11" l="1"/>
  <c r="E11"/>
  <c r="D11"/>
  <c r="F10" l="1"/>
  <c r="D10"/>
  <c r="E10"/>
  <c r="F9" l="1"/>
  <c r="D9"/>
  <c r="E9"/>
  <c r="F14" l="1"/>
  <c r="F8"/>
  <c r="E8"/>
  <c r="D8"/>
  <c r="E7" l="1"/>
  <c r="D7"/>
  <c r="F7"/>
  <c r="B32" i="61"/>
  <c r="B6"/>
  <c r="B32" i="60"/>
  <c r="B6"/>
  <c r="B32" i="59"/>
  <c r="B6" l="1"/>
  <c r="B33" i="58"/>
  <c r="G17" i="61" l="1"/>
  <c r="G17" i="60"/>
  <c r="D18" i="61"/>
  <c r="D18" i="60"/>
  <c r="F18" i="61"/>
  <c r="F18" i="60"/>
  <c r="E19" i="61"/>
  <c r="E19" i="60"/>
  <c r="E17" i="61"/>
  <c r="E17" i="60"/>
  <c r="C18" i="61"/>
  <c r="C18" i="60"/>
  <c r="C20"/>
  <c r="C20" i="61"/>
  <c r="E21"/>
  <c r="E21" i="60"/>
  <c r="G21" i="61"/>
  <c r="G21" i="60"/>
  <c r="D22" i="61"/>
  <c r="D22" i="60"/>
  <c r="F22" i="61"/>
  <c r="F22" i="60"/>
  <c r="C22" i="61"/>
  <c r="C22" i="60"/>
  <c r="E23" i="61"/>
  <c r="E23" i="60"/>
  <c r="G23" i="61"/>
  <c r="G23" i="60"/>
  <c r="D24" i="61"/>
  <c r="D24" i="60"/>
  <c r="F24"/>
  <c r="F24" i="61"/>
  <c r="C24" i="60"/>
  <c r="C24" i="61"/>
  <c r="E25"/>
  <c r="E25" i="60"/>
  <c r="G25" i="61"/>
  <c r="G25" i="60"/>
  <c r="D26" i="61"/>
  <c r="D26" i="60"/>
  <c r="F26" i="61"/>
  <c r="F26" i="60"/>
  <c r="C26" i="61"/>
  <c r="C26" i="60"/>
  <c r="E27" i="61"/>
  <c r="E27" i="60"/>
  <c r="G27"/>
  <c r="G27" i="61"/>
  <c r="D28"/>
  <c r="D28" i="60"/>
  <c r="F28"/>
  <c r="F28" i="61"/>
  <c r="C28" i="60"/>
  <c r="C28" i="61"/>
  <c r="D30"/>
  <c r="D30" i="60"/>
  <c r="F30" i="61"/>
  <c r="F30" i="60"/>
  <c r="C30"/>
  <c r="C30" i="61"/>
  <c r="G19"/>
  <c r="G19" i="60"/>
  <c r="D20" i="61"/>
  <c r="D20" i="60"/>
  <c r="F20"/>
  <c r="F20" i="61"/>
  <c r="F17" i="60"/>
  <c r="F17" i="61"/>
  <c r="C17"/>
  <c r="C17" i="60"/>
  <c r="E18"/>
  <c r="E18" i="61"/>
  <c r="G18"/>
  <c r="G18" i="60"/>
  <c r="D19"/>
  <c r="D19" i="61"/>
  <c r="F19"/>
  <c r="F19" i="60"/>
  <c r="C19" i="61"/>
  <c r="C19" i="60"/>
  <c r="E20" i="61"/>
  <c r="E20" i="60"/>
  <c r="G20"/>
  <c r="G20" i="61"/>
  <c r="D21"/>
  <c r="D21" i="60"/>
  <c r="F21"/>
  <c r="F21" i="61"/>
  <c r="C21"/>
  <c r="C21" i="60"/>
  <c r="E22"/>
  <c r="E22" i="61"/>
  <c r="G22"/>
  <c r="G22" i="60"/>
  <c r="D23"/>
  <c r="D23" i="61"/>
  <c r="F23" i="60"/>
  <c r="F23" i="61"/>
  <c r="C23"/>
  <c r="C23" i="60"/>
  <c r="E24" i="61"/>
  <c r="E24" i="60"/>
  <c r="G24"/>
  <c r="G24" i="61"/>
  <c r="D25"/>
  <c r="D25" i="60"/>
  <c r="F25"/>
  <c r="F25" i="61"/>
  <c r="C25"/>
  <c r="C25" i="60"/>
  <c r="E26"/>
  <c r="E26" i="61"/>
  <c r="G26"/>
  <c r="G26" i="60"/>
  <c r="D27"/>
  <c r="D27" i="61"/>
  <c r="F27"/>
  <c r="F27" i="60"/>
  <c r="C27" i="61"/>
  <c r="C27" i="60"/>
  <c r="E28" i="61"/>
  <c r="E28" i="60"/>
  <c r="G28"/>
  <c r="G28" i="61"/>
  <c r="E30" i="60"/>
  <c r="E30" i="61"/>
  <c r="G30"/>
  <c r="G30" i="60"/>
  <c r="D16" i="61" l="1"/>
  <c r="D16" i="60"/>
  <c r="E16" i="61"/>
  <c r="E16" i="60"/>
  <c r="F16" i="61"/>
  <c r="F16" i="60"/>
  <c r="G16"/>
  <c r="G16" i="61"/>
  <c r="C16" i="60"/>
  <c r="C16" i="61"/>
  <c r="D17"/>
  <c r="D17" i="60"/>
  <c r="B6" i="58"/>
  <c r="B33" i="57"/>
  <c r="B6"/>
  <c r="B33" i="56"/>
  <c r="B6"/>
  <c r="B33" i="55"/>
  <c r="B6"/>
  <c r="B33" i="54"/>
  <c r="B6"/>
  <c r="B31" i="51"/>
  <c r="D6"/>
  <c r="C6"/>
  <c r="D9" i="57" l="1"/>
  <c r="F9"/>
  <c r="H9"/>
  <c r="J9"/>
  <c r="D10"/>
  <c r="F10"/>
  <c r="H10"/>
  <c r="J10"/>
  <c r="D11"/>
  <c r="F11"/>
  <c r="H11"/>
  <c r="J11"/>
  <c r="D12"/>
  <c r="F12"/>
  <c r="H12"/>
  <c r="J12"/>
  <c r="D13"/>
  <c r="F13"/>
  <c r="H13"/>
  <c r="J13"/>
  <c r="D14"/>
  <c r="F14"/>
  <c r="H14"/>
  <c r="J14"/>
  <c r="D15"/>
  <c r="F15"/>
  <c r="H15"/>
  <c r="J15"/>
  <c r="D16"/>
  <c r="F16"/>
  <c r="H16"/>
  <c r="J16"/>
  <c r="E17" i="54"/>
  <c r="D18" i="57"/>
  <c r="F18"/>
  <c r="I17" i="54"/>
  <c r="M17"/>
  <c r="H18" i="57"/>
  <c r="J18"/>
  <c r="Q17" i="54"/>
  <c r="D19" i="57"/>
  <c r="F19"/>
  <c r="H19"/>
  <c r="J19"/>
  <c r="D20"/>
  <c r="F20"/>
  <c r="H20"/>
  <c r="J20"/>
  <c r="D21"/>
  <c r="F21"/>
  <c r="H21"/>
  <c r="J21"/>
  <c r="D22"/>
  <c r="F22"/>
  <c r="H22"/>
  <c r="J22"/>
  <c r="D23"/>
  <c r="F23"/>
  <c r="H23"/>
  <c r="J23"/>
  <c r="D24"/>
  <c r="F24"/>
  <c r="H24"/>
  <c r="J24"/>
  <c r="D25"/>
  <c r="F25"/>
  <c r="H25"/>
  <c r="J25"/>
  <c r="D26"/>
  <c r="F26"/>
  <c r="H26"/>
  <c r="J26"/>
  <c r="D27"/>
  <c r="F27"/>
  <c r="H27"/>
  <c r="J27"/>
  <c r="D28"/>
  <c r="F28"/>
  <c r="H28"/>
  <c r="J28"/>
  <c r="D29"/>
  <c r="F29"/>
  <c r="H29"/>
  <c r="J29"/>
  <c r="E30" i="54"/>
  <c r="D30" i="57" s="1"/>
  <c r="D31"/>
  <c r="F31"/>
  <c r="I30" i="54"/>
  <c r="F30" i="57" s="1"/>
  <c r="M30" i="54"/>
  <c r="H30" i="57" s="1"/>
  <c r="H31"/>
  <c r="J31"/>
  <c r="Q30" i="54"/>
  <c r="J30" i="57" s="1"/>
  <c r="E30" i="58"/>
  <c r="E8" i="61"/>
  <c r="E8" i="60"/>
  <c r="I30" i="58"/>
  <c r="M30"/>
  <c r="Q30"/>
  <c r="G8" i="60"/>
  <c r="G8" i="61"/>
  <c r="U30" i="58"/>
  <c r="Y30"/>
  <c r="D9" i="61"/>
  <c r="D9" i="60"/>
  <c r="F9"/>
  <c r="F9" i="61"/>
  <c r="C9"/>
  <c r="C9" i="60"/>
  <c r="E10"/>
  <c r="E10" i="61"/>
  <c r="G10"/>
  <c r="G10" i="60"/>
  <c r="D11"/>
  <c r="D11" i="61"/>
  <c r="F11"/>
  <c r="F11" i="60"/>
  <c r="C11" i="61"/>
  <c r="C11" i="60"/>
  <c r="E12" i="61"/>
  <c r="E12" i="60"/>
  <c r="G12"/>
  <c r="G12" i="61"/>
  <c r="D13"/>
  <c r="D13" i="60"/>
  <c r="F13"/>
  <c r="F13" i="61"/>
  <c r="C13"/>
  <c r="C13" i="60"/>
  <c r="E14"/>
  <c r="E14" i="61"/>
  <c r="G14" i="60"/>
  <c r="G14" i="61"/>
  <c r="D15" i="60"/>
  <c r="D15" i="61"/>
  <c r="F15"/>
  <c r="F15" i="60"/>
  <c r="C15" i="61"/>
  <c r="C15" i="60"/>
  <c r="C9" i="57"/>
  <c r="E9"/>
  <c r="G9"/>
  <c r="I9"/>
  <c r="C10"/>
  <c r="E10"/>
  <c r="G10"/>
  <c r="I10"/>
  <c r="C11"/>
  <c r="E11"/>
  <c r="G11"/>
  <c r="I11"/>
  <c r="C12"/>
  <c r="E12"/>
  <c r="G12"/>
  <c r="I12"/>
  <c r="C13"/>
  <c r="E13"/>
  <c r="G13"/>
  <c r="I13"/>
  <c r="C14"/>
  <c r="E14"/>
  <c r="G14"/>
  <c r="I14"/>
  <c r="C15"/>
  <c r="E15"/>
  <c r="G15"/>
  <c r="I15"/>
  <c r="C16"/>
  <c r="E16"/>
  <c r="G16"/>
  <c r="I16"/>
  <c r="C17" i="54"/>
  <c r="C18" i="57"/>
  <c r="E18"/>
  <c r="G17" i="54"/>
  <c r="K17"/>
  <c r="G18" i="57"/>
  <c r="I18"/>
  <c r="O17" i="54"/>
  <c r="C19" i="57"/>
  <c r="E19"/>
  <c r="G19"/>
  <c r="I19"/>
  <c r="C20"/>
  <c r="E20"/>
  <c r="G20"/>
  <c r="I20"/>
  <c r="C21"/>
  <c r="E21"/>
  <c r="G21"/>
  <c r="I21"/>
  <c r="C22"/>
  <c r="E22"/>
  <c r="G22"/>
  <c r="I22"/>
  <c r="C23"/>
  <c r="E23"/>
  <c r="G23"/>
  <c r="I23"/>
  <c r="C24"/>
  <c r="E24"/>
  <c r="G24"/>
  <c r="I24"/>
  <c r="C25"/>
  <c r="E25"/>
  <c r="G25"/>
  <c r="I25"/>
  <c r="C26"/>
  <c r="E26"/>
  <c r="G26"/>
  <c r="I26"/>
  <c r="C27"/>
  <c r="E27"/>
  <c r="G27"/>
  <c r="I27"/>
  <c r="C28"/>
  <c r="E28"/>
  <c r="G28"/>
  <c r="I28"/>
  <c r="C29"/>
  <c r="E29"/>
  <c r="G29"/>
  <c r="I29"/>
  <c r="C30" i="54"/>
  <c r="C30" i="57" s="1"/>
  <c r="C31"/>
  <c r="E31"/>
  <c r="G30" i="54"/>
  <c r="E30" i="57" s="1"/>
  <c r="K30" i="54"/>
  <c r="G30" i="57" s="1"/>
  <c r="G31"/>
  <c r="I31"/>
  <c r="O30" i="54"/>
  <c r="I30" i="57" s="1"/>
  <c r="D8" i="60"/>
  <c r="D8" i="61"/>
  <c r="C30" i="58"/>
  <c r="G30"/>
  <c r="K30"/>
  <c r="F8" i="61"/>
  <c r="F8" i="60"/>
  <c r="O30" i="58"/>
  <c r="S30"/>
  <c r="W30"/>
  <c r="C8" i="60"/>
  <c r="C8" i="61"/>
  <c r="AA30" i="58"/>
  <c r="E9" i="61"/>
  <c r="E9" i="60"/>
  <c r="G9" i="61"/>
  <c r="G9" i="60"/>
  <c r="D10"/>
  <c r="D10" i="61"/>
  <c r="F10" i="60"/>
  <c r="F10" i="61"/>
  <c r="C10"/>
  <c r="C10" i="60"/>
  <c r="E11" i="61"/>
  <c r="E11" i="60"/>
  <c r="G11" i="61"/>
  <c r="G11" i="60"/>
  <c r="D12" i="61"/>
  <c r="D12" i="60"/>
  <c r="F12" i="61"/>
  <c r="F12" i="60"/>
  <c r="C12"/>
  <c r="C12" i="61"/>
  <c r="E13"/>
  <c r="E13" i="60"/>
  <c r="G13" i="61"/>
  <c r="G13" i="60"/>
  <c r="D14" i="61"/>
  <c r="D14" i="60"/>
  <c r="F14" i="61"/>
  <c r="F14" i="60"/>
  <c r="C14" i="61"/>
  <c r="C14" i="60"/>
  <c r="E15" i="61"/>
  <c r="E15" i="60"/>
  <c r="G15"/>
  <c r="G15" i="61"/>
  <c r="E29" l="1"/>
  <c r="E29" i="60"/>
  <c r="F29"/>
  <c r="F29" i="61"/>
  <c r="I17" i="57"/>
  <c r="H17"/>
  <c r="C29" i="61"/>
  <c r="C29" i="60"/>
  <c r="G17" i="57"/>
  <c r="C17"/>
  <c r="F17"/>
  <c r="E17"/>
  <c r="G29" i="61"/>
  <c r="G29" i="60"/>
  <c r="D17" i="57"/>
  <c r="D29" i="61"/>
  <c r="D29" i="60"/>
  <c r="J17" i="57"/>
  <c r="B19" i="45" l="1"/>
  <c r="J422" l="1"/>
  <c r="R422" i="41"/>
  <c r="I422" i="45" l="1"/>
  <c r="P422" i="41"/>
  <c r="H422" i="45" l="1"/>
  <c r="N422" i="41"/>
  <c r="G422" i="45" l="1"/>
  <c r="L422" i="41"/>
  <c r="F422" i="45" l="1"/>
  <c r="J422" i="41"/>
  <c r="E422" i="45" l="1"/>
  <c r="H422" i="41"/>
  <c r="D422" i="45" l="1"/>
  <c r="F422" i="41"/>
  <c r="C422" i="45" l="1"/>
  <c r="D422" i="41"/>
  <c r="J421" i="45" l="1"/>
  <c r="R421" i="41"/>
  <c r="I421" i="45" l="1"/>
  <c r="P421" i="41"/>
  <c r="H421" i="45" l="1"/>
  <c r="N421" i="41"/>
  <c r="G421" i="45" l="1"/>
  <c r="L421" i="41"/>
  <c r="F421" i="45" l="1"/>
  <c r="J421" i="41"/>
  <c r="E421" i="45" l="1"/>
  <c r="H421" i="41"/>
  <c r="D421" i="45" l="1"/>
  <c r="F421" i="41"/>
  <c r="C421" i="45" l="1"/>
  <c r="D421" i="41"/>
  <c r="J420" i="45" l="1"/>
  <c r="R420" i="41"/>
  <c r="I420" i="45" l="1"/>
  <c r="P420" i="41"/>
  <c r="H420" i="45" l="1"/>
  <c r="N420" i="41"/>
  <c r="G420" i="45" l="1"/>
  <c r="L420" i="41"/>
  <c r="F420" i="45" l="1"/>
  <c r="J420" i="41"/>
  <c r="E420" i="45" l="1"/>
  <c r="H420" i="41"/>
  <c r="D420" i="45" l="1"/>
  <c r="F420" i="41"/>
  <c r="C420" i="45" l="1"/>
  <c r="D420" i="41"/>
  <c r="J419" i="45" l="1"/>
  <c r="R419" i="41"/>
  <c r="I419" i="45" l="1"/>
  <c r="P419" i="41"/>
  <c r="H419" i="45" l="1"/>
  <c r="N419" i="41"/>
  <c r="G419" i="45" l="1"/>
  <c r="L419" i="41"/>
  <c r="F419" i="45" l="1"/>
  <c r="J419" i="41"/>
  <c r="E419" i="45" l="1"/>
  <c r="H419" i="41"/>
  <c r="D419" i="45" l="1"/>
  <c r="F419" i="41"/>
  <c r="C419" i="45" l="1"/>
  <c r="D419" i="41"/>
  <c r="J418" i="45" l="1"/>
  <c r="R418" i="41"/>
  <c r="I418" i="45" l="1"/>
  <c r="P418" i="41"/>
  <c r="H418" i="45" l="1"/>
  <c r="N418" i="41"/>
  <c r="G418" i="45" l="1"/>
  <c r="L418" i="41"/>
  <c r="F418" i="45" l="1"/>
  <c r="J418" i="41"/>
  <c r="E418" i="45" l="1"/>
  <c r="H418" i="41"/>
  <c r="D418" i="45" l="1"/>
  <c r="F418" i="41"/>
  <c r="C418" i="45" l="1"/>
  <c r="D418" i="41"/>
  <c r="J417" i="45" l="1"/>
  <c r="R417" i="41"/>
  <c r="I417" i="45" l="1"/>
  <c r="P417" i="41"/>
  <c r="H417" i="45" l="1"/>
  <c r="N417" i="41"/>
  <c r="G417" i="45" l="1"/>
  <c r="L417" i="41"/>
  <c r="F417" i="45" l="1"/>
  <c r="J417" i="41"/>
  <c r="E417" i="45" l="1"/>
  <c r="H417" i="41"/>
  <c r="D417" i="45" l="1"/>
  <c r="F417" i="41"/>
  <c r="C417" i="45" l="1"/>
  <c r="D417" i="41"/>
  <c r="J416" i="45" l="1"/>
  <c r="R416" i="41"/>
  <c r="I416" i="45" l="1"/>
  <c r="P416" i="41"/>
  <c r="H416" i="45" l="1"/>
  <c r="N416" i="41"/>
  <c r="G416" i="45" l="1"/>
  <c r="L416" i="41"/>
  <c r="F416" i="45" l="1"/>
  <c r="J416" i="41"/>
  <c r="E416" i="45" l="1"/>
  <c r="H416" i="41"/>
  <c r="D416" i="45" l="1"/>
  <c r="F416" i="41"/>
  <c r="C416" i="45" l="1"/>
  <c r="D416" i="41"/>
  <c r="J415" i="45" l="1"/>
  <c r="R415" i="41"/>
  <c r="I415" i="45" l="1"/>
  <c r="P415" i="41"/>
  <c r="H415" i="45" l="1"/>
  <c r="N415" i="41"/>
  <c r="G415" i="45" l="1"/>
  <c r="L415" i="41"/>
  <c r="F415" i="45" l="1"/>
  <c r="J415" i="41"/>
  <c r="E415" i="45" l="1"/>
  <c r="H415" i="41"/>
  <c r="D415" i="45" l="1"/>
  <c r="F415" i="41"/>
  <c r="C415" i="45" l="1"/>
  <c r="D415" i="41"/>
  <c r="J414" i="45" l="1"/>
  <c r="R414" i="41"/>
  <c r="I414" i="45" l="1"/>
  <c r="P414" i="41"/>
  <c r="H414" i="45" l="1"/>
  <c r="N414" i="41"/>
  <c r="G414" i="45" l="1"/>
  <c r="L414" i="41"/>
  <c r="F414" i="45" l="1"/>
  <c r="J414" i="41"/>
  <c r="E414" i="45" l="1"/>
  <c r="H414" i="41"/>
  <c r="D414" i="45" l="1"/>
  <c r="F414" i="41"/>
  <c r="C414" i="45" l="1"/>
  <c r="D414" i="41"/>
  <c r="J413" i="45" l="1"/>
  <c r="R413" i="41"/>
  <c r="I413" i="45" l="1"/>
  <c r="P413" i="41"/>
  <c r="H413" i="45" l="1"/>
  <c r="N413" i="41"/>
  <c r="G413" i="45" l="1"/>
  <c r="L413" i="41"/>
  <c r="F413" i="45" l="1"/>
  <c r="J413" i="41"/>
  <c r="E413" i="45" l="1"/>
  <c r="H413" i="41"/>
  <c r="D413" i="45" l="1"/>
  <c r="F413" i="41"/>
  <c r="C413" i="45" l="1"/>
  <c r="D413" i="41"/>
  <c r="J412" i="45" l="1"/>
  <c r="R412" i="41"/>
  <c r="I412" i="45" l="1"/>
  <c r="P412" i="41"/>
  <c r="H412" i="45" l="1"/>
  <c r="N412" i="41"/>
  <c r="G412" i="45" l="1"/>
  <c r="L412" i="41"/>
  <c r="F412" i="45" l="1"/>
  <c r="J412" i="41"/>
  <c r="E412" i="45" l="1"/>
  <c r="H412" i="41"/>
  <c r="D412" i="45" l="1"/>
  <c r="F412" i="41"/>
  <c r="C412" i="45" l="1"/>
  <c r="D412" i="41"/>
  <c r="J411" i="45" l="1"/>
  <c r="R411" i="41"/>
  <c r="I411" i="45" l="1"/>
  <c r="P411" i="41"/>
  <c r="H411" i="45" l="1"/>
  <c r="N411" i="41"/>
  <c r="G411" i="45" l="1"/>
  <c r="L411" i="41"/>
  <c r="F411" i="45" l="1"/>
  <c r="J411" i="41"/>
  <c r="E411" i="45" l="1"/>
  <c r="H411" i="41"/>
  <c r="D411" i="45" l="1"/>
  <c r="F411" i="41"/>
  <c r="C411" i="45" l="1"/>
  <c r="D411" i="41"/>
  <c r="J410" i="45" l="1"/>
  <c r="R410" i="41"/>
  <c r="I410" i="45" l="1"/>
  <c r="P410" i="41"/>
  <c r="H410" i="45" l="1"/>
  <c r="N410" i="41"/>
  <c r="G410" i="45" l="1"/>
  <c r="L410" i="41"/>
  <c r="F410" i="45" l="1"/>
  <c r="J410" i="41"/>
  <c r="E410" i="45" l="1"/>
  <c r="H410" i="41"/>
  <c r="D410" i="45" l="1"/>
  <c r="F410" i="41"/>
  <c r="C410" i="45" l="1"/>
  <c r="D410" i="41"/>
  <c r="J409" i="45" l="1"/>
  <c r="R409" i="41"/>
  <c r="I409" i="45" l="1"/>
  <c r="P409" i="41"/>
  <c r="H409" i="45" l="1"/>
  <c r="N409" i="41"/>
  <c r="G409" i="45" l="1"/>
  <c r="L409" i="41"/>
  <c r="F409" i="45" l="1"/>
  <c r="J409" i="41"/>
  <c r="E409" i="45" l="1"/>
  <c r="H409" i="41"/>
  <c r="D409" i="45" l="1"/>
  <c r="F409" i="41"/>
  <c r="C409" i="45" l="1"/>
  <c r="D409" i="41"/>
  <c r="J408" i="45" l="1"/>
  <c r="R408" i="41"/>
  <c r="I408" i="45" l="1"/>
  <c r="P408" i="41"/>
  <c r="H408" i="45" l="1"/>
  <c r="N408" i="41"/>
  <c r="G408" i="45" l="1"/>
  <c r="L408" i="41"/>
  <c r="F408" i="45" l="1"/>
  <c r="J408" i="41"/>
  <c r="E408" i="45" l="1"/>
  <c r="H408" i="41"/>
  <c r="D408" i="45" l="1"/>
  <c r="F408" i="41"/>
  <c r="C408" i="45" l="1"/>
  <c r="D408" i="41"/>
  <c r="J407" i="45" l="1"/>
  <c r="R407" i="41"/>
  <c r="I407" i="45" l="1"/>
  <c r="P407" i="41"/>
  <c r="H407" i="45" l="1"/>
  <c r="N407" i="41"/>
  <c r="G407" i="45" l="1"/>
  <c r="L407" i="41"/>
  <c r="F407" i="45" l="1"/>
  <c r="J407" i="41"/>
  <c r="E407" i="45" l="1"/>
  <c r="H407" i="41"/>
  <c r="D407" i="45" l="1"/>
  <c r="F407" i="41"/>
  <c r="C407" i="45" l="1"/>
  <c r="D407" i="41"/>
  <c r="J406" i="45" l="1"/>
  <c r="R406" i="41"/>
  <c r="I406" i="45" l="1"/>
  <c r="P406" i="41"/>
  <c r="H406" i="45" l="1"/>
  <c r="N406" i="41"/>
  <c r="G406" i="45" l="1"/>
  <c r="L406" i="41"/>
  <c r="F406" i="45" l="1"/>
  <c r="J406" i="41"/>
  <c r="E406" i="45" l="1"/>
  <c r="H406" i="41"/>
  <c r="D406" i="45" l="1"/>
  <c r="F406" i="41"/>
  <c r="C406" i="45" l="1"/>
  <c r="D406" i="41"/>
  <c r="J405" i="45" l="1"/>
  <c r="R405" i="41"/>
  <c r="I405" i="45" l="1"/>
  <c r="P405" i="41"/>
  <c r="H405" i="45" l="1"/>
  <c r="N405" i="41"/>
  <c r="G405" i="45" l="1"/>
  <c r="L405" i="41"/>
  <c r="F405" i="45" l="1"/>
  <c r="J405" i="41"/>
  <c r="E405" i="45" l="1"/>
  <c r="H405" i="41"/>
  <c r="D405" i="45" l="1"/>
  <c r="F405" i="41"/>
  <c r="C405" i="45" l="1"/>
  <c r="D405" i="41"/>
  <c r="J404" i="45" l="1"/>
  <c r="R404" i="41"/>
  <c r="I404" i="45" l="1"/>
  <c r="P404" i="41"/>
  <c r="H404" i="45" l="1"/>
  <c r="N404" i="41"/>
  <c r="G404" i="45" l="1"/>
  <c r="L404" i="41"/>
  <c r="F404" i="45" l="1"/>
  <c r="J404" i="41"/>
  <c r="E404" i="45" l="1"/>
  <c r="H404" i="41"/>
  <c r="D404" i="45" l="1"/>
  <c r="F404" i="41"/>
  <c r="C404" i="45" l="1"/>
  <c r="D404" i="41"/>
  <c r="J403" i="45" l="1"/>
  <c r="R403" i="41"/>
  <c r="I403" i="45" l="1"/>
  <c r="P403" i="41"/>
  <c r="H403" i="45" l="1"/>
  <c r="N403" i="41"/>
  <c r="G403" i="45" l="1"/>
  <c r="L403" i="41"/>
  <c r="F403" i="45" l="1"/>
  <c r="J403" i="41"/>
  <c r="E403" i="45" l="1"/>
  <c r="H403" i="41"/>
  <c r="D403" i="45" l="1"/>
  <c r="F403" i="41"/>
  <c r="C403" i="45" l="1"/>
  <c r="D403" i="41"/>
  <c r="J402" i="45" l="1"/>
  <c r="R402" i="41"/>
  <c r="I402" i="45" l="1"/>
  <c r="P402" i="41"/>
  <c r="H402" i="45" l="1"/>
  <c r="N402" i="41"/>
  <c r="G402" i="45" l="1"/>
  <c r="L402" i="41"/>
  <c r="F402" i="45" l="1"/>
  <c r="J402" i="41"/>
  <c r="E402" i="45" l="1"/>
  <c r="H402" i="41"/>
  <c r="D402" i="45" l="1"/>
  <c r="F402" i="41"/>
  <c r="C402" i="45" l="1"/>
  <c r="D402" i="41"/>
  <c r="J401" i="45" l="1"/>
  <c r="R401" i="41"/>
  <c r="I401" i="45" l="1"/>
  <c r="P401" i="41"/>
  <c r="H401" i="45" l="1"/>
  <c r="N401" i="41"/>
  <c r="G401" i="45" l="1"/>
  <c r="L401" i="41"/>
  <c r="F401" i="45" l="1"/>
  <c r="J401" i="41"/>
  <c r="E401" i="45" l="1"/>
  <c r="H401" i="41"/>
  <c r="D401" i="45" l="1"/>
  <c r="F401" i="41"/>
  <c r="C401" i="45" l="1"/>
  <c r="D401" i="41"/>
  <c r="J400" i="45" l="1"/>
  <c r="R400" i="41"/>
  <c r="I400" i="45" l="1"/>
  <c r="P400" i="41"/>
  <c r="H400" i="45" l="1"/>
  <c r="N400" i="41"/>
  <c r="G400" i="45" l="1"/>
  <c r="L400" i="41"/>
  <c r="F400" i="45" l="1"/>
  <c r="J400" i="41"/>
  <c r="E400" i="45" l="1"/>
  <c r="H400" i="41"/>
  <c r="D400" i="45" l="1"/>
  <c r="F400" i="41"/>
  <c r="C400" i="45" l="1"/>
  <c r="D400" i="41"/>
  <c r="J399" i="45" l="1"/>
  <c r="R399" i="41"/>
  <c r="I399" i="45" l="1"/>
  <c r="P399" i="41"/>
  <c r="H399" i="45" l="1"/>
  <c r="N399" i="41"/>
  <c r="G399" i="45" l="1"/>
  <c r="L399" i="41"/>
  <c r="F399" i="45" l="1"/>
  <c r="J399" i="41"/>
  <c r="E399" i="45" l="1"/>
  <c r="H399" i="41"/>
  <c r="D399" i="45" l="1"/>
  <c r="F399" i="41"/>
  <c r="C399" i="45" l="1"/>
  <c r="D399" i="41"/>
  <c r="J398" i="45" l="1"/>
  <c r="R398" i="41"/>
  <c r="I398" i="45" l="1"/>
  <c r="P398" i="41"/>
  <c r="H398" i="45" l="1"/>
  <c r="N398" i="41"/>
  <c r="G398" i="45" l="1"/>
  <c r="L398" i="41"/>
  <c r="F398" i="45" l="1"/>
  <c r="J398" i="41"/>
  <c r="E398" i="45" l="1"/>
  <c r="H398" i="41"/>
  <c r="D398" i="45" l="1"/>
  <c r="F398" i="41"/>
  <c r="C398" i="45" l="1"/>
  <c r="D398" i="41"/>
  <c r="J397" i="45" l="1"/>
  <c r="R397" i="41"/>
  <c r="I397" i="45" l="1"/>
  <c r="P397" i="41"/>
  <c r="H397" i="45" l="1"/>
  <c r="N397" i="41"/>
  <c r="G397" i="45" l="1"/>
  <c r="L397" i="41"/>
  <c r="F397" i="45" l="1"/>
  <c r="J397" i="41"/>
  <c r="E397" i="45" l="1"/>
  <c r="H397" i="41"/>
  <c r="D397" i="45" l="1"/>
  <c r="F397" i="41"/>
  <c r="C397" i="45" l="1"/>
  <c r="D397" i="41"/>
  <c r="J396" i="45" l="1"/>
  <c r="R396" i="41"/>
  <c r="I396" i="45" l="1"/>
  <c r="P396" i="41"/>
  <c r="H396" i="45" l="1"/>
  <c r="N396" i="41"/>
  <c r="G396" i="45" l="1"/>
  <c r="L396" i="41"/>
  <c r="F396" i="45" l="1"/>
  <c r="J396" i="41"/>
  <c r="E396" i="45" l="1"/>
  <c r="H396" i="41"/>
  <c r="D396" i="45" l="1"/>
  <c r="F396" i="41"/>
  <c r="C396" i="45" l="1"/>
  <c r="D396" i="41"/>
  <c r="J395" i="45" l="1"/>
  <c r="R395" i="41"/>
  <c r="I395" i="45" l="1"/>
  <c r="P395" i="41"/>
  <c r="H395" i="45" l="1"/>
  <c r="N395" i="41"/>
  <c r="G395" i="45" l="1"/>
  <c r="L395" i="41"/>
  <c r="F395" i="45" l="1"/>
  <c r="J395" i="41"/>
  <c r="E395" i="45" l="1"/>
  <c r="H395" i="41"/>
  <c r="D395" i="45" l="1"/>
  <c r="F395" i="41"/>
  <c r="C395" i="45" l="1"/>
  <c r="D395" i="41"/>
  <c r="J394" i="45" l="1"/>
  <c r="R394" i="41"/>
  <c r="I394" i="45" l="1"/>
  <c r="P394" i="41"/>
  <c r="H394" i="45" l="1"/>
  <c r="N394" i="41"/>
  <c r="G394" i="45" l="1"/>
  <c r="L394" i="41"/>
  <c r="F394" i="45" l="1"/>
  <c r="J394" i="41"/>
  <c r="E394" i="45" l="1"/>
  <c r="H394" i="41"/>
  <c r="D394" i="45" l="1"/>
  <c r="F394" i="41"/>
  <c r="C394" i="45" l="1"/>
  <c r="D394" i="41"/>
  <c r="J393" i="45" l="1"/>
  <c r="R393" i="41"/>
  <c r="I393" i="45" l="1"/>
  <c r="P393" i="41"/>
  <c r="H393" i="45" l="1"/>
  <c r="N393" i="41"/>
  <c r="G393" i="45" l="1"/>
  <c r="L393" i="41"/>
  <c r="F393" i="45" l="1"/>
  <c r="J393" i="41"/>
  <c r="E393" i="45" l="1"/>
  <c r="H393" i="41"/>
  <c r="D393" i="45" l="1"/>
  <c r="F393" i="41"/>
  <c r="C393" i="45" l="1"/>
  <c r="D393" i="41"/>
  <c r="J392" i="45" l="1"/>
  <c r="R392" i="41"/>
  <c r="I392" i="45" l="1"/>
  <c r="P392" i="41"/>
  <c r="H392" i="45" l="1"/>
  <c r="N392" i="41"/>
  <c r="G392" i="45" l="1"/>
  <c r="L392" i="41"/>
  <c r="F392" i="45" l="1"/>
  <c r="J392" i="41"/>
  <c r="E392" i="45" l="1"/>
  <c r="H392" i="41"/>
  <c r="D392" i="45" l="1"/>
  <c r="F392" i="41"/>
  <c r="C392" i="45" l="1"/>
  <c r="D392" i="41"/>
  <c r="J391" i="45" l="1"/>
  <c r="R391" i="41"/>
  <c r="I391" i="45" l="1"/>
  <c r="P391" i="41"/>
  <c r="H391" i="45" l="1"/>
  <c r="N391" i="41"/>
  <c r="G391" i="45" l="1"/>
  <c r="L391" i="41"/>
  <c r="F391" i="45" l="1"/>
  <c r="J391" i="41"/>
  <c r="E391" i="45" l="1"/>
  <c r="H391" i="41"/>
  <c r="D391" i="45" l="1"/>
  <c r="F391" i="41"/>
  <c r="C391" i="45" l="1"/>
  <c r="D391" i="41"/>
  <c r="J390" i="45" l="1"/>
  <c r="R390" i="41"/>
  <c r="I390" i="45" l="1"/>
  <c r="P390" i="41"/>
  <c r="H390" i="45" l="1"/>
  <c r="N390" i="41"/>
  <c r="G390" i="45" l="1"/>
  <c r="L390" i="41"/>
  <c r="F390" i="45" l="1"/>
  <c r="J390" i="41"/>
  <c r="E390" i="45" l="1"/>
  <c r="H390" i="41"/>
  <c r="D390" i="45" l="1"/>
  <c r="F390" i="41"/>
  <c r="C390" i="45" l="1"/>
  <c r="D390" i="41"/>
  <c r="J389" i="45" l="1"/>
  <c r="R389" i="41"/>
  <c r="I389" i="45" l="1"/>
  <c r="P389" i="41"/>
  <c r="H389" i="45" l="1"/>
  <c r="N389" i="41"/>
  <c r="G389" i="45" l="1"/>
  <c r="L389" i="41"/>
  <c r="F389" i="45" l="1"/>
  <c r="J389" i="41"/>
  <c r="E389" i="45" l="1"/>
  <c r="H389" i="41"/>
  <c r="D389" i="45" l="1"/>
  <c r="F389" i="41"/>
  <c r="C389" i="45" l="1"/>
  <c r="D389" i="41"/>
  <c r="J388" i="45" l="1"/>
  <c r="R388" i="41"/>
  <c r="I388" i="45" l="1"/>
  <c r="P388" i="41"/>
  <c r="H388" i="45" l="1"/>
  <c r="N388" i="41"/>
  <c r="G388" i="45" l="1"/>
  <c r="L388" i="41"/>
  <c r="F388" i="45" l="1"/>
  <c r="J388" i="41"/>
  <c r="E388" i="45" l="1"/>
  <c r="H388" i="41"/>
  <c r="D388" i="45" l="1"/>
  <c r="F388" i="41"/>
  <c r="C388" i="45" l="1"/>
  <c r="D388" i="41"/>
  <c r="J387" i="45" l="1"/>
  <c r="R387" i="41"/>
  <c r="I387" i="45" l="1"/>
  <c r="P387" i="41"/>
  <c r="H387" i="45" l="1"/>
  <c r="N387" i="41"/>
  <c r="G387" i="45" l="1"/>
  <c r="L387" i="41"/>
  <c r="F387" i="45" l="1"/>
  <c r="J387" i="41"/>
  <c r="E387" i="45" l="1"/>
  <c r="H387" i="41"/>
  <c r="D387" i="45" l="1"/>
  <c r="F387" i="41"/>
  <c r="C387" i="45" l="1"/>
  <c r="D387" i="41"/>
  <c r="J386" i="45" l="1"/>
  <c r="R386" i="41"/>
  <c r="I386" i="45" l="1"/>
  <c r="P386" i="41"/>
  <c r="H386" i="45" l="1"/>
  <c r="N386" i="41"/>
  <c r="G386" i="45" l="1"/>
  <c r="L386" i="41"/>
  <c r="F386" i="45" l="1"/>
  <c r="J386" i="41"/>
  <c r="E386" i="45" l="1"/>
  <c r="H386" i="41"/>
  <c r="D386" i="45" l="1"/>
  <c r="F386" i="41"/>
  <c r="C386" i="45" l="1"/>
  <c r="D386" i="41"/>
  <c r="J385" i="45" l="1"/>
  <c r="R385" i="41"/>
  <c r="I385" i="45" l="1"/>
  <c r="P385" i="41"/>
  <c r="H385" i="45" l="1"/>
  <c r="N385" i="41"/>
  <c r="G385" i="45" l="1"/>
  <c r="L385" i="41"/>
  <c r="F385" i="45" l="1"/>
  <c r="J385" i="41"/>
  <c r="E385" i="45" l="1"/>
  <c r="H385" i="41"/>
  <c r="D385" i="45" l="1"/>
  <c r="F385" i="41"/>
  <c r="C385" i="45" l="1"/>
  <c r="D385" i="41"/>
  <c r="J384" i="45" l="1"/>
  <c r="R384" i="41"/>
  <c r="I384" i="45" l="1"/>
  <c r="P384" i="41"/>
  <c r="H384" i="45" l="1"/>
  <c r="N384" i="41"/>
  <c r="G384" i="45" l="1"/>
  <c r="L384" i="41"/>
  <c r="F384" i="45" l="1"/>
  <c r="J384" i="41"/>
  <c r="E384" i="45" l="1"/>
  <c r="H384" i="41"/>
  <c r="D384" i="45" l="1"/>
  <c r="F384" i="41"/>
  <c r="C384" i="45" l="1"/>
  <c r="D384" i="41"/>
  <c r="J383" i="45" l="1"/>
  <c r="R383" i="41"/>
  <c r="I383" i="45" l="1"/>
  <c r="P383" i="41"/>
  <c r="H383" i="45" l="1"/>
  <c r="N383" i="41"/>
  <c r="G383" i="45" l="1"/>
  <c r="L383" i="41"/>
  <c r="F383" i="45" l="1"/>
  <c r="J383" i="41"/>
  <c r="E383" i="45" l="1"/>
  <c r="H383" i="41"/>
  <c r="D383" i="45" l="1"/>
  <c r="F383" i="41"/>
  <c r="C383" i="45" l="1"/>
  <c r="D383" i="41"/>
  <c r="J382" i="45" l="1"/>
  <c r="R382" i="41"/>
  <c r="I382" i="45" l="1"/>
  <c r="P382" i="41"/>
  <c r="H382" i="45" l="1"/>
  <c r="N382" i="41"/>
  <c r="G382" i="45" l="1"/>
  <c r="L382" i="41"/>
  <c r="F382" i="45" l="1"/>
  <c r="J382" i="41"/>
  <c r="E382" i="45" l="1"/>
  <c r="H382" i="41"/>
  <c r="D382" i="45" l="1"/>
  <c r="F382" i="41"/>
  <c r="C382" i="45" l="1"/>
  <c r="D382" i="41"/>
  <c r="J381" i="45" l="1"/>
  <c r="R381" i="41"/>
  <c r="I381" i="45" l="1"/>
  <c r="P381" i="41"/>
  <c r="H381" i="45" l="1"/>
  <c r="N381" i="41"/>
  <c r="G381" i="45" l="1"/>
  <c r="L381" i="41"/>
  <c r="F381" i="45" l="1"/>
  <c r="J381" i="41"/>
  <c r="E381" i="45" l="1"/>
  <c r="H381" i="41"/>
  <c r="D381" i="45" l="1"/>
  <c r="F381" i="41"/>
  <c r="C381" i="45" l="1"/>
  <c r="D381" i="41"/>
  <c r="J380" i="45" l="1"/>
  <c r="R380" i="41"/>
  <c r="I380" i="45" l="1"/>
  <c r="P380" i="41"/>
  <c r="H380" i="45" l="1"/>
  <c r="N380" i="41"/>
  <c r="G380" i="45" l="1"/>
  <c r="L380" i="41"/>
  <c r="F380" i="45" l="1"/>
  <c r="J380" i="41"/>
  <c r="E380" i="45" l="1"/>
  <c r="H380" i="41"/>
  <c r="D380" i="45" l="1"/>
  <c r="F380" i="41"/>
  <c r="C380" i="45" l="1"/>
  <c r="D380" i="41"/>
  <c r="J379" i="45" l="1"/>
  <c r="R379" i="41"/>
  <c r="I379" i="45" l="1"/>
  <c r="P379" i="41"/>
  <c r="H379" i="45" l="1"/>
  <c r="N379" i="41"/>
  <c r="G379" i="45" l="1"/>
  <c r="L379" i="41"/>
  <c r="F379" i="45" l="1"/>
  <c r="J379" i="41"/>
  <c r="E379" i="45" l="1"/>
  <c r="H379" i="41"/>
  <c r="D379" i="45" l="1"/>
  <c r="F379" i="41"/>
  <c r="C379" i="45" l="1"/>
  <c r="D379" i="41"/>
  <c r="J378" i="45" l="1"/>
  <c r="R378" i="41"/>
  <c r="I378" i="45" l="1"/>
  <c r="P378" i="41"/>
  <c r="H378" i="45" l="1"/>
  <c r="N378" i="41"/>
  <c r="G378" i="45" l="1"/>
  <c r="L378" i="41"/>
  <c r="F378" i="45" l="1"/>
  <c r="J378" i="41"/>
  <c r="E378" i="45" l="1"/>
  <c r="H378" i="41"/>
  <c r="D378" i="45" l="1"/>
  <c r="F378" i="41"/>
  <c r="C378" i="45" l="1"/>
  <c r="D378" i="41"/>
  <c r="J377" i="45" l="1"/>
  <c r="R377" i="41"/>
  <c r="I377" i="45" l="1"/>
  <c r="P377" i="41"/>
  <c r="H377" i="45" l="1"/>
  <c r="N377" i="41"/>
  <c r="G377" i="45" l="1"/>
  <c r="L377" i="41"/>
  <c r="F377" i="45" l="1"/>
  <c r="J377" i="41"/>
  <c r="E377" i="45" l="1"/>
  <c r="H377" i="41"/>
  <c r="D377" i="45" l="1"/>
  <c r="F377" i="41"/>
  <c r="C377" i="45" l="1"/>
  <c r="D377" i="41"/>
  <c r="J376" i="45" l="1"/>
  <c r="R376" i="41"/>
  <c r="I376" i="45" l="1"/>
  <c r="P376" i="41"/>
  <c r="H376" i="45" l="1"/>
  <c r="N376" i="41"/>
  <c r="G376" i="45" l="1"/>
  <c r="L376" i="41"/>
  <c r="F376" i="45" l="1"/>
  <c r="J376" i="41"/>
  <c r="E376" i="45" l="1"/>
  <c r="H376" i="41"/>
  <c r="D376" i="45" l="1"/>
  <c r="F376" i="41"/>
  <c r="C376" i="45" l="1"/>
  <c r="D376" i="41"/>
  <c r="J375" i="45" l="1"/>
  <c r="R375" i="41"/>
  <c r="I375" i="45" l="1"/>
  <c r="P375" i="41"/>
  <c r="H375" i="45" l="1"/>
  <c r="N375" i="41"/>
  <c r="G375" i="45" l="1"/>
  <c r="L375" i="41"/>
  <c r="F375" i="45" l="1"/>
  <c r="J375" i="41"/>
  <c r="E375" i="45" l="1"/>
  <c r="H375" i="41"/>
  <c r="D375" i="45" l="1"/>
  <c r="F375" i="41"/>
  <c r="C375" i="45" l="1"/>
  <c r="D375" i="41"/>
  <c r="J374" i="45" l="1"/>
  <c r="R374" i="41"/>
  <c r="I374" i="45" l="1"/>
  <c r="P374" i="41"/>
  <c r="H374" i="45" l="1"/>
  <c r="N374" i="41"/>
  <c r="G374" i="45" l="1"/>
  <c r="L374" i="41"/>
  <c r="F374" i="45" l="1"/>
  <c r="J374" i="41"/>
  <c r="E374" i="45" l="1"/>
  <c r="H374" i="41"/>
  <c r="D374" i="45" l="1"/>
  <c r="F374" i="41"/>
  <c r="C374" i="45" l="1"/>
  <c r="D374" i="41"/>
  <c r="J373" i="45" l="1"/>
  <c r="R373" i="41"/>
  <c r="I373" i="45" l="1"/>
  <c r="P373" i="41"/>
  <c r="H373" i="45" l="1"/>
  <c r="N373" i="41"/>
  <c r="G373" i="45" l="1"/>
  <c r="L373" i="41"/>
  <c r="F373" i="45" l="1"/>
  <c r="J373" i="41"/>
  <c r="E373" i="45" l="1"/>
  <c r="H373" i="41"/>
  <c r="D373" i="45" l="1"/>
  <c r="F373" i="41"/>
  <c r="C373" i="45" l="1"/>
  <c r="D373" i="41"/>
  <c r="J372" i="45" l="1"/>
  <c r="R372" i="41"/>
  <c r="I372" i="45" l="1"/>
  <c r="P372" i="41"/>
  <c r="H372" i="45" l="1"/>
  <c r="N372" i="41"/>
  <c r="G372" i="45" l="1"/>
  <c r="L372" i="41"/>
  <c r="F372" i="45" l="1"/>
  <c r="J372" i="41"/>
  <c r="E372" i="45" l="1"/>
  <c r="H372" i="41"/>
  <c r="D372" i="45" l="1"/>
  <c r="F372" i="41"/>
  <c r="C372" i="45" l="1"/>
  <c r="D372" i="41"/>
  <c r="J371" i="45" l="1"/>
  <c r="R371" i="41"/>
  <c r="I371" i="45" l="1"/>
  <c r="P371" i="41"/>
  <c r="H371" i="45" l="1"/>
  <c r="N371" i="41"/>
  <c r="G371" i="45" l="1"/>
  <c r="L371" i="41"/>
  <c r="F371" i="45" l="1"/>
  <c r="J371" i="41"/>
  <c r="E371" i="45" l="1"/>
  <c r="H371" i="41"/>
  <c r="D371" i="45" l="1"/>
  <c r="F371" i="41"/>
  <c r="C371" i="45" l="1"/>
  <c r="D371" i="41"/>
  <c r="J370" i="45" l="1"/>
  <c r="R370" i="41"/>
  <c r="I370" i="45" l="1"/>
  <c r="P370" i="41"/>
  <c r="H370" i="45" l="1"/>
  <c r="N370" i="41"/>
  <c r="G370" i="45" l="1"/>
  <c r="L370" i="41"/>
  <c r="F370" i="45" l="1"/>
  <c r="J370" i="41"/>
  <c r="E370" i="45" l="1"/>
  <c r="H370" i="41"/>
  <c r="D370" i="45" l="1"/>
  <c r="F370" i="41"/>
  <c r="C370" i="45" l="1"/>
  <c r="D370" i="41"/>
  <c r="J369" i="45" l="1"/>
  <c r="R369" i="41"/>
  <c r="I369" i="45" l="1"/>
  <c r="P369" i="41"/>
  <c r="H369" i="45" l="1"/>
  <c r="N369" i="41"/>
  <c r="G369" i="45" l="1"/>
  <c r="L369" i="41"/>
  <c r="F369" i="45" l="1"/>
  <c r="J369" i="41"/>
  <c r="E369" i="45" l="1"/>
  <c r="H369" i="41"/>
  <c r="D369" i="45" l="1"/>
  <c r="F369" i="41"/>
  <c r="C369" i="45" l="1"/>
  <c r="D369" i="41"/>
  <c r="J368" i="45" l="1"/>
  <c r="R368" i="41"/>
  <c r="I368" i="45" l="1"/>
  <c r="P368" i="41"/>
  <c r="H368" i="45" l="1"/>
  <c r="N368" i="41"/>
  <c r="G368" i="45" l="1"/>
  <c r="L368" i="41"/>
  <c r="F368" i="45" l="1"/>
  <c r="J368" i="41"/>
  <c r="E368" i="45" l="1"/>
  <c r="H368" i="41"/>
  <c r="D368" i="45" l="1"/>
  <c r="F368" i="41"/>
  <c r="C368" i="45" l="1"/>
  <c r="D368" i="41"/>
  <c r="J367" i="45" l="1"/>
  <c r="R367" i="41"/>
  <c r="I367" i="45" l="1"/>
  <c r="P367" i="41"/>
  <c r="H367" i="45" l="1"/>
  <c r="N367" i="41"/>
  <c r="G367" i="45" l="1"/>
  <c r="L367" i="41"/>
  <c r="F367" i="45" l="1"/>
  <c r="J367" i="41"/>
  <c r="E367" i="45" l="1"/>
  <c r="H367" i="41"/>
  <c r="D367" i="45" l="1"/>
  <c r="F367" i="41"/>
  <c r="C367" i="45" l="1"/>
  <c r="D367" i="41"/>
  <c r="J366" i="45" l="1"/>
  <c r="R366" i="41"/>
  <c r="I366" i="45" l="1"/>
  <c r="P366" i="41"/>
  <c r="H366" i="45" l="1"/>
  <c r="N366" i="41"/>
  <c r="G366" i="45" l="1"/>
  <c r="L366" i="41"/>
  <c r="F366" i="45" l="1"/>
  <c r="J366" i="41"/>
  <c r="E366" i="45" l="1"/>
  <c r="H366" i="41"/>
  <c r="D366" i="45" l="1"/>
  <c r="F366" i="41"/>
  <c r="C366" i="45" l="1"/>
  <c r="D366" i="41"/>
  <c r="J365" i="45" l="1"/>
  <c r="R365" i="41"/>
  <c r="I365" i="45" l="1"/>
  <c r="P365" i="41"/>
  <c r="H365" i="45" l="1"/>
  <c r="N365" i="41"/>
  <c r="G365" i="45" l="1"/>
  <c r="L365" i="41"/>
  <c r="F365" i="45" l="1"/>
  <c r="J365" i="41"/>
  <c r="E365" i="45" l="1"/>
  <c r="H365" i="41"/>
  <c r="D365" i="45" l="1"/>
  <c r="F365" i="41"/>
  <c r="C365" i="45" l="1"/>
  <c r="D365" i="41"/>
  <c r="J364" i="45" l="1"/>
  <c r="R364" i="41"/>
  <c r="I364" i="45" l="1"/>
  <c r="P364" i="41"/>
  <c r="H364" i="45" l="1"/>
  <c r="N364" i="41"/>
  <c r="G364" i="45" l="1"/>
  <c r="L364" i="41"/>
  <c r="F364" i="45" l="1"/>
  <c r="J364" i="41"/>
  <c r="E364" i="45" l="1"/>
  <c r="H364" i="41"/>
  <c r="D364" i="45" l="1"/>
  <c r="F364" i="41"/>
  <c r="C364" i="45" l="1"/>
  <c r="D364" i="41"/>
  <c r="J363" i="45" l="1"/>
  <c r="R363" i="41"/>
  <c r="I363" i="45" l="1"/>
  <c r="P363" i="41"/>
  <c r="H363" i="45" l="1"/>
  <c r="N363" i="41"/>
  <c r="G363" i="45" l="1"/>
  <c r="L363" i="41"/>
  <c r="F363" i="45" l="1"/>
  <c r="J363" i="41"/>
  <c r="E363" i="45" l="1"/>
  <c r="H363" i="41"/>
  <c r="D363" i="45" l="1"/>
  <c r="F363" i="41"/>
  <c r="C363" i="45" l="1"/>
  <c r="D363" i="41"/>
  <c r="J362" i="45" l="1"/>
  <c r="R362" i="41"/>
  <c r="I362" i="45" l="1"/>
  <c r="P362" i="41"/>
  <c r="H362" i="45" l="1"/>
  <c r="N362" i="41"/>
  <c r="G362" i="45" l="1"/>
  <c r="L362" i="41"/>
  <c r="F362" i="45" l="1"/>
  <c r="J362" i="41"/>
  <c r="E362" i="45" l="1"/>
  <c r="H362" i="41"/>
  <c r="D362" i="45" l="1"/>
  <c r="F362" i="41"/>
  <c r="C362" i="45" l="1"/>
  <c r="D362" i="41"/>
  <c r="J361" i="45" l="1"/>
  <c r="R361" i="41"/>
  <c r="I361" i="45" l="1"/>
  <c r="P361" i="41"/>
  <c r="H361" i="45" l="1"/>
  <c r="N361" i="41"/>
  <c r="G361" i="45" l="1"/>
  <c r="L361" i="41"/>
  <c r="F361" i="45" l="1"/>
  <c r="J361" i="41"/>
  <c r="E361" i="45" l="1"/>
  <c r="H361" i="41"/>
  <c r="D361" i="45" l="1"/>
  <c r="F361" i="41"/>
  <c r="C361" i="45" l="1"/>
  <c r="D361" i="41"/>
  <c r="J360" i="45" l="1"/>
  <c r="R360" i="41"/>
  <c r="I360" i="45" l="1"/>
  <c r="P360" i="41"/>
  <c r="H360" i="45" l="1"/>
  <c r="N360" i="41"/>
  <c r="G360" i="45" l="1"/>
  <c r="L360" i="41"/>
  <c r="F360" i="45" l="1"/>
  <c r="J360" i="41"/>
  <c r="E360" i="45" l="1"/>
  <c r="H360" i="41"/>
  <c r="D360" i="45" l="1"/>
  <c r="F360" i="41"/>
  <c r="C360" i="45" l="1"/>
  <c r="D360" i="41"/>
  <c r="J359" i="45" l="1"/>
  <c r="R359" i="41"/>
  <c r="I359" i="45" l="1"/>
  <c r="P359" i="41"/>
  <c r="H359" i="45" l="1"/>
  <c r="N359" i="41"/>
  <c r="G359" i="45" l="1"/>
  <c r="L359" i="41"/>
  <c r="F359" i="45" l="1"/>
  <c r="J359" i="41"/>
  <c r="E359" i="45" l="1"/>
  <c r="H359" i="41"/>
  <c r="D359" i="45" l="1"/>
  <c r="F359" i="41"/>
  <c r="C359" i="45" l="1"/>
  <c r="D359" i="41"/>
  <c r="J358" i="45" l="1"/>
  <c r="R358" i="41"/>
  <c r="I358" i="45" l="1"/>
  <c r="P358" i="41"/>
  <c r="H358" i="45" l="1"/>
  <c r="N358" i="41"/>
  <c r="G358" i="45" l="1"/>
  <c r="L358" i="41"/>
  <c r="F358" i="45" l="1"/>
  <c r="J358" i="41"/>
  <c r="E358" i="45" l="1"/>
  <c r="H358" i="41"/>
  <c r="D358" i="45" l="1"/>
  <c r="F358" i="41"/>
  <c r="C358" i="45" l="1"/>
  <c r="D358" i="41"/>
  <c r="J357" i="45" l="1"/>
  <c r="R357" i="41"/>
  <c r="I357" i="45" l="1"/>
  <c r="P357" i="41"/>
  <c r="H357" i="45" l="1"/>
  <c r="N357" i="41"/>
  <c r="G357" i="45" l="1"/>
  <c r="L357" i="41"/>
  <c r="F357" i="45" l="1"/>
  <c r="J357" i="41"/>
  <c r="E357" i="45" l="1"/>
  <c r="H357" i="41"/>
  <c r="D357" i="45" l="1"/>
  <c r="F357" i="41"/>
  <c r="C357" i="45" l="1"/>
  <c r="D357" i="41"/>
  <c r="J356" i="45" l="1"/>
  <c r="R356" i="41"/>
  <c r="I356" i="45" l="1"/>
  <c r="P356" i="41"/>
  <c r="H356" i="45" l="1"/>
  <c r="N356" i="41"/>
  <c r="G356" i="45" l="1"/>
  <c r="L356" i="41"/>
  <c r="F356" i="45" l="1"/>
  <c r="J356" i="41"/>
  <c r="E356" i="45" l="1"/>
  <c r="H356" i="41"/>
  <c r="D356" i="45" l="1"/>
  <c r="F356" i="41"/>
  <c r="C356" i="45" l="1"/>
  <c r="D356" i="41"/>
  <c r="J355" i="45" l="1"/>
  <c r="R355" i="41"/>
  <c r="I355" i="45" l="1"/>
  <c r="P355" i="41"/>
  <c r="H355" i="45" l="1"/>
  <c r="N355" i="41"/>
  <c r="G355" i="45" l="1"/>
  <c r="L355" i="41"/>
  <c r="F355" i="45" l="1"/>
  <c r="J355" i="41"/>
  <c r="E355" i="45" l="1"/>
  <c r="H355" i="41"/>
  <c r="D355" i="45" l="1"/>
  <c r="F355" i="41"/>
  <c r="C355" i="45" l="1"/>
  <c r="D355" i="41"/>
  <c r="J354" i="45" l="1"/>
  <c r="R354" i="41"/>
  <c r="I354" i="45" l="1"/>
  <c r="P354" i="41"/>
  <c r="H354" i="45" l="1"/>
  <c r="N354" i="41"/>
  <c r="G354" i="45" l="1"/>
  <c r="L354" i="41"/>
  <c r="F354" i="45" l="1"/>
  <c r="J354" i="41"/>
  <c r="E354" i="45" l="1"/>
  <c r="H354" i="41"/>
  <c r="D354" i="45" l="1"/>
  <c r="F354" i="41"/>
  <c r="C354" i="45" l="1"/>
  <c r="D354" i="41"/>
  <c r="J353" i="45" l="1"/>
  <c r="R353" i="41"/>
  <c r="I353" i="45" l="1"/>
  <c r="P353" i="41"/>
  <c r="H353" i="45" l="1"/>
  <c r="N353" i="41"/>
  <c r="G353" i="45" l="1"/>
  <c r="L353" i="41"/>
  <c r="F353" i="45" l="1"/>
  <c r="J353" i="41"/>
  <c r="E353" i="45" l="1"/>
  <c r="H353" i="41"/>
  <c r="D353" i="45" l="1"/>
  <c r="F353" i="41"/>
  <c r="C353" i="45" l="1"/>
  <c r="D353" i="41"/>
  <c r="J352" i="45" l="1"/>
  <c r="R352" i="41"/>
  <c r="I352" i="45" l="1"/>
  <c r="P352" i="41"/>
  <c r="H352" i="45" l="1"/>
  <c r="N352" i="41"/>
  <c r="G352" i="45" l="1"/>
  <c r="L352" i="41"/>
  <c r="F352" i="45" l="1"/>
  <c r="J352" i="41"/>
  <c r="E352" i="45" l="1"/>
  <c r="H352" i="41"/>
  <c r="D352" i="45" l="1"/>
  <c r="F352" i="41"/>
  <c r="C352" i="45" l="1"/>
  <c r="D352" i="41"/>
  <c r="J351" i="45" l="1"/>
  <c r="R351" i="41"/>
  <c r="I351" i="45" l="1"/>
  <c r="P351" i="41"/>
  <c r="H351" i="45" l="1"/>
  <c r="N351" i="41"/>
  <c r="G351" i="45" l="1"/>
  <c r="L351" i="41"/>
  <c r="F351" i="45" l="1"/>
  <c r="J351" i="41"/>
  <c r="E351" i="45" l="1"/>
  <c r="H351" i="41"/>
  <c r="D351" i="45" l="1"/>
  <c r="F351" i="41"/>
  <c r="C351" i="45" l="1"/>
  <c r="D351" i="41"/>
  <c r="J350" i="45" l="1"/>
  <c r="R350" i="41"/>
  <c r="I350" i="45" l="1"/>
  <c r="P350" i="41"/>
  <c r="H350" i="45" l="1"/>
  <c r="N350" i="41"/>
  <c r="G350" i="45" l="1"/>
  <c r="L350" i="41"/>
  <c r="F350" i="45" l="1"/>
  <c r="J350" i="41"/>
  <c r="E350" i="45" l="1"/>
  <c r="H350" i="41"/>
  <c r="D350" i="45" l="1"/>
  <c r="F350" i="41"/>
  <c r="C350" i="45" l="1"/>
  <c r="D350" i="41"/>
  <c r="J349" i="45" l="1"/>
  <c r="R349" i="41"/>
  <c r="I349" i="45" l="1"/>
  <c r="P349" i="41"/>
  <c r="H349" i="45" l="1"/>
  <c r="N349" i="41"/>
  <c r="G349" i="45" l="1"/>
  <c r="L349" i="41"/>
  <c r="F349" i="45" l="1"/>
  <c r="J349" i="41"/>
  <c r="E349" i="45" l="1"/>
  <c r="H349" i="41"/>
  <c r="D349" i="45" l="1"/>
  <c r="F349" i="41"/>
  <c r="C349" i="45" l="1"/>
  <c r="D349" i="41"/>
  <c r="J348" i="45" l="1"/>
  <c r="R348" i="41"/>
  <c r="I348" i="45" l="1"/>
  <c r="P348" i="41"/>
  <c r="H348" i="45" l="1"/>
  <c r="N348" i="41"/>
  <c r="G348" i="45" l="1"/>
  <c r="L348" i="41"/>
  <c r="F348" i="45" l="1"/>
  <c r="J348" i="41"/>
  <c r="E348" i="45" l="1"/>
  <c r="H348" i="41"/>
  <c r="D348" i="45" l="1"/>
  <c r="F348" i="41"/>
  <c r="C348" i="45" l="1"/>
  <c r="D348" i="41"/>
  <c r="J347" i="45" l="1"/>
  <c r="R347" i="41"/>
  <c r="I347" i="45" l="1"/>
  <c r="P347" i="41"/>
  <c r="H347" i="45" l="1"/>
  <c r="N347" i="41"/>
  <c r="G347" i="45" l="1"/>
  <c r="L347" i="41"/>
  <c r="F347" i="45" l="1"/>
  <c r="J347" i="41"/>
  <c r="E347" i="45" l="1"/>
  <c r="H347" i="41"/>
  <c r="D347" i="45" l="1"/>
  <c r="F347" i="41"/>
  <c r="C347" i="45" l="1"/>
  <c r="D347" i="41"/>
  <c r="J346" i="45" l="1"/>
  <c r="R346" i="41"/>
  <c r="I346" i="45" l="1"/>
  <c r="P346" i="41"/>
  <c r="H346" i="45" l="1"/>
  <c r="N346" i="41"/>
  <c r="G346" i="45" l="1"/>
  <c r="L346" i="41"/>
  <c r="F346" i="45" l="1"/>
  <c r="J346" i="41"/>
  <c r="E346" i="45" l="1"/>
  <c r="H346" i="41"/>
  <c r="D346" i="45" l="1"/>
  <c r="F346" i="41"/>
  <c r="C346" i="45" l="1"/>
  <c r="D346" i="41"/>
  <c r="J345" i="45" l="1"/>
  <c r="R345" i="41"/>
  <c r="I345" i="45" l="1"/>
  <c r="P345" i="41"/>
  <c r="H345" i="45" l="1"/>
  <c r="N345" i="41"/>
  <c r="G345" i="45" l="1"/>
  <c r="L345" i="41"/>
  <c r="F345" i="45" l="1"/>
  <c r="J345" i="41"/>
  <c r="E345" i="45" l="1"/>
  <c r="H345" i="41"/>
  <c r="D345" i="45" l="1"/>
  <c r="F345" i="41"/>
  <c r="C345" i="45" l="1"/>
  <c r="D345" i="41"/>
  <c r="J344" i="45" l="1"/>
  <c r="R344" i="41"/>
  <c r="I344" i="45" l="1"/>
  <c r="P344" i="41"/>
  <c r="H344" i="45" l="1"/>
  <c r="N344" i="41"/>
  <c r="G344" i="45" l="1"/>
  <c r="L344" i="41"/>
  <c r="F344" i="45" l="1"/>
  <c r="J344" i="41"/>
  <c r="E344" i="45" l="1"/>
  <c r="H344" i="41"/>
  <c r="D344" i="45" l="1"/>
  <c r="F344" i="41"/>
  <c r="C344" i="45" l="1"/>
  <c r="D344" i="41"/>
  <c r="J343" i="45" l="1"/>
  <c r="R343" i="41"/>
  <c r="I343" i="45" l="1"/>
  <c r="P343" i="41"/>
  <c r="H343" i="45" l="1"/>
  <c r="N343" i="41"/>
  <c r="G343" i="45" l="1"/>
  <c r="L343" i="41"/>
  <c r="F343" i="45" l="1"/>
  <c r="J343" i="41"/>
  <c r="E343" i="45" l="1"/>
  <c r="H343" i="41"/>
  <c r="D343" i="45" l="1"/>
  <c r="F343" i="41"/>
  <c r="C343" i="45" l="1"/>
  <c r="D343" i="41"/>
  <c r="J342" i="45" l="1"/>
  <c r="R342" i="41"/>
  <c r="I342" i="45" l="1"/>
  <c r="P342" i="41"/>
  <c r="H342" i="45" l="1"/>
  <c r="N342" i="41"/>
  <c r="G342" i="45" l="1"/>
  <c r="L342" i="41"/>
  <c r="F342" i="45" l="1"/>
  <c r="J342" i="41"/>
  <c r="E342" i="45" l="1"/>
  <c r="H342" i="41"/>
  <c r="D342" i="45" l="1"/>
  <c r="F342" i="41"/>
  <c r="C342" i="45" l="1"/>
  <c r="D342" i="41"/>
  <c r="J341" i="45" l="1"/>
  <c r="R341" i="41"/>
  <c r="I341" i="45" l="1"/>
  <c r="P341" i="41"/>
  <c r="H341" i="45" l="1"/>
  <c r="N341" i="41"/>
  <c r="G341" i="45" l="1"/>
  <c r="L341" i="41"/>
  <c r="F341" i="45" l="1"/>
  <c r="J341" i="41"/>
  <c r="E341" i="45" l="1"/>
  <c r="H341" i="41"/>
  <c r="D341" i="45" l="1"/>
  <c r="F341" i="41"/>
  <c r="C341" i="45" l="1"/>
  <c r="D341" i="41"/>
  <c r="J340" i="45" l="1"/>
  <c r="R340" i="41"/>
  <c r="I340" i="45" l="1"/>
  <c r="P340" i="41"/>
  <c r="H340" i="45" l="1"/>
  <c r="N340" i="41"/>
  <c r="G340" i="45" l="1"/>
  <c r="L340" i="41"/>
  <c r="F340" i="45" l="1"/>
  <c r="J340" i="41"/>
  <c r="E340" i="45" l="1"/>
  <c r="H340" i="41"/>
  <c r="D340" i="45" l="1"/>
  <c r="F340" i="41"/>
  <c r="C340" i="45" l="1"/>
  <c r="D340" i="41"/>
  <c r="J339" i="45" l="1"/>
  <c r="R339" i="41"/>
  <c r="I339" i="45" l="1"/>
  <c r="P339" i="41"/>
  <c r="H339" i="45" l="1"/>
  <c r="N339" i="41"/>
  <c r="G339" i="45" l="1"/>
  <c r="L339" i="41"/>
  <c r="F339" i="45" l="1"/>
  <c r="J339" i="41"/>
  <c r="E339" i="45" l="1"/>
  <c r="H339" i="41"/>
  <c r="D339" i="45" l="1"/>
  <c r="F339" i="41"/>
  <c r="C339" i="45" l="1"/>
  <c r="D339" i="41"/>
  <c r="J338" i="45" l="1"/>
  <c r="R338" i="41"/>
  <c r="I338" i="45" l="1"/>
  <c r="P338" i="41"/>
  <c r="H338" i="45" l="1"/>
  <c r="N338" i="41"/>
  <c r="G338" i="45" l="1"/>
  <c r="L338" i="41"/>
  <c r="F338" i="45" l="1"/>
  <c r="J338" i="41"/>
  <c r="E338" i="45" l="1"/>
  <c r="H338" i="41"/>
  <c r="D338" i="45" l="1"/>
  <c r="F338" i="41"/>
  <c r="C338" i="45" l="1"/>
  <c r="D338" i="41"/>
  <c r="J337" i="45" l="1"/>
  <c r="R337" i="41"/>
  <c r="I337" i="45" l="1"/>
  <c r="P337" i="41"/>
  <c r="H337" i="45" l="1"/>
  <c r="N337" i="41"/>
  <c r="G337" i="45" l="1"/>
  <c r="L337" i="41"/>
  <c r="F337" i="45" l="1"/>
  <c r="J337" i="41"/>
  <c r="E337" i="45" l="1"/>
  <c r="H337" i="41"/>
  <c r="D337" i="45" l="1"/>
  <c r="F337" i="41"/>
  <c r="C337" i="45" l="1"/>
  <c r="D337" i="41"/>
  <c r="J336" i="45" l="1"/>
  <c r="R336" i="41"/>
  <c r="I336" i="45" l="1"/>
  <c r="P336" i="41"/>
  <c r="H336" i="45" l="1"/>
  <c r="N336" i="41"/>
  <c r="G336" i="45" l="1"/>
  <c r="L336" i="41"/>
  <c r="F336" i="45" l="1"/>
  <c r="J336" i="41"/>
  <c r="E336" i="45" l="1"/>
  <c r="H336" i="41"/>
  <c r="D336" i="45" l="1"/>
  <c r="F336" i="41"/>
  <c r="C336" i="45" l="1"/>
  <c r="D336" i="41"/>
  <c r="J335" i="45" l="1"/>
  <c r="R335" i="41"/>
  <c r="I335" i="45" l="1"/>
  <c r="P335" i="41"/>
  <c r="H335" i="45" l="1"/>
  <c r="N335" i="41"/>
  <c r="G335" i="45" l="1"/>
  <c r="L335" i="41"/>
  <c r="F335" i="45" l="1"/>
  <c r="J335" i="41"/>
  <c r="E335" i="45" l="1"/>
  <c r="H335" i="41"/>
  <c r="D335" i="45" l="1"/>
  <c r="F335" i="41"/>
  <c r="C335" i="45" l="1"/>
  <c r="D335" i="41"/>
  <c r="J334" i="45" l="1"/>
  <c r="R334" i="41"/>
  <c r="I334" i="45" l="1"/>
  <c r="P334" i="41"/>
  <c r="H334" i="45" l="1"/>
  <c r="N334" i="41"/>
  <c r="G334" i="45" l="1"/>
  <c r="L334" i="41"/>
  <c r="F334" i="45" l="1"/>
  <c r="J334" i="41"/>
  <c r="E334" i="45" l="1"/>
  <c r="H334" i="41"/>
  <c r="D334" i="45" l="1"/>
  <c r="F334" i="41"/>
  <c r="C334" i="45" l="1"/>
  <c r="D334" i="41"/>
  <c r="J333" i="45" l="1"/>
  <c r="R333" i="41"/>
  <c r="I333" i="45" l="1"/>
  <c r="P333" i="41"/>
  <c r="H333" i="45" l="1"/>
  <c r="N333" i="41"/>
  <c r="G333" i="45" l="1"/>
  <c r="L333" i="41"/>
  <c r="F333" i="45" l="1"/>
  <c r="J333" i="41"/>
  <c r="E333" i="45" l="1"/>
  <c r="H333" i="41"/>
  <c r="D333" i="45" l="1"/>
  <c r="F333" i="41"/>
  <c r="C333" i="45" l="1"/>
  <c r="D333" i="41"/>
  <c r="J332" i="45" l="1"/>
  <c r="R332" i="41"/>
  <c r="I332" i="45" l="1"/>
  <c r="P332" i="41"/>
  <c r="H332" i="45" l="1"/>
  <c r="N332" i="41"/>
  <c r="G332" i="45" l="1"/>
  <c r="L332" i="41"/>
  <c r="F332" i="45" l="1"/>
  <c r="J332" i="41"/>
  <c r="E332" i="45" l="1"/>
  <c r="H332" i="41"/>
  <c r="D332" i="45" l="1"/>
  <c r="F332" i="41"/>
  <c r="C332" i="45" l="1"/>
  <c r="D332" i="41"/>
  <c r="J331" i="45" l="1"/>
  <c r="R331" i="41"/>
  <c r="I331" i="45" l="1"/>
  <c r="P331" i="41"/>
  <c r="H331" i="45" l="1"/>
  <c r="N331" i="41"/>
  <c r="G331" i="45" l="1"/>
  <c r="L331" i="41"/>
  <c r="F331" i="45" l="1"/>
  <c r="J331" i="41"/>
  <c r="E331" i="45" l="1"/>
  <c r="H331" i="41"/>
  <c r="D331" i="45" l="1"/>
  <c r="F331" i="41"/>
  <c r="C331" i="45" l="1"/>
  <c r="D331" i="41"/>
  <c r="J330" i="45" l="1"/>
  <c r="R330" i="41"/>
  <c r="I330" i="45" l="1"/>
  <c r="P330" i="41"/>
  <c r="H330" i="45" l="1"/>
  <c r="N330" i="41"/>
  <c r="G330" i="45" l="1"/>
  <c r="L330" i="41"/>
  <c r="F330" i="45" l="1"/>
  <c r="J330" i="41"/>
  <c r="E330" i="45" l="1"/>
  <c r="H330" i="41"/>
  <c r="D330" i="45" l="1"/>
  <c r="F330" i="41"/>
  <c r="C330" i="45" l="1"/>
  <c r="D330" i="41"/>
  <c r="J329" i="45" l="1"/>
  <c r="R329" i="41"/>
  <c r="I329" i="45" l="1"/>
  <c r="P329" i="41"/>
  <c r="H329" i="45" l="1"/>
  <c r="N329" i="41"/>
  <c r="G329" i="45" l="1"/>
  <c r="L329" i="41"/>
  <c r="F329" i="45" l="1"/>
  <c r="J329" i="41"/>
  <c r="E329" i="45" l="1"/>
  <c r="H329" i="41"/>
  <c r="D329" i="45" l="1"/>
  <c r="F329" i="41"/>
  <c r="C329" i="45" l="1"/>
  <c r="D329" i="41"/>
  <c r="J328" i="45" l="1"/>
  <c r="R328" i="41"/>
  <c r="I328" i="45" l="1"/>
  <c r="P328" i="41"/>
  <c r="H328" i="45" l="1"/>
  <c r="N328" i="41"/>
  <c r="G328" i="45" l="1"/>
  <c r="L328" i="41"/>
  <c r="F328" i="45" l="1"/>
  <c r="J328" i="41"/>
  <c r="E328" i="45" l="1"/>
  <c r="H328" i="41"/>
  <c r="D328" i="45" l="1"/>
  <c r="F328" i="41"/>
  <c r="C328" i="45" l="1"/>
  <c r="D328" i="41"/>
  <c r="J327" i="45" l="1"/>
  <c r="R327" i="41"/>
  <c r="I327" i="45" l="1"/>
  <c r="P327" i="41"/>
  <c r="H327" i="45" l="1"/>
  <c r="N327" i="41"/>
  <c r="G327" i="45" l="1"/>
  <c r="L327" i="41"/>
  <c r="F327" i="45" l="1"/>
  <c r="J327" i="41"/>
  <c r="E327" i="45" l="1"/>
  <c r="H327" i="41"/>
  <c r="D327" i="45" l="1"/>
  <c r="F327" i="41"/>
  <c r="C327" i="45" l="1"/>
  <c r="D327" i="41"/>
  <c r="J326" i="45" l="1"/>
  <c r="R326" i="41"/>
  <c r="I326" i="45" l="1"/>
  <c r="P326" i="41"/>
  <c r="H326" i="45" l="1"/>
  <c r="N326" i="41"/>
  <c r="G326" i="45" l="1"/>
  <c r="L326" i="41"/>
  <c r="F326" i="45" l="1"/>
  <c r="J326" i="41"/>
  <c r="E326" i="45" l="1"/>
  <c r="H326" i="41"/>
  <c r="D326" i="45" l="1"/>
  <c r="F326" i="41"/>
  <c r="C326" i="45" l="1"/>
  <c r="D326" i="41"/>
  <c r="J325" i="45" l="1"/>
  <c r="R325" i="41"/>
  <c r="I325" i="45" l="1"/>
  <c r="P325" i="41"/>
  <c r="H325" i="45" l="1"/>
  <c r="N325" i="41"/>
  <c r="G325" i="45" l="1"/>
  <c r="L325" i="41"/>
  <c r="F325" i="45" l="1"/>
  <c r="J325" i="41"/>
  <c r="E325" i="45" l="1"/>
  <c r="H325" i="41"/>
  <c r="D325" i="45" l="1"/>
  <c r="F325" i="41"/>
  <c r="C325" i="45" l="1"/>
  <c r="D325" i="41"/>
  <c r="J324" i="45" l="1"/>
  <c r="R324" i="41"/>
  <c r="I324" i="45" l="1"/>
  <c r="P324" i="41"/>
  <c r="H324" i="45" l="1"/>
  <c r="N324" i="41"/>
  <c r="G324" i="45" l="1"/>
  <c r="L324" i="41"/>
  <c r="F324" i="45" l="1"/>
  <c r="J324" i="41"/>
  <c r="E324" i="45" l="1"/>
  <c r="H324" i="41"/>
  <c r="D324" i="45" l="1"/>
  <c r="F324" i="41"/>
  <c r="C324" i="45" l="1"/>
  <c r="D324" i="41"/>
  <c r="J323" i="45" l="1"/>
  <c r="R323" i="41"/>
  <c r="I323" i="45" l="1"/>
  <c r="P323" i="41"/>
  <c r="H323" i="45" l="1"/>
  <c r="N323" i="41"/>
  <c r="G323" i="45" l="1"/>
  <c r="L323" i="41"/>
  <c r="F323" i="45" l="1"/>
  <c r="J323" i="41"/>
  <c r="E323" i="45" l="1"/>
  <c r="H323" i="41"/>
  <c r="D323" i="45" l="1"/>
  <c r="F323" i="41"/>
  <c r="C323" i="45" l="1"/>
  <c r="D323" i="41"/>
  <c r="J322" i="45" l="1"/>
  <c r="R322" i="41"/>
  <c r="I322" i="45" l="1"/>
  <c r="P322" i="41"/>
  <c r="H322" i="45" l="1"/>
  <c r="N322" i="41"/>
  <c r="G322" i="45" l="1"/>
  <c r="L322" i="41"/>
  <c r="F322" i="45" l="1"/>
  <c r="J322" i="41"/>
  <c r="E322" i="45" l="1"/>
  <c r="H322" i="41"/>
  <c r="D322" i="45" l="1"/>
  <c r="F322" i="41"/>
  <c r="C322" i="45" l="1"/>
  <c r="D322" i="41"/>
  <c r="J321" i="45" l="1"/>
  <c r="R321" i="41"/>
  <c r="I321" i="45" l="1"/>
  <c r="P321" i="41"/>
  <c r="H321" i="45" l="1"/>
  <c r="N321" i="41"/>
  <c r="G321" i="45" l="1"/>
  <c r="L321" i="41"/>
  <c r="F321" i="45" l="1"/>
  <c r="J321" i="41"/>
  <c r="E321" i="45" l="1"/>
  <c r="H321" i="41"/>
  <c r="D321" i="45" l="1"/>
  <c r="F321" i="41"/>
  <c r="C321" i="45" l="1"/>
  <c r="D321" i="41"/>
  <c r="J320" i="45" l="1"/>
  <c r="R320" i="41"/>
  <c r="I320" i="45" l="1"/>
  <c r="P320" i="41"/>
  <c r="H320" i="45" l="1"/>
  <c r="N320" i="41"/>
  <c r="G320" i="45" l="1"/>
  <c r="L320" i="41"/>
  <c r="F320" i="45" l="1"/>
  <c r="J320" i="41"/>
  <c r="E320" i="45" l="1"/>
  <c r="H320" i="41"/>
  <c r="D320" i="45" l="1"/>
  <c r="F320" i="41"/>
  <c r="C320" i="45" l="1"/>
  <c r="D320" i="41"/>
  <c r="J319" i="45" l="1"/>
  <c r="R319" i="41"/>
  <c r="I319" i="45" l="1"/>
  <c r="P319" i="41"/>
  <c r="H319" i="45" l="1"/>
  <c r="N319" i="41"/>
  <c r="G319" i="45" l="1"/>
  <c r="L319" i="41"/>
  <c r="F319" i="45" l="1"/>
  <c r="J319" i="41"/>
  <c r="E319" i="45" l="1"/>
  <c r="H319" i="41"/>
  <c r="D319" i="45" l="1"/>
  <c r="F319" i="41"/>
  <c r="C319" i="45" l="1"/>
  <c r="D319" i="41"/>
  <c r="J318" i="45" l="1"/>
  <c r="R318" i="41"/>
  <c r="I318" i="45" l="1"/>
  <c r="P318" i="41"/>
  <c r="H318" i="45" l="1"/>
  <c r="N318" i="41"/>
  <c r="G318" i="45" l="1"/>
  <c r="L318" i="41"/>
  <c r="F318" i="45" l="1"/>
  <c r="J318" i="41"/>
  <c r="E318" i="45" l="1"/>
  <c r="H318" i="41"/>
  <c r="D318" i="45" l="1"/>
  <c r="F318" i="41"/>
  <c r="C318" i="45" l="1"/>
  <c r="D318" i="41"/>
  <c r="J317" i="45" l="1"/>
  <c r="R317" i="41"/>
  <c r="I317" i="45" l="1"/>
  <c r="P317" i="41"/>
  <c r="H317" i="45" l="1"/>
  <c r="N317" i="41"/>
  <c r="G317" i="45" l="1"/>
  <c r="L317" i="41"/>
  <c r="F317" i="45" l="1"/>
  <c r="J317" i="41"/>
  <c r="E317" i="45" l="1"/>
  <c r="H317" i="41"/>
  <c r="D317" i="45" l="1"/>
  <c r="F317" i="41"/>
  <c r="C317" i="45" l="1"/>
  <c r="D317" i="41"/>
  <c r="J316" i="45" l="1"/>
  <c r="R316" i="41"/>
  <c r="I316" i="45" l="1"/>
  <c r="P316" i="41"/>
  <c r="H316" i="45" l="1"/>
  <c r="N316" i="41"/>
  <c r="G316" i="45" l="1"/>
  <c r="L316" i="41"/>
  <c r="F316" i="45" l="1"/>
  <c r="J316" i="41"/>
  <c r="E316" i="45" l="1"/>
  <c r="H316" i="41"/>
  <c r="D316" i="45" l="1"/>
  <c r="F316" i="41"/>
  <c r="C316" i="45" l="1"/>
  <c r="D316" i="41"/>
  <c r="J315" i="45" l="1"/>
  <c r="R315" i="41"/>
  <c r="I315" i="45" l="1"/>
  <c r="P315" i="41"/>
  <c r="H315" i="45" l="1"/>
  <c r="N315" i="41"/>
  <c r="G315" i="45" l="1"/>
  <c r="L315" i="41"/>
  <c r="F315" i="45" l="1"/>
  <c r="J315" i="41"/>
  <c r="E315" i="45" l="1"/>
  <c r="H315" i="41"/>
  <c r="D315" i="45" l="1"/>
  <c r="F315" i="41"/>
  <c r="C315" i="45" l="1"/>
  <c r="D315" i="41"/>
  <c r="J314" i="45" l="1"/>
  <c r="R314" i="41"/>
  <c r="I314" i="45" l="1"/>
  <c r="P314" i="41"/>
  <c r="H314" i="45" l="1"/>
  <c r="N314" i="41"/>
  <c r="G314" i="45" l="1"/>
  <c r="L314" i="41"/>
  <c r="F314" i="45" l="1"/>
  <c r="J314" i="41"/>
  <c r="E314" i="45" l="1"/>
  <c r="H314" i="41"/>
  <c r="D314" i="45" l="1"/>
  <c r="F314" i="41"/>
  <c r="C314" i="45" l="1"/>
  <c r="D314" i="41"/>
  <c r="J313" i="45" l="1"/>
  <c r="R313" i="41"/>
  <c r="I313" i="45" l="1"/>
  <c r="P313" i="41"/>
  <c r="H313" i="45" l="1"/>
  <c r="N313" i="41"/>
  <c r="G313" i="45" l="1"/>
  <c r="L313" i="41"/>
  <c r="F313" i="45" l="1"/>
  <c r="J313" i="41"/>
  <c r="E313" i="45" l="1"/>
  <c r="H313" i="41"/>
  <c r="D313" i="45" l="1"/>
  <c r="F313" i="41"/>
  <c r="C313" i="45" l="1"/>
  <c r="D313" i="41"/>
  <c r="J312" i="45" l="1"/>
  <c r="R312" i="41"/>
  <c r="I312" i="45" l="1"/>
  <c r="P312" i="41"/>
  <c r="H312" i="45" l="1"/>
  <c r="N312" i="41"/>
  <c r="G312" i="45" l="1"/>
  <c r="L312" i="41"/>
  <c r="F312" i="45" l="1"/>
  <c r="J312" i="41"/>
  <c r="E312" i="45" l="1"/>
  <c r="H312" i="41"/>
  <c r="D312" i="45" l="1"/>
  <c r="F312" i="41"/>
  <c r="C312" i="45" l="1"/>
  <c r="D312" i="41"/>
  <c r="J311" i="45" l="1"/>
  <c r="R311" i="41"/>
  <c r="I311" i="45" l="1"/>
  <c r="P311" i="41"/>
  <c r="H311" i="45" l="1"/>
  <c r="N311" i="41"/>
  <c r="G311" i="45" l="1"/>
  <c r="L311" i="41"/>
  <c r="F311" i="45" l="1"/>
  <c r="J311" i="41"/>
  <c r="E311" i="45" l="1"/>
  <c r="H311" i="41"/>
  <c r="D311" i="45" l="1"/>
  <c r="F311" i="41"/>
  <c r="C311" i="45" l="1"/>
  <c r="D311" i="41"/>
  <c r="J310" i="45" l="1"/>
  <c r="R310" i="41"/>
  <c r="I310" i="45" l="1"/>
  <c r="P310" i="41"/>
  <c r="H310" i="45" l="1"/>
  <c r="N310" i="41"/>
  <c r="G310" i="45" l="1"/>
  <c r="L310" i="41"/>
  <c r="F310" i="45" l="1"/>
  <c r="J310" i="41"/>
  <c r="E310" i="45" l="1"/>
  <c r="H310" i="41"/>
  <c r="D310" i="45" l="1"/>
  <c r="F310" i="41"/>
  <c r="C310" i="45" l="1"/>
  <c r="D310" i="41"/>
  <c r="J309" i="45" l="1"/>
  <c r="R309" i="41"/>
  <c r="I309" i="45" l="1"/>
  <c r="P309" i="41"/>
  <c r="H309" i="45" l="1"/>
  <c r="N309" i="41"/>
  <c r="G309" i="45" l="1"/>
  <c r="L309" i="41"/>
  <c r="F309" i="45" l="1"/>
  <c r="J309" i="41"/>
  <c r="E309" i="45" l="1"/>
  <c r="H309" i="41"/>
  <c r="D309" i="45" l="1"/>
  <c r="F309" i="41"/>
  <c r="C309" i="45" l="1"/>
  <c r="D309" i="41"/>
  <c r="J308" i="45" l="1"/>
  <c r="R308" i="41"/>
  <c r="I308" i="45" l="1"/>
  <c r="P308" i="41"/>
  <c r="H308" i="45" l="1"/>
  <c r="N308" i="41"/>
  <c r="G308" i="45" l="1"/>
  <c r="L308" i="41"/>
  <c r="F308" i="45" l="1"/>
  <c r="J308" i="41"/>
  <c r="E308" i="45" l="1"/>
  <c r="H308" i="41"/>
  <c r="D308" i="45" l="1"/>
  <c r="F308" i="41"/>
  <c r="C308" i="45" l="1"/>
  <c r="D308" i="41"/>
  <c r="J307" i="45" l="1"/>
  <c r="R307" i="41"/>
  <c r="I307" i="45" l="1"/>
  <c r="P307" i="41"/>
  <c r="H307" i="45" l="1"/>
  <c r="N307" i="41"/>
  <c r="G307" i="45" l="1"/>
  <c r="L307" i="41"/>
  <c r="F307" i="45" l="1"/>
  <c r="J307" i="41"/>
  <c r="E307" i="45" l="1"/>
  <c r="H307" i="41"/>
  <c r="D307" i="45" l="1"/>
  <c r="F307" i="41"/>
  <c r="C307" i="45" l="1"/>
  <c r="D307" i="41"/>
  <c r="J306" i="45" l="1"/>
  <c r="R306" i="41"/>
  <c r="I306" i="45" l="1"/>
  <c r="P306" i="41"/>
  <c r="H306" i="45" l="1"/>
  <c r="N306" i="41"/>
  <c r="G306" i="45" l="1"/>
  <c r="L306" i="41"/>
  <c r="F306" i="45" l="1"/>
  <c r="J306" i="41"/>
  <c r="E306" i="45" l="1"/>
  <c r="H306" i="41"/>
  <c r="D306" i="45" l="1"/>
  <c r="F306" i="41"/>
  <c r="C306" i="45" l="1"/>
  <c r="D306" i="41"/>
  <c r="J305" i="45" l="1"/>
  <c r="R305" i="41"/>
  <c r="I305" i="45" l="1"/>
  <c r="P305" i="41"/>
  <c r="H305" i="45" l="1"/>
  <c r="N305" i="41"/>
  <c r="G305" i="45" l="1"/>
  <c r="L305" i="41"/>
  <c r="F305" i="45" l="1"/>
  <c r="J305" i="41"/>
  <c r="E305" i="45" l="1"/>
  <c r="H305" i="41"/>
  <c r="D305" i="45" l="1"/>
  <c r="F305" i="41"/>
  <c r="C305" i="45" l="1"/>
  <c r="D305" i="41"/>
  <c r="J304" i="45" l="1"/>
  <c r="R304" i="41"/>
  <c r="I304" i="45" l="1"/>
  <c r="P304" i="41"/>
  <c r="H304" i="45" l="1"/>
  <c r="N304" i="41"/>
  <c r="G304" i="45" l="1"/>
  <c r="L304" i="41"/>
  <c r="F304" i="45" l="1"/>
  <c r="J304" i="41"/>
  <c r="E304" i="45" l="1"/>
  <c r="H304" i="41"/>
  <c r="D304" i="45" l="1"/>
  <c r="F304" i="41"/>
  <c r="C304" i="45" l="1"/>
  <c r="D304" i="41"/>
  <c r="J303" i="45" l="1"/>
  <c r="R303" i="41"/>
  <c r="I303" i="45" l="1"/>
  <c r="P303" i="41"/>
  <c r="H303" i="45" l="1"/>
  <c r="N303" i="41"/>
  <c r="G303" i="45" l="1"/>
  <c r="L303" i="41"/>
  <c r="F303" i="45" l="1"/>
  <c r="J303" i="41"/>
  <c r="E303" i="45" l="1"/>
  <c r="H303" i="41"/>
  <c r="D303" i="45" l="1"/>
  <c r="F303" i="41"/>
  <c r="C303" i="45" l="1"/>
  <c r="D303" i="41"/>
  <c r="J302" i="45" l="1"/>
  <c r="R302" i="41"/>
  <c r="I302" i="45" l="1"/>
  <c r="P302" i="41"/>
  <c r="H302" i="45" l="1"/>
  <c r="N302" i="41"/>
  <c r="G302" i="45" l="1"/>
  <c r="L302" i="41"/>
  <c r="F302" i="45" l="1"/>
  <c r="J302" i="41"/>
  <c r="E302" i="45" l="1"/>
  <c r="H302" i="41"/>
  <c r="D302" i="45" l="1"/>
  <c r="F302" i="41"/>
  <c r="C302" i="45" l="1"/>
  <c r="D302" i="41"/>
  <c r="J301" i="45" l="1"/>
  <c r="R301" i="41"/>
  <c r="I301" i="45" l="1"/>
  <c r="P301" i="41"/>
  <c r="H301" i="45" l="1"/>
  <c r="N301" i="41"/>
  <c r="G301" i="45" l="1"/>
  <c r="L301" i="41"/>
  <c r="F301" i="45" l="1"/>
  <c r="J301" i="41"/>
  <c r="E301" i="45" l="1"/>
  <c r="H301" i="41"/>
  <c r="D301" i="45" l="1"/>
  <c r="F301" i="41"/>
  <c r="C301" i="45" l="1"/>
  <c r="D301" i="41"/>
  <c r="J300" i="45" l="1"/>
  <c r="R300" i="41"/>
  <c r="I300" i="45" l="1"/>
  <c r="P300" i="41"/>
  <c r="H300" i="45" l="1"/>
  <c r="N300" i="41"/>
  <c r="G300" i="45" l="1"/>
  <c r="L300" i="41"/>
  <c r="F300" i="45" l="1"/>
  <c r="J300" i="41"/>
  <c r="E300" i="45" l="1"/>
  <c r="H300" i="41"/>
  <c r="D300" i="45" l="1"/>
  <c r="F300" i="41"/>
  <c r="C300" i="45" l="1"/>
  <c r="D300" i="41"/>
  <c r="J299" i="45" l="1"/>
  <c r="R299" i="41"/>
  <c r="I299" i="45" l="1"/>
  <c r="P299" i="41"/>
  <c r="H299" i="45" l="1"/>
  <c r="N299" i="41"/>
  <c r="G299" i="45" l="1"/>
  <c r="L299" i="41"/>
  <c r="F299" i="45" l="1"/>
  <c r="J299" i="41"/>
  <c r="E299" i="45" l="1"/>
  <c r="H299" i="41"/>
  <c r="D299" i="45" l="1"/>
  <c r="F299" i="41"/>
  <c r="C299" i="45" l="1"/>
  <c r="D299" i="41"/>
  <c r="J298" i="45" l="1"/>
  <c r="R298" i="41"/>
  <c r="I298" i="45" l="1"/>
  <c r="P298" i="41"/>
  <c r="H298" i="45" l="1"/>
  <c r="N298" i="41"/>
  <c r="G298" i="45" l="1"/>
  <c r="L298" i="41"/>
  <c r="F298" i="45" l="1"/>
  <c r="J298" i="41"/>
  <c r="E298" i="45" l="1"/>
  <c r="H298" i="41"/>
  <c r="D298" i="45" l="1"/>
  <c r="F298" i="41"/>
  <c r="C298" i="45" l="1"/>
  <c r="D298" i="41"/>
  <c r="J297" i="45" l="1"/>
  <c r="R297" i="41"/>
  <c r="I297" i="45" l="1"/>
  <c r="P297" i="41"/>
  <c r="H297" i="45" l="1"/>
  <c r="N297" i="41"/>
  <c r="G297" i="45" l="1"/>
  <c r="L297" i="41"/>
  <c r="F297" i="45" l="1"/>
  <c r="J297" i="41"/>
  <c r="E297" i="45" l="1"/>
  <c r="H297" i="41"/>
  <c r="D297" i="45" l="1"/>
  <c r="F297" i="41"/>
  <c r="C297" i="45" l="1"/>
  <c r="D297" i="41"/>
  <c r="J296" i="45" l="1"/>
  <c r="R296" i="41"/>
  <c r="I296" i="45" l="1"/>
  <c r="P296" i="41"/>
  <c r="H296" i="45" l="1"/>
  <c r="N296" i="41"/>
  <c r="G296" i="45" l="1"/>
  <c r="L296" i="41"/>
  <c r="F296" i="45" l="1"/>
  <c r="J296" i="41"/>
  <c r="E296" i="45" l="1"/>
  <c r="H296" i="41"/>
  <c r="D296" i="45" l="1"/>
  <c r="F296" i="41"/>
  <c r="C296" i="45" l="1"/>
  <c r="D296" i="41"/>
  <c r="J295" i="45" l="1"/>
  <c r="R295" i="41"/>
  <c r="I295" i="45" l="1"/>
  <c r="P295" i="41"/>
  <c r="H295" i="45" l="1"/>
  <c r="N295" i="41"/>
  <c r="G295" i="45" l="1"/>
  <c r="L295" i="41"/>
  <c r="F295" i="45" l="1"/>
  <c r="J295" i="41"/>
  <c r="E295" i="45" l="1"/>
  <c r="H295" i="41"/>
  <c r="D295" i="45" l="1"/>
  <c r="F295" i="41"/>
  <c r="C295" i="45" l="1"/>
  <c r="D295" i="41"/>
  <c r="J294" i="45" l="1"/>
  <c r="R294" i="41"/>
  <c r="I294" i="45" l="1"/>
  <c r="P294" i="41"/>
  <c r="H294" i="45" l="1"/>
  <c r="N294" i="41"/>
  <c r="G294" i="45" l="1"/>
  <c r="L294" i="41"/>
  <c r="F294" i="45" l="1"/>
  <c r="J294" i="41"/>
  <c r="E294" i="45" l="1"/>
  <c r="H294" i="41"/>
  <c r="D294" i="45" l="1"/>
  <c r="F294" i="41"/>
  <c r="C294" i="45" l="1"/>
  <c r="D294" i="41"/>
  <c r="J293" i="45" l="1"/>
  <c r="R293" i="41"/>
  <c r="I293" i="45" l="1"/>
  <c r="P293" i="41"/>
  <c r="H293" i="45" l="1"/>
  <c r="N293" i="41"/>
  <c r="G293" i="45" l="1"/>
  <c r="L293" i="41"/>
  <c r="F293" i="45" l="1"/>
  <c r="J293" i="41"/>
  <c r="E293" i="45" l="1"/>
  <c r="H293" i="41"/>
  <c r="D293" i="45" l="1"/>
  <c r="F293" i="41"/>
  <c r="C293" i="45" l="1"/>
  <c r="D293" i="41"/>
  <c r="J292" i="45" l="1"/>
  <c r="R292" i="41"/>
  <c r="I292" i="45" l="1"/>
  <c r="P292" i="41"/>
  <c r="H292" i="45" l="1"/>
  <c r="N292" i="41"/>
  <c r="G292" i="45" l="1"/>
  <c r="L292" i="41"/>
  <c r="F292" i="45" l="1"/>
  <c r="J292" i="41"/>
  <c r="E292" i="45" l="1"/>
  <c r="H292" i="41"/>
  <c r="D292" i="45" l="1"/>
  <c r="F292" i="41"/>
  <c r="C292" i="45" l="1"/>
  <c r="D292" i="41"/>
  <c r="J291" i="45" l="1"/>
  <c r="R291" i="41"/>
  <c r="I291" i="45" l="1"/>
  <c r="P291" i="41"/>
  <c r="H291" i="45" l="1"/>
  <c r="N291" i="41"/>
  <c r="G291" i="45" l="1"/>
  <c r="L291" i="41"/>
  <c r="F291" i="45" l="1"/>
  <c r="J291" i="41"/>
  <c r="E291" i="45" l="1"/>
  <c r="H291" i="41"/>
  <c r="D291" i="45" l="1"/>
  <c r="F291" i="41"/>
  <c r="C291" i="45" l="1"/>
  <c r="D291" i="41"/>
  <c r="J290" i="45" l="1"/>
  <c r="R290" i="41"/>
  <c r="I290" i="45" l="1"/>
  <c r="P290" i="41"/>
  <c r="H290" i="45" l="1"/>
  <c r="N290" i="41"/>
  <c r="G290" i="45" l="1"/>
  <c r="L290" i="41"/>
  <c r="F290" i="45" l="1"/>
  <c r="J290" i="41"/>
  <c r="E290" i="45" l="1"/>
  <c r="H290" i="41"/>
  <c r="D290" i="45" l="1"/>
  <c r="F290" i="41"/>
  <c r="C290" i="45" l="1"/>
  <c r="D290" i="41"/>
  <c r="J289" i="45" l="1"/>
  <c r="R289" i="41"/>
  <c r="I289" i="45" l="1"/>
  <c r="P289" i="41"/>
  <c r="H289" i="45" l="1"/>
  <c r="N289" i="41"/>
  <c r="G289" i="45" l="1"/>
  <c r="L289" i="41"/>
  <c r="F289" i="45" l="1"/>
  <c r="J289" i="41"/>
  <c r="E289" i="45" l="1"/>
  <c r="H289" i="41"/>
  <c r="D289" i="45" l="1"/>
  <c r="F289" i="41"/>
  <c r="C289" i="45" l="1"/>
  <c r="D289" i="41"/>
  <c r="J288" i="45" l="1"/>
  <c r="R288" i="41"/>
  <c r="I288" i="45" l="1"/>
  <c r="P288" i="41"/>
  <c r="H288" i="45" l="1"/>
  <c r="N288" i="41"/>
  <c r="G288" i="45" l="1"/>
  <c r="L288" i="41"/>
  <c r="F288" i="45" l="1"/>
  <c r="J288" i="41"/>
  <c r="E288" i="45" l="1"/>
  <c r="H288" i="41"/>
  <c r="D288" i="45" l="1"/>
  <c r="F288" i="41"/>
  <c r="C288" i="45" l="1"/>
  <c r="D288" i="41"/>
  <c r="J287" i="45" l="1"/>
  <c r="R287" i="41"/>
  <c r="I287" i="45" l="1"/>
  <c r="P287" i="41"/>
  <c r="H287" i="45" l="1"/>
  <c r="N287" i="41"/>
  <c r="G287" i="45" l="1"/>
  <c r="L287" i="41"/>
  <c r="F287" i="45" l="1"/>
  <c r="J287" i="41"/>
  <c r="E287" i="45" l="1"/>
  <c r="H287" i="41"/>
  <c r="D287" i="45" l="1"/>
  <c r="F287" i="41"/>
  <c r="C287" i="45" l="1"/>
  <c r="D287" i="41"/>
  <c r="J286" i="45" l="1"/>
  <c r="R286" i="41"/>
  <c r="I286" i="45" l="1"/>
  <c r="P286" i="41"/>
  <c r="H286" i="45" l="1"/>
  <c r="N286" i="41"/>
  <c r="G286" i="45" l="1"/>
  <c r="L286" i="41"/>
  <c r="F286" i="45" l="1"/>
  <c r="J286" i="41"/>
  <c r="E286" i="45" l="1"/>
  <c r="H286" i="41"/>
  <c r="D286" i="45" l="1"/>
  <c r="F286" i="41"/>
  <c r="C286" i="45" l="1"/>
  <c r="D286" i="41"/>
  <c r="J285" i="45" l="1"/>
  <c r="R285" i="41"/>
  <c r="I285" i="45" l="1"/>
  <c r="P285" i="41"/>
  <c r="H285" i="45" l="1"/>
  <c r="N285" i="41"/>
  <c r="G285" i="45" l="1"/>
  <c r="L285" i="41"/>
  <c r="F285" i="45" l="1"/>
  <c r="J285" i="41"/>
  <c r="E285" i="45" l="1"/>
  <c r="H285" i="41"/>
  <c r="D285" i="45" l="1"/>
  <c r="F285" i="41"/>
  <c r="C285" i="45" l="1"/>
  <c r="D285" i="41"/>
  <c r="J284" i="45" l="1"/>
  <c r="R284" i="41"/>
  <c r="I284" i="45" l="1"/>
  <c r="P284" i="41"/>
  <c r="H284" i="45" l="1"/>
  <c r="N284" i="41"/>
  <c r="G284" i="45" l="1"/>
  <c r="L284" i="41"/>
  <c r="F284" i="45" l="1"/>
  <c r="J284" i="41"/>
  <c r="E284" i="45" l="1"/>
  <c r="H284" i="41"/>
  <c r="D284" i="45" l="1"/>
  <c r="F284" i="41"/>
  <c r="C284" i="45" l="1"/>
  <c r="D284" i="41"/>
  <c r="J283" i="45" l="1"/>
  <c r="R283" i="41"/>
  <c r="I283" i="45" l="1"/>
  <c r="P283" i="41"/>
  <c r="H283" i="45" l="1"/>
  <c r="N283" i="41"/>
  <c r="G283" i="45" l="1"/>
  <c r="L283" i="41"/>
  <c r="F283" i="45" l="1"/>
  <c r="J283" i="41"/>
  <c r="E283" i="45" l="1"/>
  <c r="H283" i="41"/>
  <c r="D283" i="45" l="1"/>
  <c r="F283" i="41"/>
  <c r="C283" i="45" l="1"/>
  <c r="D283" i="41"/>
  <c r="J282" i="45" l="1"/>
  <c r="R282" i="41"/>
  <c r="I282" i="45" l="1"/>
  <c r="P282" i="41"/>
  <c r="H282" i="45" l="1"/>
  <c r="N282" i="41"/>
  <c r="G282" i="45" l="1"/>
  <c r="L282" i="41"/>
  <c r="F282" i="45" l="1"/>
  <c r="J282" i="41"/>
  <c r="E282" i="45" l="1"/>
  <c r="H282" i="41"/>
  <c r="D282" i="45" l="1"/>
  <c r="F282" i="41"/>
  <c r="C282" i="45" l="1"/>
  <c r="D282" i="41"/>
  <c r="J281" i="45" l="1"/>
  <c r="R281" i="41"/>
  <c r="I281" i="45" l="1"/>
  <c r="P281" i="41"/>
  <c r="H281" i="45" l="1"/>
  <c r="N281" i="41"/>
  <c r="G281" i="45" l="1"/>
  <c r="L281" i="41"/>
  <c r="F281" i="45" l="1"/>
  <c r="J281" i="41"/>
  <c r="E281" i="45" l="1"/>
  <c r="H281" i="41"/>
  <c r="D281" i="45" l="1"/>
  <c r="F281" i="41"/>
  <c r="C281" i="45" l="1"/>
  <c r="D281" i="41"/>
  <c r="J280" i="45" l="1"/>
  <c r="R280" i="41"/>
  <c r="I280" i="45" l="1"/>
  <c r="P280" i="41"/>
  <c r="H280" i="45" l="1"/>
  <c r="N280" i="41"/>
  <c r="G280" i="45" l="1"/>
  <c r="L280" i="41"/>
  <c r="F280" i="45" l="1"/>
  <c r="J280" i="41"/>
  <c r="E280" i="45" l="1"/>
  <c r="H280" i="41"/>
  <c r="D280" i="45" l="1"/>
  <c r="F280" i="41"/>
  <c r="C280" i="45" l="1"/>
  <c r="D280" i="41"/>
  <c r="J279" i="45" l="1"/>
  <c r="R279" i="41"/>
  <c r="I279" i="45" l="1"/>
  <c r="P279" i="41"/>
  <c r="H279" i="45" l="1"/>
  <c r="N279" i="41"/>
  <c r="G279" i="45" l="1"/>
  <c r="L279" i="41"/>
  <c r="F279" i="45" l="1"/>
  <c r="J279" i="41"/>
  <c r="E279" i="45" l="1"/>
  <c r="H279" i="41"/>
  <c r="D279" i="45" l="1"/>
  <c r="F279" i="41"/>
  <c r="C279" i="45" l="1"/>
  <c r="D279" i="41"/>
  <c r="J278" i="45" l="1"/>
  <c r="R278" i="41"/>
  <c r="I278" i="45" l="1"/>
  <c r="P278" i="41"/>
  <c r="H278" i="45" l="1"/>
  <c r="N278" i="41"/>
  <c r="G278" i="45" l="1"/>
  <c r="L278" i="41"/>
  <c r="F278" i="45" l="1"/>
  <c r="J278" i="41"/>
  <c r="E278" i="45" l="1"/>
  <c r="H278" i="41"/>
  <c r="D278" i="45" l="1"/>
  <c r="F278" i="41"/>
  <c r="C278" i="45" l="1"/>
  <c r="D278" i="41"/>
  <c r="J277" i="45" l="1"/>
  <c r="R277" i="41"/>
  <c r="I277" i="45" l="1"/>
  <c r="P277" i="41"/>
  <c r="H277" i="45" l="1"/>
  <c r="N277" i="41"/>
  <c r="G277" i="45" l="1"/>
  <c r="L277" i="41"/>
  <c r="F277" i="45" l="1"/>
  <c r="J277" i="41"/>
  <c r="E277" i="45" l="1"/>
  <c r="H277" i="41"/>
  <c r="D277" i="45" l="1"/>
  <c r="F277" i="41"/>
  <c r="C277" i="45" l="1"/>
  <c r="D277" i="41"/>
  <c r="J276" i="45" l="1"/>
  <c r="R276" i="41"/>
  <c r="I276" i="45" l="1"/>
  <c r="P276" i="41"/>
  <c r="H276" i="45" l="1"/>
  <c r="N276" i="41"/>
  <c r="G276" i="45" l="1"/>
  <c r="L276" i="41"/>
  <c r="F276" i="45" l="1"/>
  <c r="J276" i="41"/>
  <c r="E276" i="45" l="1"/>
  <c r="H276" i="41"/>
  <c r="D276" i="45" l="1"/>
  <c r="F276" i="41"/>
  <c r="C276" i="45" l="1"/>
  <c r="D276" i="41"/>
  <c r="J275" i="45" l="1"/>
  <c r="R275" i="41"/>
  <c r="I275" i="45" l="1"/>
  <c r="P275" i="41"/>
  <c r="H275" i="45" l="1"/>
  <c r="N275" i="41"/>
  <c r="G275" i="45" l="1"/>
  <c r="L275" i="41"/>
  <c r="F275" i="45" l="1"/>
  <c r="J275" i="41"/>
  <c r="E275" i="45" l="1"/>
  <c r="H275" i="41"/>
  <c r="D275" i="45" l="1"/>
  <c r="F275" i="41"/>
  <c r="C275" i="45" l="1"/>
  <c r="D275" i="41"/>
  <c r="J274" i="45" l="1"/>
  <c r="R274" i="41"/>
  <c r="I274" i="45" l="1"/>
  <c r="P274" i="41"/>
  <c r="H274" i="45" l="1"/>
  <c r="N274" i="41"/>
  <c r="G274" i="45" l="1"/>
  <c r="L274" i="41"/>
  <c r="F274" i="45" l="1"/>
  <c r="J274" i="41"/>
  <c r="E274" i="45" l="1"/>
  <c r="H274" i="41"/>
  <c r="D274" i="45" l="1"/>
  <c r="F274" i="41"/>
  <c r="C274" i="45" l="1"/>
  <c r="D274" i="41"/>
  <c r="J273" i="45" l="1"/>
  <c r="R273" i="41"/>
  <c r="I273" i="45" l="1"/>
  <c r="P273" i="41"/>
  <c r="H273" i="45" l="1"/>
  <c r="N273" i="41"/>
  <c r="G273" i="45" l="1"/>
  <c r="L273" i="41"/>
  <c r="F273" i="45" l="1"/>
  <c r="J273" i="41"/>
  <c r="E273" i="45" l="1"/>
  <c r="H273" i="41"/>
  <c r="D273" i="45" l="1"/>
  <c r="F273" i="41"/>
  <c r="C273" i="45" l="1"/>
  <c r="D273" i="41"/>
  <c r="J272" i="45" l="1"/>
  <c r="R272" i="41"/>
  <c r="I272" i="45" l="1"/>
  <c r="P272" i="41"/>
  <c r="H272" i="45" l="1"/>
  <c r="N272" i="41"/>
  <c r="G272" i="45" l="1"/>
  <c r="L272" i="41"/>
  <c r="F272" i="45" l="1"/>
  <c r="J272" i="41"/>
  <c r="E272" i="45" l="1"/>
  <c r="H272" i="41"/>
  <c r="D272" i="45" l="1"/>
  <c r="F272" i="41"/>
  <c r="C272" i="45" l="1"/>
  <c r="D272" i="41"/>
  <c r="J271" i="45" l="1"/>
  <c r="R271" i="41"/>
  <c r="I271" i="45" l="1"/>
  <c r="P271" i="41"/>
  <c r="H271" i="45" l="1"/>
  <c r="N271" i="41"/>
  <c r="G271" i="45" l="1"/>
  <c r="L271" i="41"/>
  <c r="F271" i="45" l="1"/>
  <c r="J271" i="41"/>
  <c r="E271" i="45" l="1"/>
  <c r="H271" i="41"/>
  <c r="D271" i="45" l="1"/>
  <c r="F271" i="41"/>
  <c r="C271" i="45" l="1"/>
  <c r="D271" i="41"/>
  <c r="J270" i="45" l="1"/>
  <c r="R270" i="41"/>
  <c r="I270" i="45" l="1"/>
  <c r="P270" i="41"/>
  <c r="H270" i="45" l="1"/>
  <c r="N270" i="41"/>
  <c r="G270" i="45" l="1"/>
  <c r="L270" i="41"/>
  <c r="F270" i="45" l="1"/>
  <c r="J270" i="41"/>
  <c r="E270" i="45" l="1"/>
  <c r="H270" i="41"/>
  <c r="D270" i="45" l="1"/>
  <c r="F270" i="41"/>
  <c r="C270" i="45" l="1"/>
  <c r="D270" i="41"/>
  <c r="J269" i="45" l="1"/>
  <c r="R269" i="41"/>
  <c r="I269" i="45" l="1"/>
  <c r="P269" i="41"/>
  <c r="H269" i="45" l="1"/>
  <c r="N269" i="41"/>
  <c r="G269" i="45" l="1"/>
  <c r="L269" i="41"/>
  <c r="F269" i="45" l="1"/>
  <c r="J269" i="41"/>
  <c r="E269" i="45" l="1"/>
  <c r="H269" i="41"/>
  <c r="D269" i="45" l="1"/>
  <c r="F269" i="41"/>
  <c r="C269" i="45" l="1"/>
  <c r="D269" i="41"/>
  <c r="J268" i="45" l="1"/>
  <c r="R268" i="41"/>
  <c r="I268" i="45" l="1"/>
  <c r="P268" i="41"/>
  <c r="H268" i="45" l="1"/>
  <c r="N268" i="41"/>
  <c r="G268" i="45" l="1"/>
  <c r="L268" i="41"/>
  <c r="F268" i="45" l="1"/>
  <c r="J268" i="41"/>
  <c r="E268" i="45" l="1"/>
  <c r="H268" i="41"/>
  <c r="D268" i="45" l="1"/>
  <c r="F268" i="41"/>
  <c r="C268" i="45" l="1"/>
  <c r="D268" i="41"/>
  <c r="J267" i="45" l="1"/>
  <c r="R267" i="41"/>
  <c r="I267" i="45" l="1"/>
  <c r="P267" i="41"/>
  <c r="H267" i="45" l="1"/>
  <c r="N267" i="41"/>
  <c r="G267" i="45" l="1"/>
  <c r="L267" i="41"/>
  <c r="F267" i="45" l="1"/>
  <c r="J267" i="41"/>
  <c r="E267" i="45" l="1"/>
  <c r="H267" i="41"/>
  <c r="D267" i="45" l="1"/>
  <c r="F267" i="41"/>
  <c r="C267" i="45" l="1"/>
  <c r="D267" i="41"/>
  <c r="J266" i="45" l="1"/>
  <c r="R266" i="41"/>
  <c r="I266" i="45" l="1"/>
  <c r="P266" i="41"/>
  <c r="H266" i="45" l="1"/>
  <c r="N266" i="41"/>
  <c r="G266" i="45" l="1"/>
  <c r="L266" i="41"/>
  <c r="F266" i="45" l="1"/>
  <c r="J266" i="41"/>
  <c r="E266" i="45" l="1"/>
  <c r="H266" i="41"/>
  <c r="D266" i="45" l="1"/>
  <c r="F266" i="41"/>
  <c r="C266" i="45" l="1"/>
  <c r="D266" i="41"/>
  <c r="J265" i="45" l="1"/>
  <c r="R265" i="41"/>
  <c r="I265" i="45" l="1"/>
  <c r="P265" i="41"/>
  <c r="H265" i="45" l="1"/>
  <c r="N265" i="41"/>
  <c r="G265" i="45" l="1"/>
  <c r="L265" i="41"/>
  <c r="F265" i="45" l="1"/>
  <c r="J265" i="41"/>
  <c r="E265" i="45" l="1"/>
  <c r="H265" i="41"/>
  <c r="D265" i="45" l="1"/>
  <c r="F265" i="41"/>
  <c r="C265" i="45" l="1"/>
  <c r="D265" i="41"/>
  <c r="J264" i="45" l="1"/>
  <c r="R264" i="41"/>
  <c r="I264" i="45" l="1"/>
  <c r="P264" i="41"/>
  <c r="H264" i="45" l="1"/>
  <c r="N264" i="41"/>
  <c r="G264" i="45" l="1"/>
  <c r="L264" i="41"/>
  <c r="F264" i="45" l="1"/>
  <c r="J264" i="41"/>
  <c r="E264" i="45" l="1"/>
  <c r="H264" i="41"/>
  <c r="D264" i="45" l="1"/>
  <c r="F264" i="41"/>
  <c r="C264" i="45" l="1"/>
  <c r="D264" i="41"/>
  <c r="J263" i="45" l="1"/>
  <c r="R263" i="41"/>
  <c r="I263" i="45" l="1"/>
  <c r="P263" i="41"/>
  <c r="H263" i="45" l="1"/>
  <c r="N263" i="41"/>
  <c r="G263" i="45" l="1"/>
  <c r="L263" i="41"/>
  <c r="F263" i="45" l="1"/>
  <c r="J263" i="41"/>
  <c r="E263" i="45" l="1"/>
  <c r="H263" i="41"/>
  <c r="D263" i="45" l="1"/>
  <c r="F263" i="41"/>
  <c r="C263" i="45" l="1"/>
  <c r="D263" i="41"/>
  <c r="J262" i="45" l="1"/>
  <c r="R262" i="41"/>
  <c r="I262" i="45" l="1"/>
  <c r="P262" i="41"/>
  <c r="H262" i="45" l="1"/>
  <c r="N262" i="41"/>
  <c r="G262" i="45" l="1"/>
  <c r="L262" i="41"/>
  <c r="F262" i="45" l="1"/>
  <c r="J262" i="41"/>
  <c r="E262" i="45" l="1"/>
  <c r="H262" i="41"/>
  <c r="D262" i="45" l="1"/>
  <c r="F262" i="41"/>
  <c r="C262" i="45" l="1"/>
  <c r="D262" i="41"/>
  <c r="J261" i="45" l="1"/>
  <c r="R261" i="41"/>
  <c r="I261" i="45" l="1"/>
  <c r="P261" i="41"/>
  <c r="H261" i="45" l="1"/>
  <c r="N261" i="41"/>
  <c r="G261" i="45" l="1"/>
  <c r="L261" i="41"/>
  <c r="F261" i="45" l="1"/>
  <c r="J261" i="41"/>
  <c r="E261" i="45" l="1"/>
  <c r="H261" i="41"/>
  <c r="D261" i="45" l="1"/>
  <c r="F261" i="41"/>
  <c r="C261" i="45" l="1"/>
  <c r="D261" i="41"/>
  <c r="J260" i="45" l="1"/>
  <c r="R260" i="41"/>
  <c r="I260" i="45" l="1"/>
  <c r="P260" i="41"/>
  <c r="H260" i="45" l="1"/>
  <c r="N260" i="41"/>
  <c r="G260" i="45" l="1"/>
  <c r="L260" i="41"/>
  <c r="F260" i="45" l="1"/>
  <c r="J260" i="41"/>
  <c r="E260" i="45" l="1"/>
  <c r="H260" i="41"/>
  <c r="D260" i="45" l="1"/>
  <c r="F260" i="41"/>
  <c r="C260" i="45" l="1"/>
  <c r="D260" i="41"/>
  <c r="J259" i="45" l="1"/>
  <c r="R259" i="41"/>
  <c r="I259" i="45" l="1"/>
  <c r="P259" i="41"/>
  <c r="H259" i="45" l="1"/>
  <c r="N259" i="41"/>
  <c r="G259" i="45" l="1"/>
  <c r="L259" i="41"/>
  <c r="F259" i="45" l="1"/>
  <c r="J259" i="41"/>
  <c r="E259" i="45" l="1"/>
  <c r="H259" i="41"/>
  <c r="D259" i="45" l="1"/>
  <c r="F259" i="41"/>
  <c r="C259" i="45" l="1"/>
  <c r="D259" i="41"/>
  <c r="J258" i="45" l="1"/>
  <c r="R258" i="41"/>
  <c r="I258" i="45" l="1"/>
  <c r="P258" i="41"/>
  <c r="H258" i="45" l="1"/>
  <c r="N258" i="41"/>
  <c r="G258" i="45" l="1"/>
  <c r="L258" i="41"/>
  <c r="F258" i="45" l="1"/>
  <c r="J258" i="41"/>
  <c r="E258" i="45" l="1"/>
  <c r="H258" i="41"/>
  <c r="D258" i="45" l="1"/>
  <c r="F258" i="41"/>
  <c r="C258" i="45" l="1"/>
  <c r="D258" i="41"/>
  <c r="J257" i="45" l="1"/>
  <c r="R257" i="41"/>
  <c r="I257" i="45" l="1"/>
  <c r="P257" i="41"/>
  <c r="H257" i="45" l="1"/>
  <c r="N257" i="41"/>
  <c r="G257" i="45" l="1"/>
  <c r="L257" i="41"/>
  <c r="F257" i="45" l="1"/>
  <c r="J257" i="41"/>
  <c r="E257" i="45" l="1"/>
  <c r="H257" i="41"/>
  <c r="D257" i="45" l="1"/>
  <c r="F257" i="41"/>
  <c r="C257" i="45" l="1"/>
  <c r="D257" i="41"/>
  <c r="J256" i="45" l="1"/>
  <c r="R256" i="41"/>
  <c r="I256" i="45" l="1"/>
  <c r="P256" i="41"/>
  <c r="H256" i="45" l="1"/>
  <c r="N256" i="41"/>
  <c r="G256" i="45" l="1"/>
  <c r="L256" i="41"/>
  <c r="F256" i="45" l="1"/>
  <c r="J256" i="41"/>
  <c r="E256" i="45" l="1"/>
  <c r="H256" i="41"/>
  <c r="D256" i="45" l="1"/>
  <c r="F256" i="41"/>
  <c r="C256" i="45" l="1"/>
  <c r="D256" i="41"/>
  <c r="J255" i="45" l="1"/>
  <c r="R255" i="41"/>
  <c r="I255" i="45" l="1"/>
  <c r="P255" i="41"/>
  <c r="H255" i="45" l="1"/>
  <c r="N255" i="41"/>
  <c r="G255" i="45" l="1"/>
  <c r="L255" i="41"/>
  <c r="F255" i="45" l="1"/>
  <c r="J255" i="41"/>
  <c r="E255" i="45" l="1"/>
  <c r="H255" i="41"/>
  <c r="D255" i="45" l="1"/>
  <c r="F255" i="41"/>
  <c r="C255" i="45" l="1"/>
  <c r="D255" i="41"/>
  <c r="J254" i="45" l="1"/>
  <c r="R254" i="41"/>
  <c r="I254" i="45" l="1"/>
  <c r="P254" i="41"/>
  <c r="H254" i="45" l="1"/>
  <c r="N254" i="41"/>
  <c r="G254" i="45" l="1"/>
  <c r="L254" i="41"/>
  <c r="F254" i="45" l="1"/>
  <c r="J254" i="41"/>
  <c r="E254" i="45" l="1"/>
  <c r="H254" i="41"/>
  <c r="D254" i="45" l="1"/>
  <c r="F254" i="41"/>
  <c r="C254" i="45" l="1"/>
  <c r="D254" i="41"/>
  <c r="J253" i="45" l="1"/>
  <c r="R253" i="41"/>
  <c r="I253" i="45" l="1"/>
  <c r="P253" i="41"/>
  <c r="H253" i="45" l="1"/>
  <c r="N253" i="41"/>
  <c r="G253" i="45" l="1"/>
  <c r="L253" i="41"/>
  <c r="F253" i="45" l="1"/>
  <c r="J253" i="41"/>
  <c r="E253" i="45" l="1"/>
  <c r="H253" i="41"/>
  <c r="D253" i="45" l="1"/>
  <c r="F253" i="41"/>
  <c r="C253" i="45" l="1"/>
  <c r="D253" i="41"/>
  <c r="J252" i="45" l="1"/>
  <c r="R252" i="41"/>
  <c r="I252" i="45" l="1"/>
  <c r="P252" i="41"/>
  <c r="H252" i="45" l="1"/>
  <c r="N252" i="41"/>
  <c r="G252" i="45" l="1"/>
  <c r="L252" i="41"/>
  <c r="F252" i="45" l="1"/>
  <c r="J252" i="41"/>
  <c r="E252" i="45" l="1"/>
  <c r="H252" i="41"/>
  <c r="D252" i="45" l="1"/>
  <c r="F252" i="41"/>
  <c r="C252" i="45" l="1"/>
  <c r="D252" i="41"/>
  <c r="J251" i="45" l="1"/>
  <c r="R251" i="41"/>
  <c r="I251" i="45" l="1"/>
  <c r="P251" i="41"/>
  <c r="H251" i="45" l="1"/>
  <c r="N251" i="41"/>
  <c r="G251" i="45" l="1"/>
  <c r="L251" i="41"/>
  <c r="F251" i="45" l="1"/>
  <c r="J251" i="41"/>
  <c r="E251" i="45" l="1"/>
  <c r="H251" i="41"/>
  <c r="D251" i="45" l="1"/>
  <c r="F251" i="41"/>
  <c r="C251" i="45" l="1"/>
  <c r="D251" i="41"/>
  <c r="J250" i="45" l="1"/>
  <c r="R250" i="41"/>
  <c r="I250" i="45" l="1"/>
  <c r="P250" i="41"/>
  <c r="H250" i="45" l="1"/>
  <c r="N250" i="41"/>
  <c r="G250" i="45" l="1"/>
  <c r="L250" i="41"/>
  <c r="F250" i="45" l="1"/>
  <c r="J250" i="41"/>
  <c r="E250" i="45" l="1"/>
  <c r="H250" i="41"/>
  <c r="D250" i="45" l="1"/>
  <c r="F250" i="41"/>
  <c r="C250" i="45" l="1"/>
  <c r="D250" i="41"/>
  <c r="J249" i="45" l="1"/>
  <c r="R249" i="41"/>
  <c r="I249" i="45" l="1"/>
  <c r="P249" i="41"/>
  <c r="H249" i="45" l="1"/>
  <c r="N249" i="41"/>
  <c r="G249" i="45" l="1"/>
  <c r="L249" i="41"/>
  <c r="F249" i="45" l="1"/>
  <c r="J249" i="41"/>
  <c r="E249" i="45" l="1"/>
  <c r="H249" i="41"/>
  <c r="D249" i="45" l="1"/>
  <c r="F249" i="41"/>
  <c r="C249" i="45" l="1"/>
  <c r="D249" i="41"/>
  <c r="J248" i="45" l="1"/>
  <c r="R248" i="41"/>
  <c r="I248" i="45" l="1"/>
  <c r="P248" i="41"/>
  <c r="H248" i="45" l="1"/>
  <c r="N248" i="41"/>
  <c r="G248" i="45" l="1"/>
  <c r="L248" i="41"/>
  <c r="F248" i="45" l="1"/>
  <c r="J248" i="41"/>
  <c r="E248" i="45" l="1"/>
  <c r="H248" i="41"/>
  <c r="D248" i="45" l="1"/>
  <c r="F248" i="41"/>
  <c r="C248" i="45" l="1"/>
  <c r="D248" i="41"/>
  <c r="J247" i="45" l="1"/>
  <c r="R247" i="41"/>
  <c r="I247" i="45" l="1"/>
  <c r="P247" i="41"/>
  <c r="H247" i="45" l="1"/>
  <c r="N247" i="41"/>
  <c r="G247" i="45" l="1"/>
  <c r="L247" i="41"/>
  <c r="F247" i="45" l="1"/>
  <c r="J247" i="41"/>
  <c r="E247" i="45" l="1"/>
  <c r="H247" i="41"/>
  <c r="D247" i="45" l="1"/>
  <c r="F247" i="41"/>
  <c r="C247" i="45" l="1"/>
  <c r="D247" i="41"/>
  <c r="J246" i="45" l="1"/>
  <c r="R246" i="41"/>
  <c r="I246" i="45" l="1"/>
  <c r="P246" i="41"/>
  <c r="H246" i="45" l="1"/>
  <c r="N246" i="41"/>
  <c r="G246" i="45" l="1"/>
  <c r="L246" i="41"/>
  <c r="F246" i="45" l="1"/>
  <c r="J246" i="41"/>
  <c r="E246" i="45" l="1"/>
  <c r="H246" i="41"/>
  <c r="D246" i="45" l="1"/>
  <c r="F246" i="41"/>
  <c r="C246" i="45" l="1"/>
  <c r="D246" i="41"/>
  <c r="J245" i="45" l="1"/>
  <c r="R245" i="41"/>
  <c r="I245" i="45" l="1"/>
  <c r="P245" i="41"/>
  <c r="H245" i="45" l="1"/>
  <c r="N245" i="41"/>
  <c r="G245" i="45" l="1"/>
  <c r="L245" i="41"/>
  <c r="F245" i="45" l="1"/>
  <c r="J245" i="41"/>
  <c r="E245" i="45" l="1"/>
  <c r="H245" i="41"/>
  <c r="D245" i="45" l="1"/>
  <c r="F245" i="41"/>
  <c r="C245" i="45" l="1"/>
  <c r="D245" i="41"/>
  <c r="J244" i="45" l="1"/>
  <c r="R244" i="41"/>
  <c r="I244" i="45" l="1"/>
  <c r="P244" i="41"/>
  <c r="H244" i="45" l="1"/>
  <c r="N244" i="41"/>
  <c r="G244" i="45" l="1"/>
  <c r="L244" i="41"/>
  <c r="F244" i="45" l="1"/>
  <c r="J244" i="41"/>
  <c r="E244" i="45" l="1"/>
  <c r="H244" i="41"/>
  <c r="D244" i="45" l="1"/>
  <c r="F244" i="41"/>
  <c r="C244" i="45" l="1"/>
  <c r="D244" i="41"/>
  <c r="J243" i="45" l="1"/>
  <c r="R243" i="41"/>
  <c r="I243" i="45" l="1"/>
  <c r="P243" i="41"/>
  <c r="H243" i="45" l="1"/>
  <c r="N243" i="41"/>
  <c r="G243" i="45" l="1"/>
  <c r="L243" i="41"/>
  <c r="F243" i="45" l="1"/>
  <c r="J243" i="41"/>
  <c r="E243" i="45" l="1"/>
  <c r="H243" i="41"/>
  <c r="D243" i="45" l="1"/>
  <c r="F243" i="41"/>
  <c r="C243" i="45" l="1"/>
  <c r="D243" i="41"/>
  <c r="J242" i="45" l="1"/>
  <c r="R242" i="41"/>
  <c r="I242" i="45" l="1"/>
  <c r="P242" i="41"/>
  <c r="H242" i="45" l="1"/>
  <c r="N242" i="41"/>
  <c r="G242" i="45" l="1"/>
  <c r="L242" i="41"/>
  <c r="F242" i="45" l="1"/>
  <c r="J242" i="41"/>
  <c r="E242" i="45" l="1"/>
  <c r="H242" i="41"/>
  <c r="D242" i="45" l="1"/>
  <c r="F242" i="41"/>
  <c r="C242" i="45" l="1"/>
  <c r="D242" i="41"/>
  <c r="J241" i="45" l="1"/>
  <c r="R241" i="41"/>
  <c r="I241" i="45" l="1"/>
  <c r="P241" i="41"/>
  <c r="H241" i="45" l="1"/>
  <c r="N241" i="41"/>
  <c r="G241" i="45" l="1"/>
  <c r="L241" i="41"/>
  <c r="F241" i="45" l="1"/>
  <c r="J241" i="41"/>
  <c r="E241" i="45" l="1"/>
  <c r="H241" i="41"/>
  <c r="D241" i="45" l="1"/>
  <c r="F241" i="41"/>
  <c r="C241" i="45" l="1"/>
  <c r="D241" i="41"/>
  <c r="J240" i="45" l="1"/>
  <c r="R240" i="41"/>
  <c r="I240" i="45" l="1"/>
  <c r="P240" i="41"/>
  <c r="H240" i="45" l="1"/>
  <c r="N240" i="41"/>
  <c r="G240" i="45" l="1"/>
  <c r="L240" i="41"/>
  <c r="F240" i="45" l="1"/>
  <c r="J240" i="41"/>
  <c r="E240" i="45" l="1"/>
  <c r="H240" i="41"/>
  <c r="D240" i="45" l="1"/>
  <c r="F240" i="41"/>
  <c r="C240" i="45" l="1"/>
  <c r="D240" i="41"/>
  <c r="J239" i="45" l="1"/>
  <c r="R239" i="41"/>
  <c r="I239" i="45" l="1"/>
  <c r="P239" i="41"/>
  <c r="H239" i="45" l="1"/>
  <c r="N239" i="41"/>
  <c r="G239" i="45" l="1"/>
  <c r="L239" i="41"/>
  <c r="F239" i="45" l="1"/>
  <c r="J239" i="41"/>
  <c r="E239" i="45" l="1"/>
  <c r="H239" i="41"/>
  <c r="D239" i="45" l="1"/>
  <c r="F239" i="41"/>
  <c r="C239" i="45" l="1"/>
  <c r="D239" i="41"/>
  <c r="J238" i="45" l="1"/>
  <c r="R238" i="41"/>
  <c r="I238" i="45" l="1"/>
  <c r="P238" i="41"/>
  <c r="H238" i="45" l="1"/>
  <c r="N238" i="41"/>
  <c r="G238" i="45" l="1"/>
  <c r="L238" i="41"/>
  <c r="F238" i="45" l="1"/>
  <c r="J238" i="41"/>
  <c r="E238" i="45" l="1"/>
  <c r="H238" i="41"/>
  <c r="D238" i="45" l="1"/>
  <c r="F238" i="41"/>
  <c r="C238" i="45" l="1"/>
  <c r="D238" i="41"/>
  <c r="J237" i="45" l="1"/>
  <c r="R237" i="41"/>
  <c r="I237" i="45" l="1"/>
  <c r="P237" i="41"/>
  <c r="H237" i="45" l="1"/>
  <c r="N237" i="41"/>
  <c r="G237" i="45" l="1"/>
  <c r="L237" i="41"/>
  <c r="F237" i="45" l="1"/>
  <c r="J237" i="41"/>
  <c r="E237" i="45" l="1"/>
  <c r="H237" i="41"/>
  <c r="D237" i="45" l="1"/>
  <c r="F237" i="41"/>
  <c r="C237" i="45" l="1"/>
  <c r="D237" i="41"/>
  <c r="J236" i="45" l="1"/>
  <c r="R236" i="41"/>
  <c r="I236" i="45" l="1"/>
  <c r="P236" i="41"/>
  <c r="H236" i="45" l="1"/>
  <c r="N236" i="41"/>
  <c r="G236" i="45" l="1"/>
  <c r="L236" i="41"/>
  <c r="F236" i="45" l="1"/>
  <c r="J236" i="41"/>
  <c r="E236" i="45" l="1"/>
  <c r="H236" i="41"/>
  <c r="D236" i="45" l="1"/>
  <c r="F236" i="41"/>
  <c r="C236" i="45" l="1"/>
  <c r="D236" i="41"/>
  <c r="J235" i="45" l="1"/>
  <c r="R235" i="41"/>
  <c r="I235" i="45" l="1"/>
  <c r="P235" i="41"/>
  <c r="H235" i="45" l="1"/>
  <c r="N235" i="41"/>
  <c r="G235" i="45" l="1"/>
  <c r="L235" i="41"/>
  <c r="F235" i="45" l="1"/>
  <c r="J235" i="41"/>
  <c r="E235" i="45" l="1"/>
  <c r="H235" i="41"/>
  <c r="D235" i="45" l="1"/>
  <c r="F235" i="41"/>
  <c r="C235" i="45" l="1"/>
  <c r="D235" i="41"/>
  <c r="J234" i="45" l="1"/>
  <c r="R234" i="41"/>
  <c r="I234" i="45" l="1"/>
  <c r="P234" i="41"/>
  <c r="H234" i="45" l="1"/>
  <c r="N234" i="41"/>
  <c r="G234" i="45" l="1"/>
  <c r="L234" i="41"/>
  <c r="F234" i="45" l="1"/>
  <c r="J234" i="41"/>
  <c r="E234" i="45" l="1"/>
  <c r="H234" i="41"/>
  <c r="D234" i="45" l="1"/>
  <c r="F234" i="41"/>
  <c r="C234" i="45" l="1"/>
  <c r="D234" i="41"/>
  <c r="J233" i="45" l="1"/>
  <c r="R233" i="41"/>
  <c r="I233" i="45" l="1"/>
  <c r="P233" i="41"/>
  <c r="H233" i="45" l="1"/>
  <c r="N233" i="41"/>
  <c r="G233" i="45" l="1"/>
  <c r="L233" i="41"/>
  <c r="F233" i="45" l="1"/>
  <c r="J233" i="41"/>
  <c r="E233" i="45" l="1"/>
  <c r="H233" i="41"/>
  <c r="D233" i="45" l="1"/>
  <c r="F233" i="41"/>
  <c r="C233" i="45" l="1"/>
  <c r="D233" i="41"/>
  <c r="J232" i="45" l="1"/>
  <c r="R232" i="41"/>
  <c r="I232" i="45" l="1"/>
  <c r="P232" i="41"/>
  <c r="H232" i="45" l="1"/>
  <c r="N232" i="41"/>
  <c r="G232" i="45" l="1"/>
  <c r="L232" i="41"/>
  <c r="F232" i="45" l="1"/>
  <c r="J232" i="41"/>
  <c r="E232" i="45" l="1"/>
  <c r="H232" i="41"/>
  <c r="D232" i="45" l="1"/>
  <c r="F232" i="41"/>
  <c r="C232" i="45" l="1"/>
  <c r="D232" i="41"/>
  <c r="J231" i="45" l="1"/>
  <c r="R231" i="41"/>
  <c r="I231" i="45" l="1"/>
  <c r="P231" i="41"/>
  <c r="H231" i="45" l="1"/>
  <c r="N231" i="41"/>
  <c r="G231" i="45" l="1"/>
  <c r="L231" i="41"/>
  <c r="F231" i="45" l="1"/>
  <c r="J231" i="41"/>
  <c r="E231" i="45" l="1"/>
  <c r="H231" i="41"/>
  <c r="D231" i="45" l="1"/>
  <c r="F231" i="41"/>
  <c r="C231" i="45" l="1"/>
  <c r="D231" i="41"/>
  <c r="J230" i="45" l="1"/>
  <c r="R230" i="41"/>
  <c r="I230" i="45" l="1"/>
  <c r="P230" i="41"/>
  <c r="H230" i="45" l="1"/>
  <c r="N230" i="41"/>
  <c r="G230" i="45" l="1"/>
  <c r="L230" i="41"/>
  <c r="F230" i="45" l="1"/>
  <c r="J230" i="41"/>
  <c r="E230" i="45" l="1"/>
  <c r="H230" i="41"/>
  <c r="D230" i="45" l="1"/>
  <c r="F230" i="41"/>
  <c r="C230" i="45" l="1"/>
  <c r="D230" i="41"/>
  <c r="J229" i="45" l="1"/>
  <c r="R229" i="41"/>
  <c r="I229" i="45" l="1"/>
  <c r="P229" i="41"/>
  <c r="H229" i="45" l="1"/>
  <c r="N229" i="41"/>
  <c r="G229" i="45" l="1"/>
  <c r="L229" i="41"/>
  <c r="F229" i="45" l="1"/>
  <c r="J229" i="41"/>
  <c r="E229" i="45" l="1"/>
  <c r="H229" i="41"/>
  <c r="D229" i="45" l="1"/>
  <c r="F229" i="41"/>
  <c r="C229" i="45" l="1"/>
  <c r="D229" i="41"/>
  <c r="J228" i="45" l="1"/>
  <c r="R228" i="41"/>
  <c r="I228" i="45" l="1"/>
  <c r="P228" i="41"/>
  <c r="H228" i="45" l="1"/>
  <c r="N228" i="41"/>
  <c r="G228" i="45" l="1"/>
  <c r="L228" i="41"/>
  <c r="F228" i="45" l="1"/>
  <c r="J228" i="41"/>
  <c r="E228" i="45" l="1"/>
  <c r="H228" i="41"/>
  <c r="D228" i="45" l="1"/>
  <c r="F228" i="41"/>
  <c r="C228" i="45" l="1"/>
  <c r="D228" i="41"/>
  <c r="J227" i="45" l="1"/>
  <c r="R227" i="41"/>
  <c r="I227" i="45" l="1"/>
  <c r="P227" i="41"/>
  <c r="H227" i="45" l="1"/>
  <c r="N227" i="41"/>
  <c r="G227" i="45" l="1"/>
  <c r="L227" i="41"/>
  <c r="F227" i="45" l="1"/>
  <c r="J227" i="41"/>
  <c r="E227" i="45" l="1"/>
  <c r="H227" i="41"/>
  <c r="D227" i="45" l="1"/>
  <c r="F227" i="41"/>
  <c r="C227" i="45" l="1"/>
  <c r="D227" i="41"/>
  <c r="J226" i="45" l="1"/>
  <c r="R226" i="41"/>
  <c r="I226" i="45" l="1"/>
  <c r="P226" i="41"/>
  <c r="H226" i="45" l="1"/>
  <c r="N226" i="41"/>
  <c r="G226" i="45" l="1"/>
  <c r="L226" i="41"/>
  <c r="F226" i="45" l="1"/>
  <c r="J226" i="41"/>
  <c r="E226" i="45" l="1"/>
  <c r="H226" i="41"/>
  <c r="D226" i="45" l="1"/>
  <c r="F226" i="41"/>
  <c r="C226" i="45" l="1"/>
  <c r="D226" i="41"/>
  <c r="J225" i="45" l="1"/>
  <c r="R225" i="41"/>
  <c r="I225" i="45" l="1"/>
  <c r="P225" i="41"/>
  <c r="H225" i="45" l="1"/>
  <c r="N225" i="41"/>
  <c r="G225" i="45" l="1"/>
  <c r="L225" i="41"/>
  <c r="F225" i="45" l="1"/>
  <c r="J225" i="41"/>
  <c r="E225" i="45" l="1"/>
  <c r="H225" i="41"/>
  <c r="D225" i="45" l="1"/>
  <c r="F225" i="41"/>
  <c r="C225" i="45" l="1"/>
  <c r="D225" i="41"/>
  <c r="J224" i="45" l="1"/>
  <c r="R224" i="41"/>
  <c r="I224" i="45" l="1"/>
  <c r="P224" i="41"/>
  <c r="H224" i="45" l="1"/>
  <c r="N224" i="41"/>
  <c r="G224" i="45" l="1"/>
  <c r="L224" i="41"/>
  <c r="F224" i="45" l="1"/>
  <c r="J224" i="41"/>
  <c r="E224" i="45" l="1"/>
  <c r="H224" i="41"/>
  <c r="D224" i="45" l="1"/>
  <c r="F224" i="41"/>
  <c r="C224" i="45" l="1"/>
  <c r="D224" i="41"/>
  <c r="J223" i="45" l="1"/>
  <c r="R223" i="41"/>
  <c r="I223" i="45" l="1"/>
  <c r="P223" i="41"/>
  <c r="H223" i="45" l="1"/>
  <c r="N223" i="41"/>
  <c r="G223" i="45" l="1"/>
  <c r="L223" i="41"/>
  <c r="F223" i="45" l="1"/>
  <c r="J223" i="41"/>
  <c r="E223" i="45" l="1"/>
  <c r="H223" i="41"/>
  <c r="D223" i="45" l="1"/>
  <c r="F223" i="41"/>
  <c r="C223" i="45" l="1"/>
  <c r="D223" i="41"/>
  <c r="J222" i="45" l="1"/>
  <c r="R222" i="41"/>
  <c r="I222" i="45" l="1"/>
  <c r="P222" i="41"/>
  <c r="H222" i="45" l="1"/>
  <c r="N222" i="41"/>
  <c r="G222" i="45" l="1"/>
  <c r="L222" i="41"/>
  <c r="F222" i="45" l="1"/>
  <c r="J222" i="41"/>
  <c r="E222" i="45" l="1"/>
  <c r="H222" i="41"/>
  <c r="D222" i="45" l="1"/>
  <c r="F222" i="41"/>
  <c r="C222" i="45" l="1"/>
  <c r="D222" i="41"/>
  <c r="J221" i="45" l="1"/>
  <c r="R221" i="41"/>
  <c r="I221" i="45" l="1"/>
  <c r="P221" i="41"/>
  <c r="H221" i="45" l="1"/>
  <c r="N221" i="41"/>
  <c r="G221" i="45" l="1"/>
  <c r="L221" i="41"/>
  <c r="F221" i="45" l="1"/>
  <c r="J221" i="41"/>
  <c r="E221" i="45" l="1"/>
  <c r="H221" i="41"/>
  <c r="D221" i="45" l="1"/>
  <c r="F221" i="41"/>
  <c r="C221" i="45" l="1"/>
  <c r="D221" i="41"/>
  <c r="J220" i="45" l="1"/>
  <c r="R220" i="41"/>
  <c r="I220" i="45" l="1"/>
  <c r="P220" i="41"/>
  <c r="H220" i="45" l="1"/>
  <c r="N220" i="41"/>
  <c r="G220" i="45" l="1"/>
  <c r="L220" i="41"/>
  <c r="F220" i="45" l="1"/>
  <c r="J220" i="41"/>
  <c r="E220" i="45" l="1"/>
  <c r="H220" i="41"/>
  <c r="D220" i="45" l="1"/>
  <c r="F220" i="41"/>
  <c r="C220" i="45" l="1"/>
  <c r="D220" i="41"/>
  <c r="J219" i="45" l="1"/>
  <c r="R219" i="41"/>
  <c r="I219" i="45" l="1"/>
  <c r="P219" i="41"/>
  <c r="H219" i="45" l="1"/>
  <c r="N219" i="41"/>
  <c r="G219" i="45" l="1"/>
  <c r="L219" i="41"/>
  <c r="F219" i="45" l="1"/>
  <c r="J219" i="41"/>
  <c r="E219" i="45" l="1"/>
  <c r="H219" i="41"/>
  <c r="D219" i="45" l="1"/>
  <c r="F219" i="41"/>
  <c r="C219" i="45" l="1"/>
  <c r="D219" i="41"/>
  <c r="J218" i="45" l="1"/>
  <c r="R218" i="41"/>
  <c r="I218" i="45" l="1"/>
  <c r="P218" i="41"/>
  <c r="H218" i="45" l="1"/>
  <c r="N218" i="41"/>
  <c r="G218" i="45" l="1"/>
  <c r="L218" i="41"/>
  <c r="F218" i="45" l="1"/>
  <c r="J218" i="41"/>
  <c r="E218" i="45" l="1"/>
  <c r="H218" i="41"/>
  <c r="D218" i="45" l="1"/>
  <c r="F218" i="41"/>
  <c r="C218" i="45" l="1"/>
  <c r="D218" i="41"/>
  <c r="J217" i="45" l="1"/>
  <c r="R217" i="41"/>
  <c r="I217" i="45" l="1"/>
  <c r="P217" i="41"/>
  <c r="H217" i="45" l="1"/>
  <c r="N217" i="41"/>
  <c r="G217" i="45" l="1"/>
  <c r="L217" i="41"/>
  <c r="F217" i="45" l="1"/>
  <c r="J217" i="41"/>
  <c r="E217" i="45" l="1"/>
  <c r="H217" i="41"/>
  <c r="D217" i="45" l="1"/>
  <c r="F217" i="41"/>
  <c r="C217" i="45" l="1"/>
  <c r="D217" i="41"/>
  <c r="J216" i="45" l="1"/>
  <c r="R216" i="41"/>
  <c r="I216" i="45" l="1"/>
  <c r="P216" i="41"/>
  <c r="H216" i="45" l="1"/>
  <c r="N216" i="41"/>
  <c r="G216" i="45" l="1"/>
  <c r="L216" i="41"/>
  <c r="F216" i="45" l="1"/>
  <c r="J216" i="41"/>
  <c r="E216" i="45" l="1"/>
  <c r="H216" i="41"/>
  <c r="D216" i="45" l="1"/>
  <c r="F216" i="41"/>
  <c r="C216" i="45" l="1"/>
  <c r="D216" i="41"/>
  <c r="J215" i="45" l="1"/>
  <c r="R215" i="41"/>
  <c r="I215" i="45" l="1"/>
  <c r="P215" i="41"/>
  <c r="H215" i="45" l="1"/>
  <c r="N215" i="41"/>
  <c r="G215" i="45" l="1"/>
  <c r="L215" i="41"/>
  <c r="F215" i="45" l="1"/>
  <c r="J215" i="41"/>
  <c r="E215" i="45" l="1"/>
  <c r="H215" i="41"/>
  <c r="D215" i="45" l="1"/>
  <c r="F215" i="41"/>
  <c r="C215" i="45" l="1"/>
  <c r="D215" i="41"/>
  <c r="J214" i="45" l="1"/>
  <c r="R214" i="41"/>
  <c r="I214" i="45" l="1"/>
  <c r="P214" i="41"/>
  <c r="H214" i="45" l="1"/>
  <c r="N214" i="41"/>
  <c r="G214" i="45" l="1"/>
  <c r="L214" i="41"/>
  <c r="F214" i="45" l="1"/>
  <c r="J214" i="41"/>
  <c r="E214" i="45" l="1"/>
  <c r="H214" i="41"/>
  <c r="D214" i="45" l="1"/>
  <c r="F214" i="41"/>
  <c r="C214" i="45" l="1"/>
  <c r="D214" i="41"/>
  <c r="J213" i="45" l="1"/>
  <c r="R213" i="41"/>
  <c r="I213" i="45" l="1"/>
  <c r="P213" i="41"/>
  <c r="H213" i="45" l="1"/>
  <c r="N213" i="41"/>
  <c r="G213" i="45" l="1"/>
  <c r="L213" i="41"/>
  <c r="F213" i="45" l="1"/>
  <c r="J213" i="41"/>
  <c r="E213" i="45" l="1"/>
  <c r="H213" i="41"/>
  <c r="D213" i="45" l="1"/>
  <c r="F213" i="41"/>
  <c r="C213" i="45" l="1"/>
  <c r="D213" i="41"/>
  <c r="J212" i="45" l="1"/>
  <c r="R212" i="41"/>
  <c r="I212" i="45" l="1"/>
  <c r="P212" i="41"/>
  <c r="H212" i="45" l="1"/>
  <c r="N212" i="41"/>
  <c r="G212" i="45" l="1"/>
  <c r="L212" i="41"/>
  <c r="F212" i="45" l="1"/>
  <c r="J212" i="41"/>
  <c r="E212" i="45" l="1"/>
  <c r="H212" i="41"/>
  <c r="D212" i="45" l="1"/>
  <c r="F212" i="41"/>
  <c r="C212" i="45" l="1"/>
  <c r="D212" i="41"/>
  <c r="J211" i="45" l="1"/>
  <c r="R211" i="41"/>
  <c r="I211" i="45" l="1"/>
  <c r="P211" i="41"/>
  <c r="H211" i="45" l="1"/>
  <c r="N211" i="41"/>
  <c r="G211" i="45" l="1"/>
  <c r="L211" i="41"/>
  <c r="F211" i="45" l="1"/>
  <c r="J211" i="41"/>
  <c r="E211" i="45" l="1"/>
  <c r="H211" i="41"/>
  <c r="D211" i="45" l="1"/>
  <c r="F211" i="41"/>
  <c r="C211" i="45" l="1"/>
  <c r="D211" i="41"/>
  <c r="J210" i="45" l="1"/>
  <c r="R210" i="41"/>
  <c r="I210" i="45" l="1"/>
  <c r="P210" i="41"/>
  <c r="H210" i="45" l="1"/>
  <c r="N210" i="41"/>
  <c r="G210" i="45" l="1"/>
  <c r="L210" i="41"/>
  <c r="F210" i="45" l="1"/>
  <c r="J210" i="41"/>
  <c r="E210" i="45" l="1"/>
  <c r="H210" i="41"/>
  <c r="D210" i="45" l="1"/>
  <c r="F210" i="41"/>
  <c r="C210" i="45" l="1"/>
  <c r="D210" i="41"/>
  <c r="J209" i="45" l="1"/>
  <c r="R209" i="41"/>
  <c r="I209" i="45" l="1"/>
  <c r="P209" i="41"/>
  <c r="H209" i="45" l="1"/>
  <c r="N209" i="41"/>
  <c r="G209" i="45" l="1"/>
  <c r="L209" i="41"/>
  <c r="F209" i="45" l="1"/>
  <c r="J209" i="41"/>
  <c r="E209" i="45" l="1"/>
  <c r="H209" i="41"/>
  <c r="D209" i="45" l="1"/>
  <c r="F209" i="41"/>
  <c r="C209" i="45" l="1"/>
  <c r="D209" i="41"/>
  <c r="J208" i="45" l="1"/>
  <c r="R208" i="41"/>
  <c r="I208" i="45" l="1"/>
  <c r="P208" i="41"/>
  <c r="H208" i="45" l="1"/>
  <c r="N208" i="41"/>
  <c r="G208" i="45" l="1"/>
  <c r="L208" i="41"/>
  <c r="F208" i="45" l="1"/>
  <c r="J208" i="41"/>
  <c r="E208" i="45" l="1"/>
  <c r="H208" i="41"/>
  <c r="D208" i="45" l="1"/>
  <c r="F208" i="41"/>
  <c r="C208" i="45" l="1"/>
  <c r="D208" i="41"/>
  <c r="J207" i="45" l="1"/>
  <c r="R207" i="41"/>
  <c r="I207" i="45" l="1"/>
  <c r="P207" i="41"/>
  <c r="H207" i="45" l="1"/>
  <c r="N207" i="41"/>
  <c r="G207" i="45" l="1"/>
  <c r="L207" i="41"/>
  <c r="F207" i="45" l="1"/>
  <c r="J207" i="41"/>
  <c r="E207" i="45" l="1"/>
  <c r="H207" i="41"/>
  <c r="D207" i="45" l="1"/>
  <c r="F207" i="41"/>
  <c r="C207" i="45" l="1"/>
  <c r="D207" i="41"/>
  <c r="J206" i="45" l="1"/>
  <c r="R206" i="41"/>
  <c r="I206" i="45" l="1"/>
  <c r="P206" i="41"/>
  <c r="H206" i="45" l="1"/>
  <c r="N206" i="41"/>
  <c r="G206" i="45" l="1"/>
  <c r="L206" i="41"/>
  <c r="F206" i="45" l="1"/>
  <c r="J206" i="41"/>
  <c r="E206" i="45" l="1"/>
  <c r="H206" i="41"/>
  <c r="D206" i="45" l="1"/>
  <c r="F206" i="41"/>
  <c r="C206" i="45" l="1"/>
  <c r="D206" i="41"/>
  <c r="J205" i="45" l="1"/>
  <c r="R205" i="41"/>
  <c r="I205" i="45" l="1"/>
  <c r="P205" i="41"/>
  <c r="H205" i="45" l="1"/>
  <c r="N205" i="41"/>
  <c r="G205" i="45" l="1"/>
  <c r="L205" i="41"/>
  <c r="F205" i="45" l="1"/>
  <c r="J205" i="41"/>
  <c r="E205" i="45" l="1"/>
  <c r="H205" i="41"/>
  <c r="D205" i="45" l="1"/>
  <c r="F205" i="41"/>
  <c r="C205" i="45" l="1"/>
  <c r="D205" i="41"/>
  <c r="J204" i="45" l="1"/>
  <c r="R204" i="41"/>
  <c r="I204" i="45" l="1"/>
  <c r="P204" i="41"/>
  <c r="H204" i="45" l="1"/>
  <c r="N204" i="41"/>
  <c r="G204" i="45" l="1"/>
  <c r="L204" i="41"/>
  <c r="F204" i="45" l="1"/>
  <c r="J204" i="41"/>
  <c r="E204" i="45" l="1"/>
  <c r="H204" i="41"/>
  <c r="D204" i="45" l="1"/>
  <c r="F204" i="41"/>
  <c r="C204" i="45" l="1"/>
  <c r="D204" i="41"/>
  <c r="J203" i="45" l="1"/>
  <c r="R203" i="41"/>
  <c r="I203" i="45" l="1"/>
  <c r="P203" i="41"/>
  <c r="H203" i="45" l="1"/>
  <c r="N203" i="41"/>
  <c r="G203" i="45" l="1"/>
  <c r="L203" i="41"/>
  <c r="F203" i="45" l="1"/>
  <c r="J203" i="41"/>
  <c r="E203" i="45" l="1"/>
  <c r="H203" i="41"/>
  <c r="D203" i="45" l="1"/>
  <c r="F203" i="41"/>
  <c r="C203" i="45" l="1"/>
  <c r="D203" i="41"/>
  <c r="J202" i="45" l="1"/>
  <c r="R202" i="41"/>
  <c r="I202" i="45" l="1"/>
  <c r="P202" i="41"/>
  <c r="H202" i="45" l="1"/>
  <c r="N202" i="41"/>
  <c r="G202" i="45" l="1"/>
  <c r="L202" i="41"/>
  <c r="F202" i="45" l="1"/>
  <c r="J202" i="41"/>
  <c r="E202" i="45" l="1"/>
  <c r="H202" i="41"/>
  <c r="D202" i="45" l="1"/>
  <c r="F202" i="41"/>
  <c r="C202" i="45" l="1"/>
  <c r="D202" i="41"/>
  <c r="J201" i="45" l="1"/>
  <c r="R201" i="41"/>
  <c r="I201" i="45" l="1"/>
  <c r="P201" i="41"/>
  <c r="H201" i="45" l="1"/>
  <c r="N201" i="41"/>
  <c r="G201" i="45" l="1"/>
  <c r="L201" i="41"/>
  <c r="F201" i="45" l="1"/>
  <c r="J201" i="41"/>
  <c r="E201" i="45" l="1"/>
  <c r="H201" i="41"/>
  <c r="D201" i="45" l="1"/>
  <c r="F201" i="41"/>
  <c r="C201" i="45" l="1"/>
  <c r="D201" i="41"/>
  <c r="J200" i="45" l="1"/>
  <c r="R200" i="41"/>
  <c r="I200" i="45" l="1"/>
  <c r="P200" i="41"/>
  <c r="H200" i="45" l="1"/>
  <c r="N200" i="41"/>
  <c r="G200" i="45" l="1"/>
  <c r="L200" i="41"/>
  <c r="F200" i="45" l="1"/>
  <c r="J200" i="41"/>
  <c r="E200" i="45" l="1"/>
  <c r="H200" i="41"/>
  <c r="D200" i="45" l="1"/>
  <c r="F200" i="41"/>
  <c r="C200" i="45" l="1"/>
  <c r="D200" i="41"/>
  <c r="J199" i="45" l="1"/>
  <c r="R199" i="41"/>
  <c r="I199" i="45" l="1"/>
  <c r="P199" i="41"/>
  <c r="H199" i="45" l="1"/>
  <c r="N199" i="41"/>
  <c r="G199" i="45" l="1"/>
  <c r="L199" i="41"/>
  <c r="F199" i="45" l="1"/>
  <c r="J199" i="41"/>
  <c r="E199" i="45" l="1"/>
  <c r="H199" i="41"/>
  <c r="D199" i="45" l="1"/>
  <c r="F199" i="41"/>
  <c r="C199" i="45" l="1"/>
  <c r="D199" i="41"/>
  <c r="J198" i="45" l="1"/>
  <c r="R198" i="41"/>
  <c r="I198" i="45" l="1"/>
  <c r="P198" i="41"/>
  <c r="H198" i="45" l="1"/>
  <c r="N198" i="41"/>
  <c r="G198" i="45" l="1"/>
  <c r="L198" i="41"/>
  <c r="F198" i="45" l="1"/>
  <c r="J198" i="41"/>
  <c r="E198" i="45" l="1"/>
  <c r="H198" i="41"/>
  <c r="D198" i="45" l="1"/>
  <c r="F198" i="41"/>
  <c r="C198" i="45" l="1"/>
  <c r="D198" i="41"/>
  <c r="J197" i="45" l="1"/>
  <c r="R197" i="41"/>
  <c r="I197" i="45" l="1"/>
  <c r="P197" i="41"/>
  <c r="H197" i="45" l="1"/>
  <c r="N197" i="41"/>
  <c r="G197" i="45" l="1"/>
  <c r="L197" i="41"/>
  <c r="F197" i="45" l="1"/>
  <c r="J197" i="41"/>
  <c r="E197" i="45" l="1"/>
  <c r="H197" i="41"/>
  <c r="D197" i="45" l="1"/>
  <c r="F197" i="41"/>
  <c r="C197" i="45" l="1"/>
  <c r="D197" i="41"/>
  <c r="J196" i="45" l="1"/>
  <c r="R196" i="41"/>
  <c r="I196" i="45" l="1"/>
  <c r="P196" i="41"/>
  <c r="H196" i="45" l="1"/>
  <c r="N196" i="41"/>
  <c r="G196" i="45" l="1"/>
  <c r="L196" i="41"/>
  <c r="F196" i="45" l="1"/>
  <c r="J196" i="41"/>
  <c r="E196" i="45" l="1"/>
  <c r="H196" i="41"/>
  <c r="D196" i="45" l="1"/>
  <c r="F196" i="41"/>
  <c r="C196" i="45" l="1"/>
  <c r="D196" i="41"/>
  <c r="J195" i="45" l="1"/>
  <c r="R195" i="41"/>
  <c r="I195" i="45" l="1"/>
  <c r="P195" i="41"/>
  <c r="H195" i="45" l="1"/>
  <c r="N195" i="41"/>
  <c r="G195" i="45" l="1"/>
  <c r="L195" i="41"/>
  <c r="F195" i="45" l="1"/>
  <c r="J195" i="41"/>
  <c r="E195" i="45" l="1"/>
  <c r="H195" i="41"/>
  <c r="D195" i="45" l="1"/>
  <c r="F195" i="41"/>
  <c r="C195" i="45" l="1"/>
  <c r="D195" i="41"/>
  <c r="J194" i="45" l="1"/>
  <c r="R194" i="41"/>
  <c r="I194" i="45" l="1"/>
  <c r="P194" i="41"/>
  <c r="H194" i="45" l="1"/>
  <c r="N194" i="41"/>
  <c r="G194" i="45" l="1"/>
  <c r="L194" i="41"/>
  <c r="F194" i="45" l="1"/>
  <c r="J194" i="41"/>
  <c r="E194" i="45" l="1"/>
  <c r="H194" i="41"/>
  <c r="D194" i="45" l="1"/>
  <c r="F194" i="41"/>
  <c r="C194" i="45" l="1"/>
  <c r="D194" i="41"/>
  <c r="J193" i="45" l="1"/>
  <c r="R193" i="41"/>
  <c r="I193" i="45" l="1"/>
  <c r="P193" i="41"/>
  <c r="H193" i="45" l="1"/>
  <c r="N193" i="41"/>
  <c r="G193" i="45" l="1"/>
  <c r="L193" i="41"/>
  <c r="F193" i="45" l="1"/>
  <c r="J193" i="41"/>
  <c r="E193" i="45" l="1"/>
  <c r="H193" i="41"/>
  <c r="D193" i="45" l="1"/>
  <c r="F193" i="41"/>
  <c r="C193" i="45" l="1"/>
  <c r="D193" i="41"/>
  <c r="J192" i="45" l="1"/>
  <c r="R192" i="41"/>
  <c r="I192" i="45" l="1"/>
  <c r="P192" i="41"/>
  <c r="H192" i="45" l="1"/>
  <c r="N192" i="41"/>
  <c r="G192" i="45" l="1"/>
  <c r="L192" i="41"/>
  <c r="F192" i="45" l="1"/>
  <c r="J192" i="41"/>
  <c r="E192" i="45" l="1"/>
  <c r="H192" i="41"/>
  <c r="D192" i="45" l="1"/>
  <c r="F192" i="41"/>
  <c r="C192" i="45" l="1"/>
  <c r="D192" i="41"/>
  <c r="J191" i="45" l="1"/>
  <c r="R191" i="41"/>
  <c r="I191" i="45" l="1"/>
  <c r="P191" i="41"/>
  <c r="H191" i="45" l="1"/>
  <c r="N191" i="41"/>
  <c r="G191" i="45" l="1"/>
  <c r="L191" i="41"/>
  <c r="F191" i="45" l="1"/>
  <c r="J191" i="41"/>
  <c r="E191" i="45" l="1"/>
  <c r="H191" i="41"/>
  <c r="D191" i="45" l="1"/>
  <c r="F191" i="41"/>
  <c r="C191" i="45" l="1"/>
  <c r="D191" i="41"/>
  <c r="J190" i="45" l="1"/>
  <c r="R190" i="41"/>
  <c r="I190" i="45" l="1"/>
  <c r="P190" i="41"/>
  <c r="H190" i="45" l="1"/>
  <c r="N190" i="41"/>
  <c r="G190" i="45" l="1"/>
  <c r="L190" i="41"/>
  <c r="F190" i="45" l="1"/>
  <c r="J190" i="41"/>
  <c r="E190" i="45" l="1"/>
  <c r="H190" i="41"/>
  <c r="D190" i="45" l="1"/>
  <c r="F190" i="41"/>
  <c r="C190" i="45" l="1"/>
  <c r="D190" i="41"/>
  <c r="J189" i="45" l="1"/>
  <c r="R189" i="41"/>
  <c r="I189" i="45" l="1"/>
  <c r="P189" i="41"/>
  <c r="H189" i="45" l="1"/>
  <c r="N189" i="41"/>
  <c r="G189" i="45" l="1"/>
  <c r="L189" i="41"/>
  <c r="F189" i="45" l="1"/>
  <c r="J189" i="41"/>
  <c r="E189" i="45" l="1"/>
  <c r="H189" i="41"/>
  <c r="D189" i="45" l="1"/>
  <c r="F189" i="41"/>
  <c r="C189" i="45" l="1"/>
  <c r="D189" i="41"/>
  <c r="J188" i="45" l="1"/>
  <c r="R188" i="41"/>
  <c r="I188" i="45" l="1"/>
  <c r="P188" i="41"/>
  <c r="H188" i="45" l="1"/>
  <c r="N188" i="41"/>
  <c r="G188" i="45" l="1"/>
  <c r="L188" i="41"/>
  <c r="F188" i="45" l="1"/>
  <c r="J188" i="41"/>
  <c r="E188" i="45" l="1"/>
  <c r="H188" i="41"/>
  <c r="D188" i="45" l="1"/>
  <c r="F188" i="41"/>
  <c r="C188" i="45" l="1"/>
  <c r="D188" i="41"/>
  <c r="J187" i="45" l="1"/>
  <c r="R187" i="41"/>
  <c r="I187" i="45" l="1"/>
  <c r="P187" i="41"/>
  <c r="H187" i="45" l="1"/>
  <c r="N187" i="41"/>
  <c r="G187" i="45" l="1"/>
  <c r="L187" i="41"/>
  <c r="F187" i="45" l="1"/>
  <c r="J187" i="41"/>
  <c r="E187" i="45" l="1"/>
  <c r="H187" i="41"/>
  <c r="D187" i="45" l="1"/>
  <c r="F187" i="41"/>
  <c r="C187" i="45" l="1"/>
  <c r="D187" i="41"/>
  <c r="J186" i="45" l="1"/>
  <c r="R186" i="41"/>
  <c r="I186" i="45" l="1"/>
  <c r="P186" i="41"/>
  <c r="H186" i="45" l="1"/>
  <c r="N186" i="41"/>
  <c r="G186" i="45" l="1"/>
  <c r="L186" i="41"/>
  <c r="F186" i="45" l="1"/>
  <c r="J186" i="41"/>
  <c r="E186" i="45" l="1"/>
  <c r="H186" i="41"/>
  <c r="D186" i="45" l="1"/>
  <c r="F186" i="41"/>
  <c r="C186" i="45" l="1"/>
  <c r="D186" i="41"/>
  <c r="J185" i="45" l="1"/>
  <c r="R185" i="41"/>
  <c r="I185" i="45" l="1"/>
  <c r="P185" i="41"/>
  <c r="H185" i="45" l="1"/>
  <c r="N185" i="41"/>
  <c r="G185" i="45" l="1"/>
  <c r="L185" i="41"/>
  <c r="F185" i="45" l="1"/>
  <c r="J185" i="41"/>
  <c r="E185" i="45" l="1"/>
  <c r="H185" i="41"/>
  <c r="D185" i="45" l="1"/>
  <c r="F185" i="41"/>
  <c r="C185" i="45" l="1"/>
  <c r="D185" i="41"/>
  <c r="J184" i="45" l="1"/>
  <c r="R184" i="41"/>
  <c r="I184" i="45" l="1"/>
  <c r="P184" i="41"/>
  <c r="H184" i="45" l="1"/>
  <c r="N184" i="41"/>
  <c r="G184" i="45" l="1"/>
  <c r="L184" i="41"/>
  <c r="F184" i="45" l="1"/>
  <c r="J184" i="41"/>
  <c r="E184" i="45" l="1"/>
  <c r="H184" i="41"/>
  <c r="D184" i="45" l="1"/>
  <c r="F184" i="41"/>
  <c r="C184" i="45" l="1"/>
  <c r="D184" i="41"/>
  <c r="J183" i="45" l="1"/>
  <c r="R183" i="41"/>
  <c r="I183" i="45" l="1"/>
  <c r="P183" i="41"/>
  <c r="H183" i="45" l="1"/>
  <c r="N183" i="41"/>
  <c r="G183" i="45" l="1"/>
  <c r="L183" i="41"/>
  <c r="F183" i="45" l="1"/>
  <c r="J183" i="41"/>
  <c r="E183" i="45" l="1"/>
  <c r="H183" i="41"/>
  <c r="D183" i="45" l="1"/>
  <c r="F183" i="41"/>
  <c r="C183" i="45" l="1"/>
  <c r="D183" i="41"/>
  <c r="J182" i="45" l="1"/>
  <c r="R182" i="41"/>
  <c r="I182" i="45" l="1"/>
  <c r="P182" i="41"/>
  <c r="H182" i="45" l="1"/>
  <c r="N182" i="41"/>
  <c r="G182" i="45" l="1"/>
  <c r="L182" i="41"/>
  <c r="F182" i="45" l="1"/>
  <c r="J182" i="41"/>
  <c r="E182" i="45" l="1"/>
  <c r="H182" i="41"/>
  <c r="D182" i="45" l="1"/>
  <c r="F182" i="41"/>
  <c r="C182" i="45" l="1"/>
  <c r="D182" i="41"/>
  <c r="J181" i="45" l="1"/>
  <c r="R181" i="41"/>
  <c r="I181" i="45" l="1"/>
  <c r="P181" i="41"/>
  <c r="H181" i="45" l="1"/>
  <c r="N181" i="41"/>
  <c r="G181" i="45" l="1"/>
  <c r="L181" i="41"/>
  <c r="F181" i="45" l="1"/>
  <c r="J181" i="41"/>
  <c r="E181" i="45" l="1"/>
  <c r="H181" i="41"/>
  <c r="D181" i="45" l="1"/>
  <c r="F181" i="41"/>
  <c r="C181" i="45" l="1"/>
  <c r="D181" i="41"/>
  <c r="J180" i="45" l="1"/>
  <c r="R180" i="41"/>
  <c r="I180" i="45" l="1"/>
  <c r="P180" i="41"/>
  <c r="H180" i="45" l="1"/>
  <c r="N180" i="41"/>
  <c r="G180" i="45" l="1"/>
  <c r="L180" i="41"/>
  <c r="F180" i="45" l="1"/>
  <c r="J180" i="41"/>
  <c r="E180" i="45" l="1"/>
  <c r="H180" i="41"/>
  <c r="D180" i="45" l="1"/>
  <c r="F180" i="41"/>
  <c r="C180" i="45" l="1"/>
  <c r="D180" i="41"/>
  <c r="J179" i="45" l="1"/>
  <c r="R179" i="41"/>
  <c r="I179" i="45" l="1"/>
  <c r="P179" i="41"/>
  <c r="H179" i="45" l="1"/>
  <c r="N179" i="41"/>
  <c r="G179" i="45" l="1"/>
  <c r="L179" i="41"/>
  <c r="F179" i="45" l="1"/>
  <c r="J179" i="41"/>
  <c r="E179" i="45" l="1"/>
  <c r="H179" i="41"/>
  <c r="D179" i="45" l="1"/>
  <c r="F179" i="41"/>
  <c r="C179" i="45" l="1"/>
  <c r="D179" i="41"/>
  <c r="J178" i="45" l="1"/>
  <c r="R178" i="41"/>
  <c r="I178" i="45" l="1"/>
  <c r="P178" i="41"/>
  <c r="H178" i="45" l="1"/>
  <c r="N178" i="41"/>
  <c r="G178" i="45" l="1"/>
  <c r="L178" i="41"/>
  <c r="F178" i="45" l="1"/>
  <c r="J178" i="41"/>
  <c r="E178" i="45" l="1"/>
  <c r="H178" i="41"/>
  <c r="D178" i="45" l="1"/>
  <c r="F178" i="41"/>
  <c r="C178" i="45" l="1"/>
  <c r="D178" i="41"/>
  <c r="J177" i="45" l="1"/>
  <c r="R177" i="41"/>
  <c r="I177" i="45" l="1"/>
  <c r="P177" i="41"/>
  <c r="H177" i="45" l="1"/>
  <c r="N177" i="41"/>
  <c r="G177" i="45" l="1"/>
  <c r="L177" i="41"/>
  <c r="F177" i="45" l="1"/>
  <c r="J177" i="41"/>
  <c r="E177" i="45" l="1"/>
  <c r="H177" i="41"/>
  <c r="D177" i="45" l="1"/>
  <c r="F177" i="41"/>
  <c r="C177" i="45" l="1"/>
  <c r="D177" i="41"/>
  <c r="J176" i="45" l="1"/>
  <c r="R176" i="41"/>
  <c r="I176" i="45" l="1"/>
  <c r="P176" i="41"/>
  <c r="H176" i="45" l="1"/>
  <c r="N176" i="41"/>
  <c r="G176" i="45" l="1"/>
  <c r="L176" i="41"/>
  <c r="F176" i="45" l="1"/>
  <c r="J176" i="41"/>
  <c r="E176" i="45" l="1"/>
  <c r="H176" i="41"/>
  <c r="D176" i="45" l="1"/>
  <c r="F176" i="41"/>
  <c r="C176" i="45" l="1"/>
  <c r="D176" i="41"/>
  <c r="J175" i="45" l="1"/>
  <c r="R175" i="41"/>
  <c r="I175" i="45" l="1"/>
  <c r="P175" i="41"/>
  <c r="H175" i="45" l="1"/>
  <c r="N175" i="41"/>
  <c r="G175" i="45" l="1"/>
  <c r="L175" i="41"/>
  <c r="F175" i="45" l="1"/>
  <c r="J175" i="41"/>
  <c r="E175" i="45" l="1"/>
  <c r="H175" i="41"/>
  <c r="D175" i="45" l="1"/>
  <c r="F175" i="41"/>
  <c r="C175" i="45" l="1"/>
  <c r="D175" i="41"/>
  <c r="J174" i="45" l="1"/>
  <c r="R174" i="41"/>
  <c r="I174" i="45" l="1"/>
  <c r="P174" i="41"/>
  <c r="H174" i="45" l="1"/>
  <c r="N174" i="41"/>
  <c r="G174" i="45" l="1"/>
  <c r="L174" i="41"/>
  <c r="F174" i="45" l="1"/>
  <c r="J174" i="41"/>
  <c r="E174" i="45" l="1"/>
  <c r="H174" i="41"/>
  <c r="D174" i="45" l="1"/>
  <c r="F174" i="41"/>
  <c r="C174" i="45" l="1"/>
  <c r="D174" i="41"/>
  <c r="J173" i="45" l="1"/>
  <c r="R173" i="41"/>
  <c r="I173" i="45" l="1"/>
  <c r="P173" i="41"/>
  <c r="H173" i="45" l="1"/>
  <c r="N173" i="41"/>
  <c r="G173" i="45" l="1"/>
  <c r="L173" i="41"/>
  <c r="F173" i="45" l="1"/>
  <c r="J173" i="41"/>
  <c r="E173" i="45" l="1"/>
  <c r="H173" i="41"/>
  <c r="D173" i="45" l="1"/>
  <c r="F173" i="41"/>
  <c r="C173" i="45" l="1"/>
  <c r="D173" i="41"/>
  <c r="J172" i="45" l="1"/>
  <c r="R172" i="41"/>
  <c r="I172" i="45" l="1"/>
  <c r="P172" i="41"/>
  <c r="H172" i="45" l="1"/>
  <c r="N172" i="41"/>
  <c r="G172" i="45" l="1"/>
  <c r="L172" i="41"/>
  <c r="F172" i="45" l="1"/>
  <c r="J172" i="41"/>
  <c r="E172" i="45" l="1"/>
  <c r="H172" i="41"/>
  <c r="D172" i="45" l="1"/>
  <c r="F172" i="41"/>
  <c r="C172" i="45" l="1"/>
  <c r="D172" i="41"/>
  <c r="J171" i="45" l="1"/>
  <c r="R171" i="41"/>
  <c r="I171" i="45" l="1"/>
  <c r="P171" i="41"/>
  <c r="H171" i="45" l="1"/>
  <c r="N171" i="41"/>
  <c r="G171" i="45" l="1"/>
  <c r="L171" i="41"/>
  <c r="F171" i="45" l="1"/>
  <c r="J171" i="41"/>
  <c r="E171" i="45" l="1"/>
  <c r="H171" i="41"/>
  <c r="D171" i="45" l="1"/>
  <c r="F171" i="41"/>
  <c r="C171" i="45" l="1"/>
  <c r="D171" i="41"/>
  <c r="J170" i="45" l="1"/>
  <c r="R170" i="41"/>
  <c r="I170" i="45" l="1"/>
  <c r="P170" i="41"/>
  <c r="H170" i="45" l="1"/>
  <c r="N170" i="41"/>
  <c r="G170" i="45" l="1"/>
  <c r="L170" i="41"/>
  <c r="F170" i="45" l="1"/>
  <c r="J170" i="41"/>
  <c r="E170" i="45" l="1"/>
  <c r="H170" i="41"/>
  <c r="D170" i="45" l="1"/>
  <c r="F170" i="41"/>
  <c r="C170" i="45" l="1"/>
  <c r="D170" i="41"/>
  <c r="J169" i="45" l="1"/>
  <c r="R169" i="41"/>
  <c r="I169" i="45" l="1"/>
  <c r="P169" i="41"/>
  <c r="H169" i="45" l="1"/>
  <c r="N169" i="41"/>
  <c r="G169" i="45" l="1"/>
  <c r="L169" i="41"/>
  <c r="F169" i="45" l="1"/>
  <c r="J169" i="41"/>
  <c r="E169" i="45" l="1"/>
  <c r="H169" i="41"/>
  <c r="D169" i="45" l="1"/>
  <c r="F169" i="41"/>
  <c r="C169" i="45" l="1"/>
  <c r="D169" i="41"/>
  <c r="J168" i="45" l="1"/>
  <c r="R168" i="41"/>
  <c r="I168" i="45" l="1"/>
  <c r="P168" i="41"/>
  <c r="H168" i="45" l="1"/>
  <c r="N168" i="41"/>
  <c r="G168" i="45" l="1"/>
  <c r="L168" i="41"/>
  <c r="F168" i="45" l="1"/>
  <c r="J168" i="41"/>
  <c r="E168" i="45" l="1"/>
  <c r="H168" i="41"/>
  <c r="D168" i="45" l="1"/>
  <c r="F168" i="41"/>
  <c r="C168" i="45" l="1"/>
  <c r="D168" i="41"/>
  <c r="J167" i="45" l="1"/>
  <c r="R167" i="41"/>
  <c r="I167" i="45" l="1"/>
  <c r="P167" i="41"/>
  <c r="H167" i="45" l="1"/>
  <c r="N167" i="41"/>
  <c r="G167" i="45" l="1"/>
  <c r="L167" i="41"/>
  <c r="F167" i="45" l="1"/>
  <c r="J167" i="41"/>
  <c r="E167" i="45" l="1"/>
  <c r="H167" i="41"/>
  <c r="D167" i="45" l="1"/>
  <c r="F167" i="41"/>
  <c r="C167" i="45" l="1"/>
  <c r="D167" i="41"/>
  <c r="J166" i="45" l="1"/>
  <c r="R166" i="41"/>
  <c r="I166" i="45" l="1"/>
  <c r="P166" i="41"/>
  <c r="H166" i="45" l="1"/>
  <c r="N166" i="41"/>
  <c r="G166" i="45" l="1"/>
  <c r="L166" i="41"/>
  <c r="F166" i="45" l="1"/>
  <c r="J166" i="41"/>
  <c r="E166" i="45" l="1"/>
  <c r="H166" i="41"/>
  <c r="D166" i="45" l="1"/>
  <c r="F166" i="41"/>
  <c r="C166" i="45" l="1"/>
  <c r="D166" i="41"/>
  <c r="J165" i="45" l="1"/>
  <c r="R165" i="41"/>
  <c r="I165" i="45" l="1"/>
  <c r="P165" i="41"/>
  <c r="H165" i="45" l="1"/>
  <c r="N165" i="41"/>
  <c r="G165" i="45" l="1"/>
  <c r="L165" i="41"/>
  <c r="F165" i="45" l="1"/>
  <c r="J165" i="41"/>
  <c r="E165" i="45" l="1"/>
  <c r="H165" i="41"/>
  <c r="D165" i="45" l="1"/>
  <c r="F165" i="41"/>
  <c r="C165" i="45" l="1"/>
  <c r="D165" i="41"/>
  <c r="J164" i="45" l="1"/>
  <c r="R164" i="41"/>
  <c r="I164" i="45" l="1"/>
  <c r="P164" i="41"/>
  <c r="H164" i="45" l="1"/>
  <c r="N164" i="41"/>
  <c r="G164" i="45" l="1"/>
  <c r="L164" i="41"/>
  <c r="F164" i="45" l="1"/>
  <c r="J164" i="41"/>
  <c r="E164" i="45" l="1"/>
  <c r="H164" i="41"/>
  <c r="D164" i="45" l="1"/>
  <c r="F164" i="41"/>
  <c r="C164" i="45" l="1"/>
  <c r="D164" i="41"/>
  <c r="J163" i="45" l="1"/>
  <c r="R163" i="41"/>
  <c r="I163" i="45" l="1"/>
  <c r="P163" i="41"/>
  <c r="H163" i="45" l="1"/>
  <c r="N163" i="41"/>
  <c r="G163" i="45" l="1"/>
  <c r="L163" i="41"/>
  <c r="F163" i="45" l="1"/>
  <c r="J163" i="41"/>
  <c r="E163" i="45" l="1"/>
  <c r="H163" i="41"/>
  <c r="D163" i="45" l="1"/>
  <c r="F163" i="41"/>
  <c r="C163" i="45" l="1"/>
  <c r="D163" i="41"/>
  <c r="J162" i="45" l="1"/>
  <c r="R162" i="41"/>
  <c r="I162" i="45" l="1"/>
  <c r="P162" i="41"/>
  <c r="H162" i="45" l="1"/>
  <c r="N162" i="41"/>
  <c r="G162" i="45" l="1"/>
  <c r="L162" i="41"/>
  <c r="F162" i="45" l="1"/>
  <c r="J162" i="41"/>
  <c r="E162" i="45" l="1"/>
  <c r="H162" i="41"/>
  <c r="D162" i="45" l="1"/>
  <c r="F162" i="41"/>
  <c r="C162" i="45" l="1"/>
  <c r="D162" i="41"/>
  <c r="J161" i="45" l="1"/>
  <c r="R161" i="41"/>
  <c r="I161" i="45" l="1"/>
  <c r="P161" i="41"/>
  <c r="H161" i="45" l="1"/>
  <c r="N161" i="41"/>
  <c r="G161" i="45" l="1"/>
  <c r="L161" i="41"/>
  <c r="F161" i="45" l="1"/>
  <c r="J161" i="41"/>
  <c r="E161" i="45" l="1"/>
  <c r="H161" i="41"/>
  <c r="D161" i="45" l="1"/>
  <c r="F161" i="41"/>
  <c r="C161" i="45" l="1"/>
  <c r="D161" i="41"/>
  <c r="J160" i="45" l="1"/>
  <c r="R160" i="41"/>
  <c r="I160" i="45" l="1"/>
  <c r="P160" i="41"/>
  <c r="H160" i="45" l="1"/>
  <c r="N160" i="41"/>
  <c r="G160" i="45" l="1"/>
  <c r="L160" i="41"/>
  <c r="F160" i="45" l="1"/>
  <c r="J160" i="41"/>
  <c r="E160" i="45" l="1"/>
  <c r="H160" i="41"/>
  <c r="D160" i="45" l="1"/>
  <c r="F160" i="41"/>
  <c r="C160" i="45" l="1"/>
  <c r="D160" i="41"/>
  <c r="J159" i="45" l="1"/>
  <c r="R159" i="41"/>
  <c r="I159" i="45" l="1"/>
  <c r="P159" i="41"/>
  <c r="H159" i="45" l="1"/>
  <c r="N159" i="41"/>
  <c r="G159" i="45" l="1"/>
  <c r="L159" i="41"/>
  <c r="F159" i="45" l="1"/>
  <c r="J159" i="41"/>
  <c r="E159" i="45" l="1"/>
  <c r="H159" i="41"/>
  <c r="D159" i="45" l="1"/>
  <c r="F159" i="41"/>
  <c r="C159" i="45" l="1"/>
  <c r="D159" i="41"/>
  <c r="J158" i="45" l="1"/>
  <c r="R158" i="41"/>
  <c r="I158" i="45" l="1"/>
  <c r="P158" i="41"/>
  <c r="H158" i="45" l="1"/>
  <c r="N158" i="41"/>
  <c r="G158" i="45" l="1"/>
  <c r="L158" i="41"/>
  <c r="F158" i="45" l="1"/>
  <c r="J158" i="41"/>
  <c r="E158" i="45" l="1"/>
  <c r="H158" i="41"/>
  <c r="D158" i="45" l="1"/>
  <c r="F158" i="41"/>
  <c r="C158" i="45" l="1"/>
  <c r="D158" i="41"/>
  <c r="J157" i="45" l="1"/>
  <c r="R157" i="41"/>
  <c r="I157" i="45" l="1"/>
  <c r="P157" i="41"/>
  <c r="H157" i="45" l="1"/>
  <c r="N157" i="41"/>
  <c r="G157" i="45" l="1"/>
  <c r="L157" i="41"/>
  <c r="F157" i="45" l="1"/>
  <c r="J157" i="41"/>
  <c r="E157" i="45" l="1"/>
  <c r="H157" i="41"/>
  <c r="D157" i="45" l="1"/>
  <c r="F157" i="41"/>
  <c r="C157" i="45" l="1"/>
  <c r="D157" i="41"/>
  <c r="J156" i="45" l="1"/>
  <c r="R156" i="41"/>
  <c r="I156" i="45" l="1"/>
  <c r="P156" i="41"/>
  <c r="H156" i="45" l="1"/>
  <c r="N156" i="41"/>
  <c r="G156" i="45" l="1"/>
  <c r="L156" i="41"/>
  <c r="F156" i="45" l="1"/>
  <c r="J156" i="41"/>
  <c r="E156" i="45" l="1"/>
  <c r="H156" i="41"/>
  <c r="D156" i="45" l="1"/>
  <c r="F156" i="41"/>
  <c r="C156" i="45" l="1"/>
  <c r="D156" i="41"/>
  <c r="J155" i="45" l="1"/>
  <c r="R155" i="41"/>
  <c r="I155" i="45" l="1"/>
  <c r="P155" i="41"/>
  <c r="H155" i="45" l="1"/>
  <c r="N155" i="41"/>
  <c r="G155" i="45" l="1"/>
  <c r="L155" i="41"/>
  <c r="F155" i="45" l="1"/>
  <c r="J155" i="41"/>
  <c r="E155" i="45" l="1"/>
  <c r="H155" i="41"/>
  <c r="D155" i="45" l="1"/>
  <c r="F155" i="41"/>
  <c r="C155" i="45" l="1"/>
  <c r="D155" i="41"/>
  <c r="J154" i="45" l="1"/>
  <c r="R154" i="41"/>
  <c r="I154" i="45" l="1"/>
  <c r="P154" i="41"/>
  <c r="H154" i="45" l="1"/>
  <c r="N154" i="41"/>
  <c r="G154" i="45" l="1"/>
  <c r="L154" i="41"/>
  <c r="F154" i="45" l="1"/>
  <c r="J154" i="41"/>
  <c r="E154" i="45" l="1"/>
  <c r="H154" i="41"/>
  <c r="D154" i="45" l="1"/>
  <c r="F154" i="41"/>
  <c r="C154" i="45" l="1"/>
  <c r="D154" i="41"/>
  <c r="J153" i="45" l="1"/>
  <c r="R153" i="41"/>
  <c r="I153" i="45" l="1"/>
  <c r="P153" i="41"/>
  <c r="H153" i="45" l="1"/>
  <c r="N153" i="41"/>
  <c r="G153" i="45" l="1"/>
  <c r="L153" i="41"/>
  <c r="F153" i="45" l="1"/>
  <c r="J153" i="41"/>
  <c r="E153" i="45" l="1"/>
  <c r="H153" i="41"/>
  <c r="D153" i="45" l="1"/>
  <c r="F153" i="41"/>
  <c r="C153" i="45" l="1"/>
  <c r="D153" i="41"/>
  <c r="J152" i="45" l="1"/>
  <c r="R152" i="41"/>
  <c r="I152" i="45" l="1"/>
  <c r="P152" i="41"/>
  <c r="H152" i="45" l="1"/>
  <c r="N152" i="41"/>
  <c r="G152" i="45" l="1"/>
  <c r="L152" i="41"/>
  <c r="F152" i="45" l="1"/>
  <c r="J152" i="41"/>
  <c r="E152" i="45" l="1"/>
  <c r="H152" i="41"/>
  <c r="D152" i="45" l="1"/>
  <c r="F152" i="41"/>
  <c r="C152" i="45" l="1"/>
  <c r="D152" i="41"/>
  <c r="J151" i="45" l="1"/>
  <c r="R151" i="41"/>
  <c r="I151" i="45" l="1"/>
  <c r="P151" i="41"/>
  <c r="H151" i="45" l="1"/>
  <c r="N151" i="41"/>
  <c r="G151" i="45" l="1"/>
  <c r="L151" i="41"/>
  <c r="F151" i="45" l="1"/>
  <c r="J151" i="41"/>
  <c r="E151" i="45" l="1"/>
  <c r="H151" i="41"/>
  <c r="D151" i="45" l="1"/>
  <c r="F151" i="41"/>
  <c r="C151" i="45" l="1"/>
  <c r="D151" i="41"/>
  <c r="J150" i="45" l="1"/>
  <c r="R150" i="41"/>
  <c r="I150" i="45" l="1"/>
  <c r="P150" i="41"/>
  <c r="H150" i="45" l="1"/>
  <c r="N150" i="41"/>
  <c r="G150" i="45" l="1"/>
  <c r="L150" i="41"/>
  <c r="F150" i="45" l="1"/>
  <c r="J150" i="41"/>
  <c r="E150" i="45" l="1"/>
  <c r="H150" i="41"/>
  <c r="D150" i="45" l="1"/>
  <c r="F150" i="41"/>
  <c r="C150" i="45" l="1"/>
  <c r="D150" i="41"/>
  <c r="J149" i="45" l="1"/>
  <c r="R149" i="41"/>
  <c r="I149" i="45" l="1"/>
  <c r="P149" i="41"/>
  <c r="H149" i="45" l="1"/>
  <c r="N149" i="41"/>
  <c r="G149" i="45" l="1"/>
  <c r="L149" i="41"/>
  <c r="F149" i="45" l="1"/>
  <c r="J149" i="41"/>
  <c r="E149" i="45" l="1"/>
  <c r="H149" i="41"/>
  <c r="D149" i="45" l="1"/>
  <c r="F149" i="41"/>
  <c r="C149" i="45" l="1"/>
  <c r="D149" i="41"/>
  <c r="J148" i="45" l="1"/>
  <c r="R148" i="41"/>
  <c r="I148" i="45" l="1"/>
  <c r="P148" i="41"/>
  <c r="H148" i="45" l="1"/>
  <c r="N148" i="41"/>
  <c r="G148" i="45" l="1"/>
  <c r="L148" i="41"/>
  <c r="F148" i="45" l="1"/>
  <c r="J148" i="41"/>
  <c r="E148" i="45" l="1"/>
  <c r="H148" i="41"/>
  <c r="D148" i="45" l="1"/>
  <c r="F148" i="41"/>
  <c r="C148" i="45" l="1"/>
  <c r="D148" i="41"/>
  <c r="J147" i="45" l="1"/>
  <c r="R147" i="41"/>
  <c r="I147" i="45" l="1"/>
  <c r="P147" i="41"/>
  <c r="H147" i="45" l="1"/>
  <c r="N147" i="41"/>
  <c r="G147" i="45" l="1"/>
  <c r="L147" i="41"/>
  <c r="F147" i="45" l="1"/>
  <c r="J147" i="41"/>
  <c r="E147" i="45" l="1"/>
  <c r="H147" i="41"/>
  <c r="D147" i="45" l="1"/>
  <c r="F147" i="41"/>
  <c r="C147" i="45" l="1"/>
  <c r="D147" i="41"/>
  <c r="J146" i="45" l="1"/>
  <c r="R146" i="41"/>
  <c r="I146" i="45" l="1"/>
  <c r="P146" i="41"/>
  <c r="H146" i="45" l="1"/>
  <c r="N146" i="41"/>
  <c r="G146" i="45" l="1"/>
  <c r="L146" i="41"/>
  <c r="F146" i="45" l="1"/>
  <c r="J146" i="41"/>
  <c r="E146" i="45" l="1"/>
  <c r="H146" i="41"/>
  <c r="D146" i="45" l="1"/>
  <c r="F146" i="41"/>
  <c r="C146" i="45" l="1"/>
  <c r="D146" i="41"/>
  <c r="J145" i="45" l="1"/>
  <c r="R145" i="41"/>
  <c r="I145" i="45" l="1"/>
  <c r="P145" i="41"/>
  <c r="H145" i="45" l="1"/>
  <c r="N145" i="41"/>
  <c r="G145" i="45" l="1"/>
  <c r="L145" i="41"/>
  <c r="F145" i="45" l="1"/>
  <c r="J145" i="41"/>
  <c r="E145" i="45" l="1"/>
  <c r="H145" i="41"/>
  <c r="D145" i="45" l="1"/>
  <c r="F145" i="41"/>
  <c r="C145" i="45" l="1"/>
  <c r="D145" i="41"/>
  <c r="J144" i="45" l="1"/>
  <c r="R144" i="41"/>
  <c r="I144" i="45" l="1"/>
  <c r="P144" i="41"/>
  <c r="H144" i="45" l="1"/>
  <c r="N144" i="41"/>
  <c r="G144" i="45" l="1"/>
  <c r="L144" i="41"/>
  <c r="F144" i="45" l="1"/>
  <c r="J144" i="41"/>
  <c r="E144" i="45" l="1"/>
  <c r="H144" i="41"/>
  <c r="D144" i="45" l="1"/>
  <c r="F144" i="41"/>
  <c r="C144" i="45" l="1"/>
  <c r="D144" i="41"/>
  <c r="J143" i="45" l="1"/>
  <c r="R143" i="41"/>
  <c r="I143" i="45" l="1"/>
  <c r="P143" i="41"/>
  <c r="H143" i="45" l="1"/>
  <c r="N143" i="41"/>
  <c r="G143" i="45" l="1"/>
  <c r="L143" i="41"/>
  <c r="F143" i="45" l="1"/>
  <c r="J143" i="41"/>
  <c r="E143" i="45" l="1"/>
  <c r="H143" i="41"/>
  <c r="D143" i="45" l="1"/>
  <c r="F143" i="41"/>
  <c r="C143" i="45" l="1"/>
  <c r="D143" i="41"/>
  <c r="J142" i="45" l="1"/>
  <c r="R142" i="41"/>
  <c r="I142" i="45" l="1"/>
  <c r="P142" i="41"/>
  <c r="H142" i="45" l="1"/>
  <c r="N142" i="41"/>
  <c r="G142" i="45" l="1"/>
  <c r="L142" i="41"/>
  <c r="F142" i="45" l="1"/>
  <c r="J142" i="41"/>
  <c r="E142" i="45" l="1"/>
  <c r="H142" i="41"/>
  <c r="D142" i="45" l="1"/>
  <c r="F142" i="41"/>
  <c r="C142" i="45" l="1"/>
  <c r="D142" i="41"/>
  <c r="J141" i="45" l="1"/>
  <c r="R141" i="41"/>
  <c r="I141" i="45" l="1"/>
  <c r="P141" i="41"/>
  <c r="H141" i="45" l="1"/>
  <c r="N141" i="41"/>
  <c r="G141" i="45" l="1"/>
  <c r="L141" i="41"/>
  <c r="F141" i="45" l="1"/>
  <c r="J141" i="41"/>
  <c r="E141" i="45" l="1"/>
  <c r="H141" i="41"/>
  <c r="D141" i="45" l="1"/>
  <c r="F141" i="41"/>
  <c r="C141" i="45" l="1"/>
  <c r="D141" i="41"/>
  <c r="J140" i="45" l="1"/>
  <c r="R140" i="41"/>
  <c r="I140" i="45" l="1"/>
  <c r="P140" i="41"/>
  <c r="H140" i="45" l="1"/>
  <c r="N140" i="41"/>
  <c r="G140" i="45" l="1"/>
  <c r="L140" i="41"/>
  <c r="F140" i="45" l="1"/>
  <c r="J140" i="41"/>
  <c r="E140" i="45" l="1"/>
  <c r="H140" i="41"/>
  <c r="D140" i="45" l="1"/>
  <c r="F140" i="41"/>
  <c r="C140" i="45" l="1"/>
  <c r="D140" i="41"/>
  <c r="J139" i="45" l="1"/>
  <c r="R139" i="41"/>
  <c r="I139" i="45" l="1"/>
  <c r="P139" i="41"/>
  <c r="H139" i="45" l="1"/>
  <c r="N139" i="41"/>
  <c r="G139" i="45" l="1"/>
  <c r="L139" i="41"/>
  <c r="F139" i="45" l="1"/>
  <c r="J139" i="41"/>
  <c r="E139" i="45" l="1"/>
  <c r="H139" i="41"/>
  <c r="D139" i="45" l="1"/>
  <c r="F139" i="41"/>
  <c r="C139" i="45" l="1"/>
  <c r="D139" i="41"/>
  <c r="J138" i="45" l="1"/>
  <c r="R138" i="41"/>
  <c r="I138" i="45" l="1"/>
  <c r="P138" i="41"/>
  <c r="H138" i="45" l="1"/>
  <c r="N138" i="41"/>
  <c r="G138" i="45" l="1"/>
  <c r="L138" i="41"/>
  <c r="F138" i="45" l="1"/>
  <c r="J138" i="41"/>
  <c r="E138" i="45" l="1"/>
  <c r="H138" i="41"/>
  <c r="D138" i="45" l="1"/>
  <c r="F138" i="41"/>
  <c r="C138" i="45" l="1"/>
  <c r="D138" i="41"/>
  <c r="J137" i="45" l="1"/>
  <c r="R137" i="41"/>
  <c r="I137" i="45" l="1"/>
  <c r="P137" i="41"/>
  <c r="H137" i="45" l="1"/>
  <c r="N137" i="41"/>
  <c r="G137" i="45" l="1"/>
  <c r="L137" i="41"/>
  <c r="F137" i="45" l="1"/>
  <c r="J137" i="41"/>
  <c r="E137" i="45" l="1"/>
  <c r="H137" i="41"/>
  <c r="D137" i="45" l="1"/>
  <c r="F137" i="41"/>
  <c r="C137" i="45" l="1"/>
  <c r="D137" i="41"/>
  <c r="J136" i="45" l="1"/>
  <c r="R136" i="41"/>
  <c r="I136" i="45" l="1"/>
  <c r="P136" i="41"/>
  <c r="H136" i="45" l="1"/>
  <c r="N136" i="41"/>
  <c r="G136" i="45" l="1"/>
  <c r="L136" i="41"/>
  <c r="F136" i="45" l="1"/>
  <c r="J136" i="41"/>
  <c r="E136" i="45" l="1"/>
  <c r="H136" i="41"/>
  <c r="D136" i="45" l="1"/>
  <c r="F136" i="41"/>
  <c r="C136" i="45" l="1"/>
  <c r="D136" i="41"/>
  <c r="J135" i="45" l="1"/>
  <c r="R135" i="41"/>
  <c r="I135" i="45" l="1"/>
  <c r="P135" i="41"/>
  <c r="H135" i="45" l="1"/>
  <c r="N135" i="41"/>
  <c r="G135" i="45" l="1"/>
  <c r="L135" i="41"/>
  <c r="F135" i="45" l="1"/>
  <c r="J135" i="41"/>
  <c r="E135" i="45" l="1"/>
  <c r="H135" i="41"/>
  <c r="D135" i="45" l="1"/>
  <c r="F135" i="41"/>
  <c r="C135" i="45" l="1"/>
  <c r="D135" i="41"/>
  <c r="J134" i="45" l="1"/>
  <c r="R134" i="41"/>
  <c r="I134" i="45" l="1"/>
  <c r="P134" i="41"/>
  <c r="H134" i="45" l="1"/>
  <c r="N134" i="41"/>
  <c r="G134" i="45" l="1"/>
  <c r="L134" i="41"/>
  <c r="F134" i="45" l="1"/>
  <c r="J134" i="41"/>
  <c r="E134" i="45" l="1"/>
  <c r="H134" i="41"/>
  <c r="D134" i="45" l="1"/>
  <c r="F134" i="41"/>
  <c r="C134" i="45" l="1"/>
  <c r="D134" i="41"/>
  <c r="J133" i="45" l="1"/>
  <c r="R133" i="41"/>
  <c r="I133" i="45" l="1"/>
  <c r="P133" i="41"/>
  <c r="H133" i="45" l="1"/>
  <c r="N133" i="41"/>
  <c r="G133" i="45" l="1"/>
  <c r="L133" i="41"/>
  <c r="F133" i="45" l="1"/>
  <c r="J133" i="41"/>
  <c r="E133" i="45" l="1"/>
  <c r="H133" i="41"/>
  <c r="D133" i="45" l="1"/>
  <c r="F133" i="41"/>
  <c r="C133" i="45" l="1"/>
  <c r="D133" i="41"/>
  <c r="J132" i="45" l="1"/>
  <c r="R132" i="41"/>
  <c r="I132" i="45" l="1"/>
  <c r="P132" i="41"/>
  <c r="H132" i="45" l="1"/>
  <c r="N132" i="41"/>
  <c r="G132" i="45" l="1"/>
  <c r="L132" i="41"/>
  <c r="F132" i="45" l="1"/>
  <c r="J132" i="41"/>
  <c r="E132" i="45" l="1"/>
  <c r="H132" i="41"/>
  <c r="D132" i="45" l="1"/>
  <c r="F132" i="41"/>
  <c r="C132" i="45" l="1"/>
  <c r="D132" i="41"/>
  <c r="J131" i="45" l="1"/>
  <c r="R131" i="41"/>
  <c r="I131" i="45" l="1"/>
  <c r="P131" i="41"/>
  <c r="H131" i="45" l="1"/>
  <c r="N131" i="41"/>
  <c r="G131" i="45" l="1"/>
  <c r="L131" i="41"/>
  <c r="F131" i="45" l="1"/>
  <c r="J131" i="41"/>
  <c r="E131" i="45" l="1"/>
  <c r="H131" i="41"/>
  <c r="D131" i="45" l="1"/>
  <c r="F131" i="41"/>
  <c r="C131" i="45" l="1"/>
  <c r="D131" i="41"/>
  <c r="J130" i="45" l="1"/>
  <c r="R130" i="41"/>
  <c r="I130" i="45" l="1"/>
  <c r="P130" i="41"/>
  <c r="H130" i="45" l="1"/>
  <c r="N130" i="41"/>
  <c r="G130" i="45" l="1"/>
  <c r="L130" i="41"/>
  <c r="F130" i="45" l="1"/>
  <c r="J130" i="41"/>
  <c r="E130" i="45" l="1"/>
  <c r="H130" i="41"/>
  <c r="D130" i="45" l="1"/>
  <c r="F130" i="41"/>
  <c r="C130" i="45" l="1"/>
  <c r="D130" i="41"/>
  <c r="J129" i="45" l="1"/>
  <c r="R129" i="41"/>
  <c r="I129" i="45" l="1"/>
  <c r="P129" i="41"/>
  <c r="H129" i="45" l="1"/>
  <c r="N129" i="41"/>
  <c r="G129" i="45" l="1"/>
  <c r="L129" i="41"/>
  <c r="F129" i="45" l="1"/>
  <c r="J129" i="41"/>
  <c r="E129" i="45" l="1"/>
  <c r="H129" i="41"/>
  <c r="D129" i="45" l="1"/>
  <c r="F129" i="41"/>
  <c r="C129" i="45" l="1"/>
  <c r="D129" i="41"/>
  <c r="J128" i="45" l="1"/>
  <c r="R128" i="41"/>
  <c r="I128" i="45" l="1"/>
  <c r="P128" i="41"/>
  <c r="H128" i="45" l="1"/>
  <c r="N128" i="41"/>
  <c r="G128" i="45" l="1"/>
  <c r="L128" i="41"/>
  <c r="F128" i="45" l="1"/>
  <c r="J128" i="41"/>
  <c r="E128" i="45" l="1"/>
  <c r="H128" i="41"/>
  <c r="D128" i="45" l="1"/>
  <c r="F128" i="41"/>
  <c r="C128" i="45" l="1"/>
  <c r="D128" i="41"/>
  <c r="J127" i="45" l="1"/>
  <c r="R127" i="41"/>
  <c r="I127" i="45" l="1"/>
  <c r="P127" i="41"/>
  <c r="H127" i="45" l="1"/>
  <c r="N127" i="41"/>
  <c r="G127" i="45" l="1"/>
  <c r="L127" i="41"/>
  <c r="F127" i="45" l="1"/>
  <c r="J127" i="41"/>
  <c r="E127" i="45" l="1"/>
  <c r="H127" i="41"/>
  <c r="D127" i="45" l="1"/>
  <c r="F127" i="41"/>
  <c r="C127" i="45" l="1"/>
  <c r="D127" i="41"/>
  <c r="J126" i="45" l="1"/>
  <c r="R126" i="41"/>
  <c r="I126" i="45" l="1"/>
  <c r="P126" i="41"/>
  <c r="H126" i="45" l="1"/>
  <c r="N126" i="41"/>
  <c r="G126" i="45" l="1"/>
  <c r="L126" i="41"/>
  <c r="F126" i="45" l="1"/>
  <c r="J126" i="41"/>
  <c r="E126" i="45" l="1"/>
  <c r="H126" i="41"/>
  <c r="D126" i="45" l="1"/>
  <c r="F126" i="41"/>
  <c r="C126" i="45" l="1"/>
  <c r="D126" i="41"/>
  <c r="J125" i="45" l="1"/>
  <c r="R125" i="41"/>
  <c r="I125" i="45" l="1"/>
  <c r="P125" i="41"/>
  <c r="H125" i="45" l="1"/>
  <c r="N125" i="41"/>
  <c r="G125" i="45" l="1"/>
  <c r="L125" i="41"/>
  <c r="F125" i="45" l="1"/>
  <c r="J125" i="41"/>
  <c r="E125" i="45" l="1"/>
  <c r="H125" i="41"/>
  <c r="D125" i="45" l="1"/>
  <c r="F125" i="41"/>
  <c r="C125" i="45" l="1"/>
  <c r="D125" i="41"/>
  <c r="J124" i="45" l="1"/>
  <c r="R124" i="41"/>
  <c r="I124" i="45" l="1"/>
  <c r="P124" i="41"/>
  <c r="H124" i="45" l="1"/>
  <c r="N124" i="41"/>
  <c r="G124" i="45" l="1"/>
  <c r="L124" i="41"/>
  <c r="F124" i="45" l="1"/>
  <c r="J124" i="41"/>
  <c r="E124" i="45" l="1"/>
  <c r="H124" i="41"/>
  <c r="D124" i="45" l="1"/>
  <c r="F124" i="41"/>
  <c r="C124" i="45" l="1"/>
  <c r="D124" i="41"/>
  <c r="J123" i="45" l="1"/>
  <c r="R123" i="41"/>
  <c r="I123" i="45" l="1"/>
  <c r="P123" i="41"/>
  <c r="H123" i="45" l="1"/>
  <c r="N123" i="41"/>
  <c r="G123" i="45" l="1"/>
  <c r="L123" i="41"/>
  <c r="F123" i="45" l="1"/>
  <c r="J123" i="41"/>
  <c r="E123" i="45" l="1"/>
  <c r="H123" i="41"/>
  <c r="D123" i="45" l="1"/>
  <c r="F123" i="41"/>
  <c r="C123" i="45" l="1"/>
  <c r="D123" i="41"/>
  <c r="J122" i="45" l="1"/>
  <c r="R122" i="41"/>
  <c r="I122" i="45" l="1"/>
  <c r="P122" i="41"/>
  <c r="H122" i="45" l="1"/>
  <c r="N122" i="41"/>
  <c r="G122" i="45" l="1"/>
  <c r="L122" i="41"/>
  <c r="F122" i="45" l="1"/>
  <c r="J122" i="41"/>
  <c r="E122" i="45" l="1"/>
  <c r="H122" i="41"/>
  <c r="D122" i="45" l="1"/>
  <c r="F122" i="41"/>
  <c r="C122" i="45" l="1"/>
  <c r="D122" i="41"/>
  <c r="J121" i="45" l="1"/>
  <c r="R121" i="41"/>
  <c r="I121" i="45" l="1"/>
  <c r="P121" i="41"/>
  <c r="H121" i="45" l="1"/>
  <c r="N121" i="41"/>
  <c r="G121" i="45" l="1"/>
  <c r="L121" i="41"/>
  <c r="F121" i="45" l="1"/>
  <c r="J121" i="41"/>
  <c r="E121" i="45" l="1"/>
  <c r="H121" i="41"/>
  <c r="D121" i="45" l="1"/>
  <c r="F121" i="41"/>
  <c r="C121" i="45" l="1"/>
  <c r="D121" i="41"/>
  <c r="J120" i="45" l="1"/>
  <c r="R120" i="41"/>
  <c r="I120" i="45" l="1"/>
  <c r="P120" i="41"/>
  <c r="H120" i="45" l="1"/>
  <c r="N120" i="41"/>
  <c r="G120" i="45" l="1"/>
  <c r="L120" i="41"/>
  <c r="F120" i="45" l="1"/>
  <c r="J120" i="41"/>
  <c r="E120" i="45" l="1"/>
  <c r="H120" i="41"/>
  <c r="D120" i="45" l="1"/>
  <c r="F120" i="41"/>
  <c r="C120" i="45" l="1"/>
  <c r="D120" i="41"/>
  <c r="J119" i="45" l="1"/>
  <c r="R119" i="41"/>
  <c r="I119" i="45" l="1"/>
  <c r="P119" i="41"/>
  <c r="H119" i="45" l="1"/>
  <c r="N119" i="41"/>
  <c r="G119" i="45" l="1"/>
  <c r="L119" i="41"/>
  <c r="F119" i="45" l="1"/>
  <c r="J119" i="41"/>
  <c r="E119" i="45" l="1"/>
  <c r="H119" i="41"/>
  <c r="D119" i="45" l="1"/>
  <c r="F119" i="41"/>
  <c r="C119" i="45" l="1"/>
  <c r="D119" i="41"/>
  <c r="J118" i="45" l="1"/>
  <c r="R118" i="41"/>
  <c r="I118" i="45" l="1"/>
  <c r="P118" i="41"/>
  <c r="H118" i="45" l="1"/>
  <c r="N118" i="41"/>
  <c r="G118" i="45" l="1"/>
  <c r="L118" i="41"/>
  <c r="F118" i="45" l="1"/>
  <c r="J118" i="41"/>
  <c r="E118" i="45" l="1"/>
  <c r="H118" i="41"/>
  <c r="D118" i="45" l="1"/>
  <c r="F118" i="41"/>
  <c r="C118" i="45" l="1"/>
  <c r="D118" i="41"/>
  <c r="J117" i="45" l="1"/>
  <c r="R117" i="41"/>
  <c r="I117" i="45" l="1"/>
  <c r="P117" i="41"/>
  <c r="H117" i="45" l="1"/>
  <c r="N117" i="41"/>
  <c r="G117" i="45" l="1"/>
  <c r="L117" i="41"/>
  <c r="F117" i="45" l="1"/>
  <c r="J117" i="41"/>
  <c r="E117" i="45" l="1"/>
  <c r="H117" i="41"/>
  <c r="D117" i="45" l="1"/>
  <c r="F117" i="41"/>
  <c r="C117" i="45" l="1"/>
  <c r="D117" i="41"/>
  <c r="J116" i="45" l="1"/>
  <c r="R116" i="41"/>
  <c r="I116" i="45" l="1"/>
  <c r="P116" i="41"/>
  <c r="H116" i="45" l="1"/>
  <c r="N116" i="41"/>
  <c r="G116" i="45" l="1"/>
  <c r="L116" i="41"/>
  <c r="F116" i="45" l="1"/>
  <c r="J116" i="41"/>
  <c r="E116" i="45" l="1"/>
  <c r="H116" i="41"/>
  <c r="D116" i="45" l="1"/>
  <c r="F116" i="41"/>
  <c r="C116" i="45" l="1"/>
  <c r="D116" i="41"/>
  <c r="J115" i="45" l="1"/>
  <c r="R115" i="41"/>
  <c r="I115" i="45" l="1"/>
  <c r="P115" i="41"/>
  <c r="H115" i="45" l="1"/>
  <c r="N115" i="41"/>
  <c r="G115" i="45" l="1"/>
  <c r="L115" i="41"/>
  <c r="F115" i="45" l="1"/>
  <c r="J115" i="41"/>
  <c r="E115" i="45" l="1"/>
  <c r="H115" i="41"/>
  <c r="D115" i="45" l="1"/>
  <c r="F115" i="41"/>
  <c r="C115" i="45" l="1"/>
  <c r="D115" i="41"/>
  <c r="J114" i="45" l="1"/>
  <c r="R114" i="41"/>
  <c r="I114" i="45" l="1"/>
  <c r="P114" i="41"/>
  <c r="H114" i="45" l="1"/>
  <c r="N114" i="41"/>
  <c r="G114" i="45" l="1"/>
  <c r="L114" i="41"/>
  <c r="F114" i="45" l="1"/>
  <c r="J114" i="41"/>
  <c r="E114" i="45" l="1"/>
  <c r="H114" i="41"/>
  <c r="D114" i="45" l="1"/>
  <c r="F114" i="41"/>
  <c r="C114" i="45" l="1"/>
  <c r="D114" i="41"/>
  <c r="J113" i="45" l="1"/>
  <c r="R113" i="41"/>
  <c r="I113" i="45" l="1"/>
  <c r="P113" i="41"/>
  <c r="H113" i="45" l="1"/>
  <c r="N113" i="41"/>
  <c r="G113" i="45" l="1"/>
  <c r="L113" i="41"/>
  <c r="F113" i="45" l="1"/>
  <c r="J113" i="41"/>
  <c r="E113" i="45" l="1"/>
  <c r="H113" i="41"/>
  <c r="D113" i="45" l="1"/>
  <c r="F113" i="41"/>
  <c r="C113" i="45" l="1"/>
  <c r="D113" i="41"/>
  <c r="J112" i="45" l="1"/>
  <c r="R112" i="41"/>
  <c r="I112" i="45" l="1"/>
  <c r="P112" i="41"/>
  <c r="H112" i="45" l="1"/>
  <c r="N112" i="41"/>
  <c r="G112" i="45" l="1"/>
  <c r="L112" i="41"/>
  <c r="F112" i="45" l="1"/>
  <c r="J112" i="41"/>
  <c r="E112" i="45" l="1"/>
  <c r="H112" i="41"/>
  <c r="D112" i="45" l="1"/>
  <c r="F112" i="41"/>
  <c r="C112" i="45" l="1"/>
  <c r="D112" i="41"/>
  <c r="J111" i="45" l="1"/>
  <c r="R111" i="41"/>
  <c r="I111" i="45" l="1"/>
  <c r="P111" i="41"/>
  <c r="H111" i="45" l="1"/>
  <c r="N111" i="41"/>
  <c r="G111" i="45" l="1"/>
  <c r="L111" i="41"/>
  <c r="F111" i="45" l="1"/>
  <c r="J111" i="41"/>
  <c r="E111" i="45" l="1"/>
  <c r="H111" i="41"/>
  <c r="D111" i="45" l="1"/>
  <c r="F111" i="41"/>
  <c r="C111" i="45" l="1"/>
  <c r="D111" i="41"/>
  <c r="J110" i="45" l="1"/>
  <c r="R110" i="41"/>
  <c r="I110" i="45" l="1"/>
  <c r="P110" i="41"/>
  <c r="H110" i="45" l="1"/>
  <c r="N110" i="41"/>
  <c r="G110" i="45" l="1"/>
  <c r="L110" i="41"/>
  <c r="F110" i="45" l="1"/>
  <c r="J110" i="41"/>
  <c r="E110" i="45" l="1"/>
  <c r="H110" i="41"/>
  <c r="D110" i="45" l="1"/>
  <c r="F110" i="41"/>
  <c r="C110" i="45" l="1"/>
  <c r="D110" i="41"/>
  <c r="J109" i="45" l="1"/>
  <c r="R109" i="41"/>
  <c r="I109" i="45" l="1"/>
  <c r="P109" i="41"/>
  <c r="H109" i="45" l="1"/>
  <c r="N109" i="41"/>
  <c r="G109" i="45" l="1"/>
  <c r="L109" i="41"/>
  <c r="F109" i="45" l="1"/>
  <c r="J109" i="41"/>
  <c r="E109" i="45" l="1"/>
  <c r="H109" i="41"/>
  <c r="D109" i="45" l="1"/>
  <c r="F109" i="41"/>
  <c r="C109" i="45" l="1"/>
  <c r="D109" i="41"/>
  <c r="J108" i="45" l="1"/>
  <c r="R108" i="41"/>
  <c r="I108" i="45" l="1"/>
  <c r="P108" i="41"/>
  <c r="H108" i="45" l="1"/>
  <c r="N108" i="41"/>
  <c r="G108" i="45" l="1"/>
  <c r="L108" i="41"/>
  <c r="F108" i="45" l="1"/>
  <c r="J108" i="41"/>
  <c r="E108" i="45" l="1"/>
  <c r="H108" i="41"/>
  <c r="D108" i="45" l="1"/>
  <c r="F108" i="41"/>
  <c r="C108" i="45" l="1"/>
  <c r="D108" i="41"/>
  <c r="J107" i="45" l="1"/>
  <c r="R107" i="41"/>
  <c r="I107" i="45" l="1"/>
  <c r="P107" i="41"/>
  <c r="H107" i="45" l="1"/>
  <c r="N107" i="41"/>
  <c r="G107" i="45" l="1"/>
  <c r="L107" i="41"/>
  <c r="F107" i="45" l="1"/>
  <c r="J107" i="41"/>
  <c r="E107" i="45" l="1"/>
  <c r="H107" i="41"/>
  <c r="D107" i="45" l="1"/>
  <c r="F107" i="41"/>
  <c r="C107" i="45" l="1"/>
  <c r="D107" i="41"/>
  <c r="J106" i="45" l="1"/>
  <c r="R106" i="41"/>
  <c r="I106" i="45" l="1"/>
  <c r="P106" i="41"/>
  <c r="H106" i="45" l="1"/>
  <c r="N106" i="41"/>
  <c r="G106" i="45" l="1"/>
  <c r="L106" i="41"/>
  <c r="F106" i="45" l="1"/>
  <c r="J106" i="41"/>
  <c r="E106" i="45" l="1"/>
  <c r="H106" i="41"/>
  <c r="D106" i="45" l="1"/>
  <c r="F106" i="41"/>
  <c r="C106" i="45" l="1"/>
  <c r="D106" i="41"/>
  <c r="J105" i="45" l="1"/>
  <c r="R105" i="41"/>
  <c r="I105" i="45" l="1"/>
  <c r="P105" i="41"/>
  <c r="H105" i="45" l="1"/>
  <c r="N105" i="41"/>
  <c r="G105" i="45" l="1"/>
  <c r="L105" i="41"/>
  <c r="F105" i="45" l="1"/>
  <c r="J105" i="41"/>
  <c r="E105" i="45" l="1"/>
  <c r="H105" i="41"/>
  <c r="D105" i="45" l="1"/>
  <c r="F105" i="41"/>
  <c r="C105" i="45" l="1"/>
  <c r="D105" i="41"/>
  <c r="J104" i="45" l="1"/>
  <c r="R104" i="41"/>
  <c r="I104" i="45" l="1"/>
  <c r="P104" i="41"/>
  <c r="H104" i="45" l="1"/>
  <c r="N104" i="41"/>
  <c r="G104" i="45" l="1"/>
  <c r="L104" i="41"/>
  <c r="F104" i="45" l="1"/>
  <c r="J104" i="41"/>
  <c r="E104" i="45" l="1"/>
  <c r="H104" i="41"/>
  <c r="D104" i="45" l="1"/>
  <c r="F104" i="41"/>
  <c r="C104" i="45" l="1"/>
  <c r="D104" i="41"/>
  <c r="J103" i="45" l="1"/>
  <c r="R103" i="41"/>
  <c r="I103" i="45" l="1"/>
  <c r="P103" i="41"/>
  <c r="H103" i="45" l="1"/>
  <c r="N103" i="41"/>
  <c r="G103" i="45" l="1"/>
  <c r="L103" i="41"/>
  <c r="F103" i="45" l="1"/>
  <c r="J103" i="41"/>
  <c r="E103" i="45" l="1"/>
  <c r="H103" i="41"/>
  <c r="D103" i="45" l="1"/>
  <c r="F103" i="41"/>
  <c r="C103" i="45" l="1"/>
  <c r="D103" i="41"/>
  <c r="J102" i="45" l="1"/>
  <c r="R102" i="41"/>
  <c r="I102" i="45" l="1"/>
  <c r="P102" i="41"/>
  <c r="H102" i="45" l="1"/>
  <c r="N102" i="41"/>
  <c r="G102" i="45" l="1"/>
  <c r="L102" i="41"/>
  <c r="F102" i="45" l="1"/>
  <c r="J102" i="41"/>
  <c r="E102" i="45" l="1"/>
  <c r="H102" i="41"/>
  <c r="D102" i="45" l="1"/>
  <c r="F102" i="41"/>
  <c r="C102" i="45" l="1"/>
  <c r="D102" i="41"/>
  <c r="J101" i="45" l="1"/>
  <c r="R101" i="41"/>
  <c r="I101" i="45" l="1"/>
  <c r="P101" i="41"/>
  <c r="H101" i="45" l="1"/>
  <c r="N101" i="41"/>
  <c r="G101" i="45" l="1"/>
  <c r="L101" i="41"/>
  <c r="F101" i="45" l="1"/>
  <c r="J101" i="41"/>
  <c r="E101" i="45" l="1"/>
  <c r="H101" i="41"/>
  <c r="D101" i="45" l="1"/>
  <c r="F101" i="41"/>
  <c r="C101" i="45" l="1"/>
  <c r="D101" i="41"/>
  <c r="J100" i="45" l="1"/>
  <c r="R100" i="41"/>
  <c r="I100" i="45" l="1"/>
  <c r="P100" i="41"/>
  <c r="H100" i="45" l="1"/>
  <c r="N100" i="41"/>
  <c r="G100" i="45" l="1"/>
  <c r="L100" i="41"/>
  <c r="F100" i="45" l="1"/>
  <c r="J100" i="41"/>
  <c r="E100" i="45" l="1"/>
  <c r="H100" i="41"/>
  <c r="D100" i="45" l="1"/>
  <c r="F100" i="41"/>
  <c r="C100" i="45" l="1"/>
  <c r="D100" i="41"/>
  <c r="J99" i="45" l="1"/>
  <c r="R99" i="41"/>
  <c r="I99" i="45" l="1"/>
  <c r="P99" i="41"/>
  <c r="H99" i="45" l="1"/>
  <c r="N99" i="41"/>
  <c r="G99" i="45" l="1"/>
  <c r="L99" i="41"/>
  <c r="F99" i="45" l="1"/>
  <c r="J99" i="41"/>
  <c r="E99" i="45" l="1"/>
  <c r="H99" i="41"/>
  <c r="D99" i="45" l="1"/>
  <c r="F99" i="41"/>
  <c r="C99" i="45" l="1"/>
  <c r="D99" i="41"/>
  <c r="J98" i="45" l="1"/>
  <c r="R98" i="41"/>
  <c r="I98" i="45" l="1"/>
  <c r="P98" i="41"/>
  <c r="H98" i="45" l="1"/>
  <c r="N98" i="41"/>
  <c r="G98" i="45" l="1"/>
  <c r="L98" i="41"/>
  <c r="F98" i="45" l="1"/>
  <c r="J98" i="41"/>
  <c r="E98" i="45" l="1"/>
  <c r="H98" i="41"/>
  <c r="D98" i="45" l="1"/>
  <c r="F98" i="41"/>
  <c r="C98" i="45" l="1"/>
  <c r="D98" i="41"/>
  <c r="J97" i="45" l="1"/>
  <c r="R97" i="41"/>
  <c r="I97" i="45" l="1"/>
  <c r="P97" i="41"/>
  <c r="H97" i="45" l="1"/>
  <c r="N97" i="41"/>
  <c r="G97" i="45" l="1"/>
  <c r="L97" i="41"/>
  <c r="F97" i="45" l="1"/>
  <c r="J97" i="41"/>
  <c r="E97" i="45" l="1"/>
  <c r="H97" i="41"/>
  <c r="D97" i="45" l="1"/>
  <c r="F97" i="41"/>
  <c r="C97" i="45" l="1"/>
  <c r="D97" i="41"/>
  <c r="J96" i="45" l="1"/>
  <c r="R96" i="41"/>
  <c r="I96" i="45" l="1"/>
  <c r="P96" i="41"/>
  <c r="H96" i="45" l="1"/>
  <c r="N96" i="41"/>
  <c r="G96" i="45" l="1"/>
  <c r="L96" i="41"/>
  <c r="F96" i="45" l="1"/>
  <c r="J96" i="41"/>
  <c r="E96" i="45" l="1"/>
  <c r="H96" i="41"/>
  <c r="D96" i="45" l="1"/>
  <c r="F96" i="41"/>
  <c r="C96" i="45" l="1"/>
  <c r="D96" i="41"/>
  <c r="J95" i="45" l="1"/>
  <c r="R95" i="41"/>
  <c r="I95" i="45" l="1"/>
  <c r="P95" i="41"/>
  <c r="H95" i="45" l="1"/>
  <c r="N95" i="41"/>
  <c r="G95" i="45" l="1"/>
  <c r="L95" i="41"/>
  <c r="F95" i="45" l="1"/>
  <c r="J95" i="41"/>
  <c r="E95" i="45" l="1"/>
  <c r="H95" i="41"/>
  <c r="D95" i="45" l="1"/>
  <c r="F95" i="41"/>
  <c r="C95" i="45" l="1"/>
  <c r="D95" i="41"/>
  <c r="J94" i="45" l="1"/>
  <c r="R94" i="41"/>
  <c r="I94" i="45" l="1"/>
  <c r="P94" i="41"/>
  <c r="H94" i="45" l="1"/>
  <c r="N94" i="41"/>
  <c r="G94" i="45" l="1"/>
  <c r="L94" i="41"/>
  <c r="F94" i="45" l="1"/>
  <c r="J94" i="41"/>
  <c r="E94" i="45" l="1"/>
  <c r="H94" i="41"/>
  <c r="D94" i="45" l="1"/>
  <c r="F94" i="41"/>
  <c r="C94" i="45" l="1"/>
  <c r="D94" i="41"/>
  <c r="J93" i="45" l="1"/>
  <c r="R93" i="41"/>
  <c r="I93" i="45" l="1"/>
  <c r="P93" i="41"/>
  <c r="H93" i="45" l="1"/>
  <c r="N93" i="41"/>
  <c r="G93" i="45" l="1"/>
  <c r="L93" i="41"/>
  <c r="F93" i="45" l="1"/>
  <c r="J93" i="41"/>
  <c r="E93" i="45" l="1"/>
  <c r="H93" i="41"/>
  <c r="D93" i="45" l="1"/>
  <c r="F93" i="41"/>
  <c r="C93" i="45" l="1"/>
  <c r="D93" i="41"/>
  <c r="J92" i="45" l="1"/>
  <c r="R92" i="41"/>
  <c r="I92" i="45" l="1"/>
  <c r="P92" i="41"/>
  <c r="H92" i="45" l="1"/>
  <c r="N92" i="41"/>
  <c r="G92" i="45" l="1"/>
  <c r="L92" i="41"/>
  <c r="F92" i="45" l="1"/>
  <c r="J92" i="41"/>
  <c r="E92" i="45" l="1"/>
  <c r="H92" i="41"/>
  <c r="D92" i="45" l="1"/>
  <c r="F92" i="41"/>
  <c r="C92" i="45" l="1"/>
  <c r="D92" i="41"/>
  <c r="J91" i="45" l="1"/>
  <c r="R91" i="41"/>
  <c r="I91" i="45" l="1"/>
  <c r="P91" i="41"/>
  <c r="H91" i="45" l="1"/>
  <c r="N91" i="41"/>
  <c r="G91" i="45" l="1"/>
  <c r="L91" i="41"/>
  <c r="F91" i="45" l="1"/>
  <c r="J91" i="41"/>
  <c r="E91" i="45" l="1"/>
  <c r="H91" i="41"/>
  <c r="D91" i="45" l="1"/>
  <c r="F91" i="41"/>
  <c r="C91" i="45" l="1"/>
  <c r="D91" i="41"/>
  <c r="J90" i="45" l="1"/>
  <c r="R90" i="41"/>
  <c r="I90" i="45" l="1"/>
  <c r="P90" i="41"/>
  <c r="H90" i="45" l="1"/>
  <c r="N90" i="41"/>
  <c r="G90" i="45" l="1"/>
  <c r="L90" i="41"/>
  <c r="F90" i="45" l="1"/>
  <c r="J90" i="41"/>
  <c r="E90" i="45" l="1"/>
  <c r="H90" i="41"/>
  <c r="D90" i="45" l="1"/>
  <c r="F90" i="41"/>
  <c r="C90" i="45" l="1"/>
  <c r="D90" i="41"/>
  <c r="J89" i="45" l="1"/>
  <c r="R89" i="41"/>
  <c r="I89" i="45" l="1"/>
  <c r="P89" i="41"/>
  <c r="H89" i="45" l="1"/>
  <c r="N89" i="41"/>
  <c r="G89" i="45" l="1"/>
  <c r="L89" i="41"/>
  <c r="F89" i="45" l="1"/>
  <c r="J89" i="41"/>
  <c r="E89" i="45" l="1"/>
  <c r="H89" i="41"/>
  <c r="D89" i="45" l="1"/>
  <c r="F89" i="41"/>
  <c r="C89" i="45" l="1"/>
  <c r="D89" i="41"/>
  <c r="J88" i="45" l="1"/>
  <c r="R88" i="41"/>
  <c r="I88" i="45" l="1"/>
  <c r="P88" i="41"/>
  <c r="H88" i="45" l="1"/>
  <c r="N88" i="41"/>
  <c r="G88" i="45" l="1"/>
  <c r="L88" i="41"/>
  <c r="F88" i="45" l="1"/>
  <c r="J88" i="41"/>
  <c r="E88" i="45" l="1"/>
  <c r="H88" i="41"/>
  <c r="D88" i="45" l="1"/>
  <c r="F88" i="41"/>
  <c r="C88" i="45" l="1"/>
  <c r="D88" i="41"/>
  <c r="J87" i="45" l="1"/>
  <c r="R87" i="41"/>
  <c r="I87" i="45" l="1"/>
  <c r="P87" i="41"/>
  <c r="H87" i="45" l="1"/>
  <c r="N87" i="41"/>
  <c r="G87" i="45" l="1"/>
  <c r="L87" i="41"/>
  <c r="F87" i="45" l="1"/>
  <c r="J87" i="41"/>
  <c r="E87" i="45" l="1"/>
  <c r="H87" i="41"/>
  <c r="D87" i="45" l="1"/>
  <c r="F87" i="41"/>
  <c r="C87" i="45" l="1"/>
  <c r="D87" i="41"/>
  <c r="J86" i="45" l="1"/>
  <c r="R86" i="41"/>
  <c r="I86" i="45" l="1"/>
  <c r="P86" i="41"/>
  <c r="H86" i="45" l="1"/>
  <c r="N86" i="41"/>
  <c r="G86" i="45" l="1"/>
  <c r="L86" i="41"/>
  <c r="F86" i="45" l="1"/>
  <c r="J86" i="41"/>
  <c r="E86" i="45" l="1"/>
  <c r="H86" i="41"/>
  <c r="D86" i="45" l="1"/>
  <c r="F86" i="41"/>
  <c r="C86" i="45" l="1"/>
  <c r="D86" i="41"/>
  <c r="J85" i="45" l="1"/>
  <c r="R85" i="41"/>
  <c r="I85" i="45" l="1"/>
  <c r="P85" i="41"/>
  <c r="H85" i="45" l="1"/>
  <c r="N85" i="41"/>
  <c r="G85" i="45" l="1"/>
  <c r="L85" i="41"/>
  <c r="F85" i="45" l="1"/>
  <c r="J85" i="41"/>
  <c r="E85" i="45" l="1"/>
  <c r="H85" i="41"/>
  <c r="D85" i="45" l="1"/>
  <c r="F85" i="41"/>
  <c r="C85" i="45" l="1"/>
  <c r="D85" i="41"/>
  <c r="J84" i="45" l="1"/>
  <c r="R84" i="41"/>
  <c r="I84" i="45" l="1"/>
  <c r="P84" i="41"/>
  <c r="H84" i="45" l="1"/>
  <c r="N84" i="41"/>
  <c r="G84" i="45" l="1"/>
  <c r="L84" i="41"/>
  <c r="F84" i="45" l="1"/>
  <c r="J84" i="41"/>
  <c r="E84" i="45" l="1"/>
  <c r="H84" i="41"/>
  <c r="D84" i="45" l="1"/>
  <c r="F84" i="41"/>
  <c r="C84" i="45" l="1"/>
  <c r="D84" i="41"/>
  <c r="J83" i="45" l="1"/>
  <c r="R83" i="41"/>
  <c r="I83" i="45" l="1"/>
  <c r="P83" i="41"/>
  <c r="H83" i="45" l="1"/>
  <c r="N83" i="41"/>
  <c r="G83" i="45" l="1"/>
  <c r="L83" i="41"/>
  <c r="F83" i="45" l="1"/>
  <c r="J83" i="41"/>
  <c r="E83" i="45" l="1"/>
  <c r="H83" i="41"/>
  <c r="D83" i="45" l="1"/>
  <c r="F83" i="41"/>
  <c r="C83" i="45" l="1"/>
  <c r="D83" i="41"/>
  <c r="J82" i="45" l="1"/>
  <c r="R82" i="41"/>
  <c r="I82" i="45" l="1"/>
  <c r="P82" i="41"/>
  <c r="H82" i="45" l="1"/>
  <c r="N82" i="41"/>
  <c r="G82" i="45" l="1"/>
  <c r="L82" i="41"/>
  <c r="F82" i="45" l="1"/>
  <c r="J82" i="41"/>
  <c r="E82" i="45" l="1"/>
  <c r="H82" i="41"/>
  <c r="D82" i="45" l="1"/>
  <c r="F82" i="41"/>
  <c r="C82" i="45" l="1"/>
  <c r="D82" i="41"/>
  <c r="J81" i="45" l="1"/>
  <c r="R81" i="41"/>
  <c r="I81" i="45" l="1"/>
  <c r="P81" i="41"/>
  <c r="H81" i="45" l="1"/>
  <c r="N81" i="41"/>
  <c r="G81" i="45" l="1"/>
  <c r="L81" i="41"/>
  <c r="F81" i="45" l="1"/>
  <c r="J81" i="41"/>
  <c r="E81" i="45" l="1"/>
  <c r="H81" i="41"/>
  <c r="D81" i="45" l="1"/>
  <c r="F81" i="41"/>
  <c r="C81" i="45" l="1"/>
  <c r="D81" i="41"/>
  <c r="J80" i="45" l="1"/>
  <c r="R80" i="41"/>
  <c r="I80" i="45" l="1"/>
  <c r="P80" i="41"/>
  <c r="H80" i="45" l="1"/>
  <c r="N80" i="41"/>
  <c r="G80" i="45" l="1"/>
  <c r="L80" i="41"/>
  <c r="F80" i="45" l="1"/>
  <c r="J80" i="41"/>
  <c r="E80" i="45" l="1"/>
  <c r="H80" i="41"/>
  <c r="D80" i="45" l="1"/>
  <c r="F80" i="41"/>
  <c r="C80" i="45" l="1"/>
  <c r="D80" i="41"/>
  <c r="J79" i="45" l="1"/>
  <c r="R79" i="41"/>
  <c r="I79" i="45" l="1"/>
  <c r="P79" i="41"/>
  <c r="H79" i="45" l="1"/>
  <c r="N79" i="41"/>
  <c r="G79" i="45" l="1"/>
  <c r="L79" i="41"/>
  <c r="F79" i="45" l="1"/>
  <c r="J79" i="41"/>
  <c r="E79" i="45" l="1"/>
  <c r="H79" i="41"/>
  <c r="D79" i="45" l="1"/>
  <c r="F79" i="41"/>
  <c r="C79" i="45" l="1"/>
  <c r="D79" i="41"/>
  <c r="J78" i="45" l="1"/>
  <c r="R78" i="41"/>
  <c r="I78" i="45" l="1"/>
  <c r="P78" i="41"/>
  <c r="H78" i="45" l="1"/>
  <c r="N78" i="41"/>
  <c r="G78" i="45" l="1"/>
  <c r="L78" i="41"/>
  <c r="F78" i="45" l="1"/>
  <c r="J78" i="41"/>
  <c r="E78" i="45" l="1"/>
  <c r="H78" i="41"/>
  <c r="D78" i="45" l="1"/>
  <c r="F78" i="41"/>
  <c r="C78" i="45" l="1"/>
  <c r="D78" i="41"/>
  <c r="J77" i="45" l="1"/>
  <c r="R77" i="41"/>
  <c r="I77" i="45" l="1"/>
  <c r="P77" i="41"/>
  <c r="H77" i="45" l="1"/>
  <c r="N77" i="41"/>
  <c r="G77" i="45" l="1"/>
  <c r="L77" i="41"/>
  <c r="F77" i="45" l="1"/>
  <c r="J77" i="41"/>
  <c r="E77" i="45" l="1"/>
  <c r="H77" i="41"/>
  <c r="D77" i="45" l="1"/>
  <c r="F77" i="41"/>
  <c r="C77" i="45" l="1"/>
  <c r="D77" i="41"/>
  <c r="J76" i="45" l="1"/>
  <c r="R76" i="41"/>
  <c r="I76" i="45" l="1"/>
  <c r="P76" i="41"/>
  <c r="H76" i="45" l="1"/>
  <c r="N76" i="41"/>
  <c r="G76" i="45" l="1"/>
  <c r="L76" i="41"/>
  <c r="F76" i="45" l="1"/>
  <c r="J76" i="41"/>
  <c r="E76" i="45" l="1"/>
  <c r="H76" i="41"/>
  <c r="D76" i="45" l="1"/>
  <c r="F76" i="41"/>
  <c r="C76" i="45" l="1"/>
  <c r="D76" i="41"/>
  <c r="J75" i="45" l="1"/>
  <c r="R75" i="41"/>
  <c r="I75" i="45" l="1"/>
  <c r="P75" i="41"/>
  <c r="H75" i="45" l="1"/>
  <c r="N75" i="41"/>
  <c r="G75" i="45" l="1"/>
  <c r="L75" i="41"/>
  <c r="F75" i="45" l="1"/>
  <c r="J75" i="41"/>
  <c r="E75" i="45" l="1"/>
  <c r="H75" i="41"/>
  <c r="D75" i="45" l="1"/>
  <c r="F75" i="41"/>
  <c r="C75" i="45" l="1"/>
  <c r="D75" i="41"/>
  <c r="J74" i="45" l="1"/>
  <c r="R74" i="41"/>
  <c r="I74" i="45" l="1"/>
  <c r="P74" i="41"/>
  <c r="H74" i="45" l="1"/>
  <c r="N74" i="41"/>
  <c r="G74" i="45" l="1"/>
  <c r="L74" i="41"/>
  <c r="F74" i="45" l="1"/>
  <c r="J74" i="41"/>
  <c r="E74" i="45" l="1"/>
  <c r="H74" i="41"/>
  <c r="D74" i="45" l="1"/>
  <c r="F74" i="41"/>
  <c r="C74" i="45" l="1"/>
  <c r="D74" i="41"/>
  <c r="J73" i="45" l="1"/>
  <c r="R73" i="41"/>
  <c r="I73" i="45" l="1"/>
  <c r="P73" i="41"/>
  <c r="H73" i="45" l="1"/>
  <c r="N73" i="41"/>
  <c r="G73" i="45" l="1"/>
  <c r="L73" i="41"/>
  <c r="F73" i="45" l="1"/>
  <c r="J73" i="41"/>
  <c r="E73" i="45" l="1"/>
  <c r="H73" i="41"/>
  <c r="D73" i="45" l="1"/>
  <c r="F73" i="41"/>
  <c r="C73" i="45" l="1"/>
  <c r="D73" i="41"/>
  <c r="J72" i="45" l="1"/>
  <c r="R72" i="41"/>
  <c r="I72" i="45" l="1"/>
  <c r="P72" i="41"/>
  <c r="H72" i="45" l="1"/>
  <c r="N72" i="41"/>
  <c r="G72" i="45" l="1"/>
  <c r="L72" i="41"/>
  <c r="F72" i="45" l="1"/>
  <c r="J72" i="41"/>
  <c r="E72" i="45" l="1"/>
  <c r="H72" i="41"/>
  <c r="D72" i="45" l="1"/>
  <c r="F72" i="41"/>
  <c r="C72" i="45" l="1"/>
  <c r="D72" i="41"/>
  <c r="J71" i="45" l="1"/>
  <c r="R71" i="41"/>
  <c r="I71" i="45" l="1"/>
  <c r="P71" i="41"/>
  <c r="H71" i="45" l="1"/>
  <c r="N71" i="41"/>
  <c r="G71" i="45" l="1"/>
  <c r="L71" i="41"/>
  <c r="F71" i="45" l="1"/>
  <c r="J71" i="41"/>
  <c r="E71" i="45" l="1"/>
  <c r="H71" i="41"/>
  <c r="D71" i="45" l="1"/>
  <c r="F71" i="41"/>
  <c r="C71" i="45" l="1"/>
  <c r="D71" i="41"/>
  <c r="J70" i="45" l="1"/>
  <c r="R70" i="41"/>
  <c r="I70" i="45" l="1"/>
  <c r="P70" i="41"/>
  <c r="H70" i="45" l="1"/>
  <c r="N70" i="41"/>
  <c r="G70" i="45" l="1"/>
  <c r="L70" i="41"/>
  <c r="F70" i="45" l="1"/>
  <c r="J70" i="41"/>
  <c r="E70" i="45" l="1"/>
  <c r="H70" i="41"/>
  <c r="D70" i="45" l="1"/>
  <c r="F70" i="41"/>
  <c r="C70" i="45" l="1"/>
  <c r="D70" i="41"/>
  <c r="J69" i="45" l="1"/>
  <c r="R69" i="41"/>
  <c r="I69" i="45" l="1"/>
  <c r="P69" i="41"/>
  <c r="H69" i="45" l="1"/>
  <c r="N69" i="41"/>
  <c r="G69" i="45" l="1"/>
  <c r="L69" i="41"/>
  <c r="F69" i="45" l="1"/>
  <c r="J69" i="41"/>
  <c r="E69" i="45" l="1"/>
  <c r="H69" i="41"/>
  <c r="D69" i="45" l="1"/>
  <c r="F69" i="41"/>
  <c r="C69" i="45" l="1"/>
  <c r="D69" i="41"/>
  <c r="J68" i="45" l="1"/>
  <c r="R68" i="41"/>
  <c r="I68" i="45" l="1"/>
  <c r="P68" i="41"/>
  <c r="H68" i="45" l="1"/>
  <c r="N68" i="41"/>
  <c r="G68" i="45" l="1"/>
  <c r="L68" i="41"/>
  <c r="F68" i="45" l="1"/>
  <c r="J68" i="41"/>
  <c r="E68" i="45" l="1"/>
  <c r="H68" i="41"/>
  <c r="D68" i="45" l="1"/>
  <c r="F68" i="41"/>
  <c r="C68" i="45" l="1"/>
  <c r="D68" i="41"/>
  <c r="J67" i="45" l="1"/>
  <c r="R67" i="41"/>
  <c r="I67" i="45" l="1"/>
  <c r="P67" i="41"/>
  <c r="H67" i="45" l="1"/>
  <c r="N67" i="41"/>
  <c r="G67" i="45" l="1"/>
  <c r="L67" i="41"/>
  <c r="F67" i="45" l="1"/>
  <c r="J67" i="41"/>
  <c r="E67" i="45" l="1"/>
  <c r="H67" i="41"/>
  <c r="D67" i="45" l="1"/>
  <c r="F67" i="41"/>
  <c r="C67" i="45" l="1"/>
  <c r="D67" i="41"/>
  <c r="J66" i="45" l="1"/>
  <c r="R66" i="41"/>
  <c r="I66" i="45" l="1"/>
  <c r="P66" i="41"/>
  <c r="H66" i="45" l="1"/>
  <c r="N66" i="41"/>
  <c r="G66" i="45" l="1"/>
  <c r="L66" i="41"/>
  <c r="F66" i="45" l="1"/>
  <c r="J66" i="41"/>
  <c r="E66" i="45" l="1"/>
  <c r="H66" i="41"/>
  <c r="D66" i="45" l="1"/>
  <c r="F66" i="41"/>
  <c r="C66" i="45" l="1"/>
  <c r="D66" i="41"/>
  <c r="J65" i="45" l="1"/>
  <c r="R65" i="41"/>
  <c r="I65" i="45" l="1"/>
  <c r="P65" i="41"/>
  <c r="H65" i="45" l="1"/>
  <c r="N65" i="41"/>
  <c r="G65" i="45" l="1"/>
  <c r="L65" i="41"/>
  <c r="F65" i="45" l="1"/>
  <c r="J65" i="41"/>
  <c r="E65" i="45" l="1"/>
  <c r="H65" i="41"/>
  <c r="D65" i="45" l="1"/>
  <c r="F65" i="41"/>
  <c r="C65" i="45" l="1"/>
  <c r="D65" i="41"/>
  <c r="J64" i="45" l="1"/>
  <c r="R64" i="41"/>
  <c r="I64" i="45" l="1"/>
  <c r="P64" i="41"/>
  <c r="H64" i="45" l="1"/>
  <c r="N64" i="41"/>
  <c r="G64" i="45" l="1"/>
  <c r="L64" i="41"/>
  <c r="F64" i="45" l="1"/>
  <c r="J64" i="41"/>
  <c r="E64" i="45" l="1"/>
  <c r="H64" i="41"/>
  <c r="D64" i="45" l="1"/>
  <c r="F64" i="41"/>
  <c r="C64" i="45" l="1"/>
  <c r="D64" i="41"/>
  <c r="J63" i="45" l="1"/>
  <c r="R63" i="41"/>
  <c r="I63" i="45" l="1"/>
  <c r="P63" i="41"/>
  <c r="H63" i="45" l="1"/>
  <c r="N63" i="41"/>
  <c r="G63" i="45" l="1"/>
  <c r="L63" i="41"/>
  <c r="F63" i="45" l="1"/>
  <c r="J63" i="41"/>
  <c r="E63" i="45" l="1"/>
  <c r="H63" i="41"/>
  <c r="D63" i="45" l="1"/>
  <c r="F63" i="41"/>
  <c r="C63" i="45" l="1"/>
  <c r="D63" i="41"/>
  <c r="J62" i="45" l="1"/>
  <c r="R62" i="41"/>
  <c r="I62" i="45" l="1"/>
  <c r="P62" i="41"/>
  <c r="H62" i="45" l="1"/>
  <c r="N62" i="41"/>
  <c r="G62" i="45" l="1"/>
  <c r="L62" i="41"/>
  <c r="F62" i="45" l="1"/>
  <c r="J62" i="41"/>
  <c r="E62" i="45" l="1"/>
  <c r="H62" i="41"/>
  <c r="D62" i="45" l="1"/>
  <c r="F62" i="41"/>
  <c r="C62" i="45" l="1"/>
  <c r="D62" i="41"/>
  <c r="J61" i="45" l="1"/>
  <c r="R61" i="41"/>
  <c r="I61" i="45" l="1"/>
  <c r="P61" i="41"/>
  <c r="H61" i="45" l="1"/>
  <c r="N61" i="41"/>
  <c r="G61" i="45" l="1"/>
  <c r="L61" i="41"/>
  <c r="F61" i="45" l="1"/>
  <c r="J61" i="41"/>
  <c r="E61" i="45" l="1"/>
  <c r="H61" i="41"/>
  <c r="D61" i="45" l="1"/>
  <c r="F61" i="41"/>
  <c r="C61" i="45" l="1"/>
  <c r="D61" i="41"/>
  <c r="J60" i="45" l="1"/>
  <c r="R60" i="41"/>
  <c r="I60" i="45" l="1"/>
  <c r="P60" i="41"/>
  <c r="H60" i="45" l="1"/>
  <c r="N60" i="41"/>
  <c r="G60" i="45" l="1"/>
  <c r="L60" i="41"/>
  <c r="F60" i="45" l="1"/>
  <c r="J60" i="41"/>
  <c r="E60" i="45" l="1"/>
  <c r="H60" i="41"/>
  <c r="D60" i="45" l="1"/>
  <c r="F60" i="41"/>
  <c r="C60" i="45" l="1"/>
  <c r="D60" i="41"/>
  <c r="J59" i="45" l="1"/>
  <c r="R59" i="41"/>
  <c r="I59" i="45" l="1"/>
  <c r="P59" i="41"/>
  <c r="H59" i="45" l="1"/>
  <c r="N59" i="41"/>
  <c r="G59" i="45" l="1"/>
  <c r="L59" i="41"/>
  <c r="F59" i="45" l="1"/>
  <c r="J59" i="41"/>
  <c r="E59" i="45" l="1"/>
  <c r="H59" i="41"/>
  <c r="D59" i="45" l="1"/>
  <c r="F59" i="41"/>
  <c r="C59" i="45" l="1"/>
  <c r="D59" i="41"/>
  <c r="J58" i="45" l="1"/>
  <c r="R58" i="41"/>
  <c r="I58" i="45" l="1"/>
  <c r="P58" i="41"/>
  <c r="H58" i="45" l="1"/>
  <c r="N58" i="41"/>
  <c r="G58" i="45" l="1"/>
  <c r="L58" i="41"/>
  <c r="F58" i="45" l="1"/>
  <c r="J58" i="41"/>
  <c r="E58" i="45" l="1"/>
  <c r="H58" i="41"/>
  <c r="D58" i="45" l="1"/>
  <c r="F58" i="41"/>
  <c r="C58" i="45" l="1"/>
  <c r="D58" i="41"/>
  <c r="J57" i="45" l="1"/>
  <c r="R57" i="41"/>
  <c r="I57" i="45" l="1"/>
  <c r="P57" i="41"/>
  <c r="H57" i="45" l="1"/>
  <c r="N57" i="41"/>
  <c r="G57" i="45" l="1"/>
  <c r="L57" i="41"/>
  <c r="F57" i="45" l="1"/>
  <c r="J57" i="41"/>
  <c r="E57" i="45" l="1"/>
  <c r="H57" i="41"/>
  <c r="D57" i="45" l="1"/>
  <c r="F57" i="41"/>
  <c r="C57" i="45" l="1"/>
  <c r="D57" i="41"/>
  <c r="J56" i="45" l="1"/>
  <c r="R56" i="41"/>
  <c r="I56" i="45" l="1"/>
  <c r="P56" i="41"/>
  <c r="H56" i="45" l="1"/>
  <c r="N56" i="41"/>
  <c r="G56" i="45" l="1"/>
  <c r="L56" i="41"/>
  <c r="F56" i="45" l="1"/>
  <c r="J56" i="41"/>
  <c r="E56" i="45" l="1"/>
  <c r="H56" i="41"/>
  <c r="D56" i="45" l="1"/>
  <c r="F56" i="41"/>
  <c r="C56" i="45" l="1"/>
  <c r="D56" i="41"/>
  <c r="J55" i="45" l="1"/>
  <c r="R55" i="41"/>
  <c r="I55" i="45" l="1"/>
  <c r="P55" i="41"/>
  <c r="H55" i="45" l="1"/>
  <c r="N55" i="41"/>
  <c r="G55" i="45" l="1"/>
  <c r="L55" i="41"/>
  <c r="F55" i="45" l="1"/>
  <c r="J55" i="41"/>
  <c r="E55" i="45" l="1"/>
  <c r="H55" i="41"/>
  <c r="D55" i="45" l="1"/>
  <c r="F55" i="41"/>
  <c r="C55" i="45" l="1"/>
  <c r="D55" i="41"/>
  <c r="J54" i="45" l="1"/>
  <c r="R54" i="41"/>
  <c r="I54" i="45" l="1"/>
  <c r="P54" i="41"/>
  <c r="H54" i="45" l="1"/>
  <c r="N54" i="41"/>
  <c r="G54" i="45" l="1"/>
  <c r="L54" i="41"/>
  <c r="F54" i="45" l="1"/>
  <c r="J54" i="41"/>
  <c r="E54" i="45" l="1"/>
  <c r="H54" i="41"/>
  <c r="D54" i="45" l="1"/>
  <c r="F54" i="41"/>
  <c r="C54" i="45" l="1"/>
  <c r="D54" i="41"/>
  <c r="J53" i="45" l="1"/>
  <c r="R53" i="41"/>
  <c r="I53" i="45" l="1"/>
  <c r="P53" i="41"/>
  <c r="H53" i="45" l="1"/>
  <c r="N53" i="41"/>
  <c r="G53" i="45" l="1"/>
  <c r="L53" i="41"/>
  <c r="F53" i="45" l="1"/>
  <c r="J53" i="41"/>
  <c r="E53" i="45" l="1"/>
  <c r="H53" i="41"/>
  <c r="D53" i="45" l="1"/>
  <c r="F53" i="41"/>
  <c r="C53" i="45" l="1"/>
  <c r="D53" i="41"/>
  <c r="J52" i="45" l="1"/>
  <c r="R52" i="41"/>
  <c r="I52" i="45" l="1"/>
  <c r="P52" i="41"/>
  <c r="H52" i="45" l="1"/>
  <c r="N52" i="41"/>
  <c r="G52" i="45" l="1"/>
  <c r="L52" i="41"/>
  <c r="F52" i="45" l="1"/>
  <c r="J52" i="41"/>
  <c r="E52" i="45" l="1"/>
  <c r="H52" i="41"/>
  <c r="D52" i="45" l="1"/>
  <c r="F52" i="41"/>
  <c r="C52" i="45" l="1"/>
  <c r="D52" i="41"/>
  <c r="J51" i="45" l="1"/>
  <c r="R51" i="41"/>
  <c r="I51" i="45" l="1"/>
  <c r="P51" i="41"/>
  <c r="H51" i="45" l="1"/>
  <c r="N51" i="41"/>
  <c r="G51" i="45" l="1"/>
  <c r="L51" i="41"/>
  <c r="F51" i="45" l="1"/>
  <c r="J51" i="41"/>
  <c r="E51" i="45" l="1"/>
  <c r="H51" i="41"/>
  <c r="D51" i="45" l="1"/>
  <c r="F51" i="41"/>
  <c r="C51" i="45" l="1"/>
  <c r="D51" i="41"/>
  <c r="J50" i="45" l="1"/>
  <c r="R50" i="41"/>
  <c r="I50" i="45" l="1"/>
  <c r="P50" i="41"/>
  <c r="H50" i="45" l="1"/>
  <c r="N50" i="41"/>
  <c r="G50" i="45" l="1"/>
  <c r="L50" i="41"/>
  <c r="F50" i="45" l="1"/>
  <c r="J50" i="41"/>
  <c r="E50" i="45" l="1"/>
  <c r="H50" i="41"/>
  <c r="D50" i="45" l="1"/>
  <c r="F50" i="41"/>
  <c r="C50" i="45" l="1"/>
  <c r="D50" i="41"/>
  <c r="J49" i="45" l="1"/>
  <c r="R49" i="41"/>
  <c r="I49" i="45" l="1"/>
  <c r="P49" i="41"/>
  <c r="H49" i="45" l="1"/>
  <c r="N49" i="41"/>
  <c r="G49" i="45" l="1"/>
  <c r="L49" i="41"/>
  <c r="F49" i="45" l="1"/>
  <c r="J49" i="41"/>
  <c r="E49" i="45" l="1"/>
  <c r="H49" i="41"/>
  <c r="D49" i="45" l="1"/>
  <c r="F49" i="41"/>
  <c r="C49" i="45" l="1"/>
  <c r="D49" i="41"/>
  <c r="J48" i="45" l="1"/>
  <c r="R48" i="41"/>
  <c r="I48" i="45" l="1"/>
  <c r="P48" i="41"/>
  <c r="H48" i="45" l="1"/>
  <c r="N48" i="41"/>
  <c r="G48" i="45" l="1"/>
  <c r="L48" i="41"/>
  <c r="F48" i="45" l="1"/>
  <c r="J48" i="41"/>
  <c r="E48" i="45" l="1"/>
  <c r="H48" i="41"/>
  <c r="D48" i="45" l="1"/>
  <c r="F48" i="41"/>
  <c r="C48" i="45" l="1"/>
  <c r="D48" i="41"/>
  <c r="J47" i="45" l="1"/>
  <c r="R47" i="41"/>
  <c r="I47" i="45" l="1"/>
  <c r="P47" i="41"/>
  <c r="H47" i="45" l="1"/>
  <c r="N47" i="41"/>
  <c r="G47" i="45" l="1"/>
  <c r="L47" i="41"/>
  <c r="F47" i="45" l="1"/>
  <c r="J47" i="41"/>
  <c r="E47" i="45" l="1"/>
  <c r="H47" i="41"/>
  <c r="D47" i="45" l="1"/>
  <c r="F47" i="41"/>
  <c r="C47" i="45" l="1"/>
  <c r="D47" i="41"/>
  <c r="J46" i="45" l="1"/>
  <c r="R46" i="41"/>
  <c r="I46" i="45" l="1"/>
  <c r="P46" i="41"/>
  <c r="H46" i="45" l="1"/>
  <c r="N46" i="41"/>
  <c r="G46" i="45" l="1"/>
  <c r="L46" i="41"/>
  <c r="F46" i="45" l="1"/>
  <c r="J46" i="41"/>
  <c r="E46" i="45" l="1"/>
  <c r="H46" i="41"/>
  <c r="D46" i="45" l="1"/>
  <c r="F46" i="41"/>
  <c r="C46" i="45" l="1"/>
  <c r="D46" i="41"/>
  <c r="J45" i="45" l="1"/>
  <c r="R45" i="41"/>
  <c r="I45" i="45" l="1"/>
  <c r="P45" i="41"/>
  <c r="H45" i="45" l="1"/>
  <c r="N45" i="41"/>
  <c r="G45" i="45" l="1"/>
  <c r="L45" i="41"/>
  <c r="F45" i="45" l="1"/>
  <c r="J45" i="41"/>
  <c r="E45" i="45" l="1"/>
  <c r="H45" i="41"/>
  <c r="D45" i="45" l="1"/>
  <c r="F45" i="41"/>
  <c r="C45" i="45" l="1"/>
  <c r="D45" i="41"/>
  <c r="J44" i="45" l="1"/>
  <c r="R44" i="41"/>
  <c r="I44" i="45" l="1"/>
  <c r="P44" i="41"/>
  <c r="H44" i="45" l="1"/>
  <c r="N44" i="41"/>
  <c r="G44" i="45" l="1"/>
  <c r="L44" i="41"/>
  <c r="F44" i="45" l="1"/>
  <c r="J44" i="41"/>
  <c r="E44" i="45" l="1"/>
  <c r="H44" i="41"/>
  <c r="D44" i="45" l="1"/>
  <c r="F44" i="41"/>
  <c r="C44" i="45" l="1"/>
  <c r="D44" i="41"/>
  <c r="J43" i="45" l="1"/>
  <c r="R43" i="41"/>
  <c r="I43" i="45" l="1"/>
  <c r="P43" i="41"/>
  <c r="H43" i="45" l="1"/>
  <c r="N43" i="41"/>
  <c r="G43" i="45" l="1"/>
  <c r="L43" i="41"/>
  <c r="F43" i="45" l="1"/>
  <c r="J43" i="41"/>
  <c r="E43" i="45" l="1"/>
  <c r="H43" i="41"/>
  <c r="D43" i="45" l="1"/>
  <c r="F43" i="41"/>
  <c r="C43" i="45" l="1"/>
  <c r="D43" i="41"/>
  <c r="J42" i="45" l="1"/>
  <c r="R42" i="41"/>
  <c r="I42" i="45" l="1"/>
  <c r="P42" i="41"/>
  <c r="H42" i="45" l="1"/>
  <c r="N42" i="41"/>
  <c r="G42" i="45" l="1"/>
  <c r="L42" i="41"/>
  <c r="F42" i="45" l="1"/>
  <c r="J42" i="41"/>
  <c r="E42" i="45" l="1"/>
  <c r="H42" i="41"/>
  <c r="D42" i="45" l="1"/>
  <c r="F42" i="41"/>
  <c r="C42" i="45" l="1"/>
  <c r="D42" i="41"/>
  <c r="J41" i="45" l="1"/>
  <c r="R41" i="41"/>
  <c r="I41" i="45" l="1"/>
  <c r="P41" i="41"/>
  <c r="H41" i="45" l="1"/>
  <c r="N41" i="41"/>
  <c r="G41" i="45" l="1"/>
  <c r="L41" i="41"/>
  <c r="F41" i="45" l="1"/>
  <c r="J41" i="41"/>
  <c r="E41" i="45" l="1"/>
  <c r="H41" i="41"/>
  <c r="D41" i="45" l="1"/>
  <c r="F41" i="41"/>
  <c r="C41" i="45" l="1"/>
  <c r="D41" i="41"/>
  <c r="J40" i="45" l="1"/>
  <c r="R40" i="41"/>
  <c r="I40" i="45" l="1"/>
  <c r="P40" i="41"/>
  <c r="H40" i="45" l="1"/>
  <c r="N40" i="41"/>
  <c r="G40" i="45" l="1"/>
  <c r="L40" i="41"/>
  <c r="F40" i="45" l="1"/>
  <c r="J40" i="41"/>
  <c r="E40" i="45" l="1"/>
  <c r="H40" i="41"/>
  <c r="D40" i="45" l="1"/>
  <c r="F40" i="41"/>
  <c r="C40" i="45" l="1"/>
  <c r="D40" i="41"/>
  <c r="J39" i="45" l="1"/>
  <c r="R39" i="41"/>
  <c r="I39" i="45" l="1"/>
  <c r="P39" i="41"/>
  <c r="H39" i="45" l="1"/>
  <c r="N39" i="41"/>
  <c r="G39" i="45" l="1"/>
  <c r="L39" i="41"/>
  <c r="F39" i="45" l="1"/>
  <c r="J39" i="41"/>
  <c r="E39" i="45" l="1"/>
  <c r="H39" i="41"/>
  <c r="D39" i="45" l="1"/>
  <c r="F39" i="41"/>
  <c r="C39" i="45" l="1"/>
  <c r="D39" i="41"/>
  <c r="J38" i="45" l="1"/>
  <c r="R38" i="41"/>
  <c r="I38" i="45" l="1"/>
  <c r="P38" i="41"/>
  <c r="H38" i="45" l="1"/>
  <c r="N38" i="41"/>
  <c r="G38" i="45" l="1"/>
  <c r="L38" i="41"/>
  <c r="F38" i="45" l="1"/>
  <c r="J38" i="41"/>
  <c r="E38" i="45" l="1"/>
  <c r="H38" i="41"/>
  <c r="D38" i="45" l="1"/>
  <c r="F38" i="41"/>
  <c r="C38" i="45" l="1"/>
  <c r="D38" i="41"/>
  <c r="J37" i="45" l="1"/>
  <c r="R37" i="41"/>
  <c r="I37" i="45" l="1"/>
  <c r="P37" i="41"/>
  <c r="H37" i="45" l="1"/>
  <c r="N37" i="41"/>
  <c r="G37" i="45" l="1"/>
  <c r="L37" i="41"/>
  <c r="F37" i="45" l="1"/>
  <c r="J37" i="41"/>
  <c r="E37" i="45" l="1"/>
  <c r="H37" i="41"/>
  <c r="D37" i="45" l="1"/>
  <c r="F37" i="41"/>
  <c r="C37" i="45" l="1"/>
  <c r="D37" i="41"/>
  <c r="J36" i="45" l="1"/>
  <c r="R36" i="41"/>
  <c r="I36" i="45" l="1"/>
  <c r="P36" i="41"/>
  <c r="H36" i="45" l="1"/>
  <c r="N36" i="41"/>
  <c r="G36" i="45" l="1"/>
  <c r="L36" i="41"/>
  <c r="F36" i="45" l="1"/>
  <c r="J36" i="41"/>
  <c r="E36" i="45" l="1"/>
  <c r="H36" i="41"/>
  <c r="D36" i="45" l="1"/>
  <c r="F36" i="41"/>
  <c r="C36" i="45" l="1"/>
  <c r="D36" i="41"/>
  <c r="J35" i="45" l="1"/>
  <c r="R35" i="41"/>
  <c r="I35" i="45" l="1"/>
  <c r="P35" i="41"/>
  <c r="H35" i="45" l="1"/>
  <c r="N35" i="41"/>
  <c r="G35" i="45" l="1"/>
  <c r="L35" i="41"/>
  <c r="F35" i="45" l="1"/>
  <c r="J35" i="41"/>
  <c r="E35" i="45" l="1"/>
  <c r="H35" i="41"/>
  <c r="D35" i="45" l="1"/>
  <c r="F35" i="41"/>
  <c r="C35" i="45" l="1"/>
  <c r="D35" i="41"/>
  <c r="J34" i="45" l="1"/>
  <c r="R34" i="41"/>
  <c r="I34" i="45" l="1"/>
  <c r="P34" i="41"/>
  <c r="H34" i="45" l="1"/>
  <c r="N34" i="41"/>
  <c r="G34" i="45" l="1"/>
  <c r="L34" i="41"/>
  <c r="F34" i="45" l="1"/>
  <c r="J34" i="41"/>
  <c r="E34" i="45" l="1"/>
  <c r="H34" i="41"/>
  <c r="D34" i="45" l="1"/>
  <c r="F34" i="41"/>
  <c r="C34" i="45" l="1"/>
  <c r="D34" i="41"/>
  <c r="J33" i="45" l="1"/>
  <c r="R33" i="41"/>
  <c r="I33" i="45" l="1"/>
  <c r="P33" i="41"/>
  <c r="H33" i="45" l="1"/>
  <c r="N33" i="41"/>
  <c r="G33" i="45" l="1"/>
  <c r="L33" i="41"/>
  <c r="F33" i="45" l="1"/>
  <c r="J33" i="41"/>
  <c r="E33" i="45" l="1"/>
  <c r="H33" i="41"/>
  <c r="D33" i="45" l="1"/>
  <c r="F33" i="41"/>
  <c r="C33" i="45" l="1"/>
  <c r="D33" i="41"/>
  <c r="J32" i="45" l="1"/>
  <c r="R32" i="41"/>
  <c r="I32" i="45" l="1"/>
  <c r="P32" i="41"/>
  <c r="H32" i="45" l="1"/>
  <c r="N32" i="41"/>
  <c r="G32" i="45" l="1"/>
  <c r="L32" i="41"/>
  <c r="F32" i="45" l="1"/>
  <c r="J32" i="41"/>
  <c r="E32" i="45" l="1"/>
  <c r="H32" i="41"/>
  <c r="D32" i="45" l="1"/>
  <c r="F32" i="41"/>
  <c r="C32" i="45" l="1"/>
  <c r="D32" i="41"/>
  <c r="J31" i="45" l="1"/>
  <c r="R31" i="41"/>
  <c r="I31" i="45" l="1"/>
  <c r="P31" i="41"/>
  <c r="H31" i="45" l="1"/>
  <c r="N31" i="41"/>
  <c r="G31" i="45" l="1"/>
  <c r="L31" i="41"/>
  <c r="F31" i="45" l="1"/>
  <c r="J31" i="41"/>
  <c r="E31" i="45" l="1"/>
  <c r="H31" i="41"/>
  <c r="D31" i="45" l="1"/>
  <c r="F31" i="41"/>
  <c r="C31" i="45" l="1"/>
  <c r="D31" i="41"/>
  <c r="J30" i="45" l="1"/>
  <c r="R30" i="41"/>
  <c r="I30" i="45" l="1"/>
  <c r="P30" i="41"/>
  <c r="H30" i="45" l="1"/>
  <c r="N30" i="41"/>
  <c r="G30" i="45" l="1"/>
  <c r="L30" i="41"/>
  <c r="F30" i="45" l="1"/>
  <c r="J30" i="41"/>
  <c r="E30" i="45" l="1"/>
  <c r="H30" i="41"/>
  <c r="D30" i="45" l="1"/>
  <c r="F30" i="41"/>
  <c r="C30" i="45" l="1"/>
  <c r="D30" i="41"/>
  <c r="J29" i="45" l="1"/>
  <c r="R29" i="41"/>
  <c r="I29" i="45" l="1"/>
  <c r="P29" i="41"/>
  <c r="H29" i="45" l="1"/>
  <c r="N29" i="41"/>
  <c r="G29" i="45" l="1"/>
  <c r="L29" i="41"/>
  <c r="F29" i="45" l="1"/>
  <c r="J29" i="41"/>
  <c r="E29" i="45" l="1"/>
  <c r="H29" i="41"/>
  <c r="D29" i="45" l="1"/>
  <c r="F29" i="41"/>
  <c r="C29" i="45" l="1"/>
  <c r="D29" i="41"/>
  <c r="J28" i="45" l="1"/>
  <c r="R28" i="41"/>
  <c r="I28" i="45" l="1"/>
  <c r="P28" i="41"/>
  <c r="H28" i="45" l="1"/>
  <c r="N28" i="41"/>
  <c r="G28" i="45" l="1"/>
  <c r="L28" i="41"/>
  <c r="F28" i="45" l="1"/>
  <c r="J28" i="41"/>
  <c r="E28" i="45" l="1"/>
  <c r="H28" i="41"/>
  <c r="D28" i="45" l="1"/>
  <c r="F28" i="41"/>
  <c r="C28" i="45" l="1"/>
  <c r="D28" i="41"/>
  <c r="J27" i="45" l="1"/>
  <c r="R27" i="41"/>
  <c r="I27" i="45" l="1"/>
  <c r="P27" i="41"/>
  <c r="H27" i="45" l="1"/>
  <c r="N27" i="41"/>
  <c r="G27" i="45" l="1"/>
  <c r="L27" i="41"/>
  <c r="F27" i="45" l="1"/>
  <c r="J27" i="41"/>
  <c r="E27" i="45" l="1"/>
  <c r="H27" i="41"/>
  <c r="D27" i="45" l="1"/>
  <c r="F27" i="41"/>
  <c r="C27" i="45" l="1"/>
  <c r="D27" i="41"/>
  <c r="J26" i="45" l="1"/>
  <c r="R26" i="41"/>
  <c r="I26" i="45" l="1"/>
  <c r="P26" i="41"/>
  <c r="H26" i="45" l="1"/>
  <c r="N26" i="41"/>
  <c r="G26" i="45" l="1"/>
  <c r="L26" i="41"/>
  <c r="F26" i="45" l="1"/>
  <c r="J26" i="41"/>
  <c r="E26" i="45" l="1"/>
  <c r="H26" i="41"/>
  <c r="D26" i="45" l="1"/>
  <c r="F26" i="41"/>
  <c r="C26" i="45" l="1"/>
  <c r="D26" i="41"/>
  <c r="J25" i="45" l="1"/>
  <c r="R25" i="41"/>
  <c r="I25" i="45" l="1"/>
  <c r="P25" i="41"/>
  <c r="H25" i="45" l="1"/>
  <c r="N25" i="41"/>
  <c r="G25" i="45" l="1"/>
  <c r="L25" i="41"/>
  <c r="F25" i="45" l="1"/>
  <c r="J25" i="41"/>
  <c r="E25" i="45" l="1"/>
  <c r="H25" i="41"/>
  <c r="D25" i="45" l="1"/>
  <c r="F25" i="41"/>
  <c r="C25" i="45" l="1"/>
  <c r="D25" i="41"/>
  <c r="J24" i="45" l="1"/>
  <c r="R24" i="41"/>
  <c r="I24" i="45" l="1"/>
  <c r="P24" i="41"/>
  <c r="H24" i="45" l="1"/>
  <c r="N24" i="41"/>
  <c r="G24" i="45" l="1"/>
  <c r="L24" i="41"/>
  <c r="F24" i="45" l="1"/>
  <c r="J24" i="41"/>
  <c r="E24" i="45" l="1"/>
  <c r="H24" i="41"/>
  <c r="D24" i="45" l="1"/>
  <c r="F24" i="41"/>
  <c r="C24" i="45" l="1"/>
  <c r="D24" i="41"/>
  <c r="J23" i="45" l="1"/>
  <c r="R23" i="41"/>
  <c r="I23" i="45" l="1"/>
  <c r="P23" i="41"/>
  <c r="H23" i="45" l="1"/>
  <c r="N23" i="41"/>
  <c r="G23" i="45" l="1"/>
  <c r="L23" i="41"/>
  <c r="F23" i="45" l="1"/>
  <c r="J23" i="41"/>
  <c r="E23" i="45" l="1"/>
  <c r="H23" i="41"/>
  <c r="D23" i="45" l="1"/>
  <c r="F23" i="41"/>
  <c r="C23" i="45" l="1"/>
  <c r="D23" i="41"/>
  <c r="J22" i="45" l="1"/>
  <c r="R22" i="41"/>
  <c r="I22" i="45" l="1"/>
  <c r="P22" i="41"/>
  <c r="H22" i="45" l="1"/>
  <c r="N22" i="41"/>
  <c r="G22" i="45" l="1"/>
  <c r="L22" i="41"/>
  <c r="F22" i="45" l="1"/>
  <c r="J22" i="41"/>
  <c r="E22" i="45" l="1"/>
  <c r="H22" i="41"/>
  <c r="D22" i="45" l="1"/>
  <c r="F22" i="41"/>
  <c r="C22" i="45" l="1"/>
  <c r="D22" i="41"/>
  <c r="J21" i="45" l="1"/>
  <c r="R21" i="41"/>
  <c r="I21" i="45" l="1"/>
  <c r="P21" i="41"/>
  <c r="H21" i="45" l="1"/>
  <c r="N21" i="41"/>
  <c r="G21" i="45" l="1"/>
  <c r="L21" i="41"/>
  <c r="F21" i="45" l="1"/>
  <c r="J21" i="41"/>
  <c r="E21" i="45" l="1"/>
  <c r="H21" i="41"/>
  <c r="D21" i="45" l="1"/>
  <c r="F21" i="41"/>
  <c r="C21" i="45" l="1"/>
  <c r="D21" i="41"/>
  <c r="J20" i="45" l="1"/>
  <c r="R20" i="41"/>
  <c r="I20" i="45" l="1"/>
  <c r="P20" i="41"/>
  <c r="H20" i="45" l="1"/>
  <c r="N20" i="41"/>
  <c r="G20" i="45" l="1"/>
  <c r="L20" i="41"/>
  <c r="F20" i="45" l="1"/>
  <c r="J20" i="41"/>
  <c r="E20" i="45" l="1"/>
  <c r="H20" i="41"/>
  <c r="D20" i="45" l="1"/>
  <c r="F20" i="41"/>
  <c r="C20" i="45" l="1"/>
  <c r="D20" i="41"/>
  <c r="B19"/>
  <c r="J18" i="45" l="1"/>
  <c r="R18" i="41"/>
  <c r="I18" i="45" l="1"/>
  <c r="P18" i="41"/>
  <c r="H18" i="45" l="1"/>
  <c r="N18" i="41"/>
  <c r="G18" i="45" l="1"/>
  <c r="L18" i="41"/>
  <c r="F18" i="45" l="1"/>
  <c r="J18" i="41"/>
  <c r="E18" i="45" l="1"/>
  <c r="H18" i="41"/>
  <c r="D18" i="45" l="1"/>
  <c r="F18" i="41"/>
  <c r="C18" i="45" l="1"/>
  <c r="D18" i="41"/>
  <c r="J17" i="45" l="1"/>
  <c r="R17" i="41"/>
  <c r="I17" i="45" l="1"/>
  <c r="P17" i="41"/>
  <c r="H17" i="45" l="1"/>
  <c r="N17" i="41"/>
  <c r="G17" i="45" l="1"/>
  <c r="L17" i="41"/>
  <c r="F17" i="45" l="1"/>
  <c r="J17" i="41"/>
  <c r="E17" i="45" l="1"/>
  <c r="H17" i="41"/>
  <c r="D17" i="45" l="1"/>
  <c r="F17" i="41"/>
  <c r="C17" i="45" l="1"/>
  <c r="D17" i="41"/>
  <c r="J16" i="45" l="1"/>
  <c r="R16" i="41"/>
  <c r="I16" i="45" l="1"/>
  <c r="P16" i="41"/>
  <c r="H16" i="45" l="1"/>
  <c r="N16" i="41"/>
  <c r="G16" i="45" l="1"/>
  <c r="L16" i="41"/>
  <c r="F16" i="45" l="1"/>
  <c r="J16" i="41"/>
  <c r="E16" i="45" l="1"/>
  <c r="H16" i="41"/>
  <c r="D16" i="45" l="1"/>
  <c r="F16" i="41"/>
  <c r="C16" i="45" l="1"/>
  <c r="D16" i="41"/>
  <c r="J15" i="45" l="1"/>
  <c r="R15" i="41"/>
  <c r="I15" i="45" l="1"/>
  <c r="P15" i="41"/>
  <c r="H15" i="45" l="1"/>
  <c r="N15" i="41"/>
  <c r="G15" i="45" l="1"/>
  <c r="L15" i="41"/>
  <c r="F15" i="45" l="1"/>
  <c r="J15" i="41"/>
  <c r="E15" i="45" l="1"/>
  <c r="H15" i="41"/>
  <c r="D15" i="45" l="1"/>
  <c r="F15" i="41"/>
  <c r="C15" i="45" l="1"/>
  <c r="D15" i="41"/>
  <c r="J14" i="45" l="1"/>
  <c r="R14" i="41"/>
  <c r="I14" i="45" l="1"/>
  <c r="P14" i="41"/>
  <c r="H14" i="45" l="1"/>
  <c r="N14" i="41"/>
  <c r="G14" i="45" l="1"/>
  <c r="L14" i="41"/>
  <c r="F14" i="45" l="1"/>
  <c r="J14" i="41"/>
  <c r="E14" i="45" l="1"/>
  <c r="H14" i="41"/>
  <c r="D14" i="45" l="1"/>
  <c r="F14" i="41"/>
  <c r="C14" i="45" l="1"/>
  <c r="J13" l="1"/>
  <c r="R13" i="41"/>
  <c r="I13" i="45" l="1"/>
  <c r="P13" i="41"/>
  <c r="H13" i="45" l="1"/>
  <c r="N13" i="41"/>
  <c r="G13" i="45" l="1"/>
  <c r="L13" i="41"/>
  <c r="F13" i="45" l="1"/>
  <c r="J13" i="41"/>
  <c r="E13" i="45" l="1"/>
  <c r="H13" i="41"/>
  <c r="D13" i="45" l="1"/>
  <c r="F13" i="41"/>
  <c r="C13" i="45" l="1"/>
  <c r="D13" i="41"/>
  <c r="J12" i="45" l="1"/>
  <c r="R12" i="41"/>
  <c r="I12" i="45" l="1"/>
  <c r="P12" i="41"/>
  <c r="H12" i="45" l="1"/>
  <c r="N12" i="41"/>
  <c r="G12" i="45" l="1"/>
  <c r="L12" i="41"/>
  <c r="F12" i="45" l="1"/>
  <c r="J12" i="41"/>
  <c r="E12" i="45" l="1"/>
  <c r="H12" i="41"/>
  <c r="D12" i="45" l="1"/>
  <c r="F12" i="41"/>
  <c r="C12" i="45" l="1"/>
  <c r="D12" i="41"/>
  <c r="J11" i="45" l="1"/>
  <c r="R11" i="41"/>
  <c r="I11" i="45" l="1"/>
  <c r="P11" i="41"/>
  <c r="H11" i="45" l="1"/>
  <c r="N11" i="41"/>
  <c r="G11" i="45" l="1"/>
  <c r="L11" i="41"/>
  <c r="F11" i="45" l="1"/>
  <c r="J11" i="41"/>
  <c r="E11" i="45" l="1"/>
  <c r="H11" i="41"/>
  <c r="D11" i="45" l="1"/>
  <c r="F11" i="41"/>
  <c r="C11" i="45" l="1"/>
  <c r="D11" i="41"/>
  <c r="J10" i="45" l="1"/>
  <c r="R10" i="41"/>
  <c r="I10" i="45" l="1"/>
  <c r="P10" i="41"/>
  <c r="H10" i="45" l="1"/>
  <c r="N10" i="41"/>
  <c r="G10" i="45" l="1"/>
  <c r="L10" i="41"/>
  <c r="F10" i="45" l="1"/>
  <c r="J10" i="41"/>
  <c r="E10" i="45" l="1"/>
  <c r="H10" i="41"/>
  <c r="D10" i="45" l="1"/>
  <c r="F10" i="41"/>
  <c r="C10" i="45" l="1"/>
  <c r="D10" i="41"/>
  <c r="J9" i="45" l="1"/>
  <c r="R9" i="41"/>
  <c r="I9" i="45" l="1"/>
  <c r="P9" i="41"/>
  <c r="H9" i="45" l="1"/>
  <c r="N9" i="41"/>
  <c r="G9" i="45" l="1"/>
  <c r="L9" i="41"/>
  <c r="F9" i="45" l="1"/>
  <c r="J9" i="41"/>
  <c r="E9" i="45" l="1"/>
  <c r="H9" i="41"/>
  <c r="D9" i="45" l="1"/>
  <c r="F9" i="41"/>
  <c r="C9" i="45" l="1"/>
  <c r="D9" i="41"/>
  <c r="J8" i="45" l="1"/>
  <c r="R8" i="41"/>
  <c r="I8" i="45" l="1"/>
  <c r="P8" i="41"/>
  <c r="H8" i="45" l="1"/>
  <c r="N8" i="41"/>
  <c r="G8" i="45" l="1"/>
  <c r="L8" i="41"/>
  <c r="F8" i="45" l="1"/>
  <c r="J8" i="41"/>
  <c r="E8" i="45" l="1"/>
  <c r="H8" i="41"/>
  <c r="D8" i="45" l="1"/>
  <c r="F8" i="41"/>
  <c r="C8" i="45" l="1"/>
  <c r="D8" i="41"/>
  <c r="J7" i="45" l="1"/>
  <c r="R7" i="41"/>
  <c r="I7" i="45" l="1"/>
  <c r="P7" i="41"/>
  <c r="H7" i="45" l="1"/>
  <c r="N7" i="41"/>
  <c r="G7" i="45" l="1"/>
  <c r="L7" i="41"/>
  <c r="F7" i="45" l="1"/>
  <c r="J7" i="41"/>
  <c r="E7" i="45" l="1"/>
  <c r="H7" i="41"/>
  <c r="D7" i="45" l="1"/>
  <c r="F7" i="41"/>
  <c r="C7" i="45" l="1"/>
  <c r="D7" i="41"/>
  <c r="G17" i="39" l="1"/>
  <c r="G15" l="1"/>
  <c r="G14" l="1"/>
  <c r="G13" l="1"/>
  <c r="G12" l="1"/>
  <c r="G11" l="1"/>
  <c r="G10" l="1"/>
  <c r="F17" l="1"/>
  <c r="F15"/>
  <c r="F14"/>
  <c r="F13"/>
  <c r="F12"/>
  <c r="F11"/>
  <c r="F10"/>
  <c r="F8"/>
  <c r="D17" l="1"/>
  <c r="D15"/>
  <c r="D14"/>
  <c r="D13"/>
  <c r="D12"/>
  <c r="D11"/>
  <c r="D10"/>
  <c r="D8"/>
  <c r="G8"/>
  <c r="E6"/>
  <c r="C6"/>
  <c r="L96" i="38" l="1"/>
  <c r="M96"/>
  <c r="N96"/>
  <c r="O96"/>
  <c r="P96"/>
  <c r="Q96"/>
  <c r="L95" l="1"/>
  <c r="M95"/>
  <c r="N95"/>
  <c r="O95"/>
  <c r="P95"/>
  <c r="Q95"/>
  <c r="L94" l="1"/>
  <c r="M94"/>
  <c r="N94"/>
  <c r="O94"/>
  <c r="P94"/>
  <c r="Q94"/>
  <c r="L93" l="1"/>
  <c r="M93"/>
  <c r="N93"/>
  <c r="O93"/>
  <c r="P93"/>
  <c r="Q93"/>
  <c r="L92" l="1"/>
  <c r="M92"/>
  <c r="N92"/>
  <c r="O92"/>
  <c r="P92"/>
  <c r="Q92"/>
  <c r="L91" l="1"/>
  <c r="M91"/>
  <c r="N91"/>
  <c r="O91"/>
  <c r="P91"/>
  <c r="Q91"/>
  <c r="L90" l="1"/>
  <c r="M90"/>
  <c r="N90"/>
  <c r="O90"/>
  <c r="P90"/>
  <c r="Q90"/>
  <c r="L89" l="1"/>
  <c r="M89"/>
  <c r="N89"/>
  <c r="O89"/>
  <c r="P89"/>
  <c r="Q89"/>
  <c r="L88" l="1"/>
  <c r="M88"/>
  <c r="N88"/>
  <c r="O88"/>
  <c r="P88"/>
  <c r="Q88"/>
  <c r="L87" l="1"/>
  <c r="M87"/>
  <c r="N87"/>
  <c r="O87"/>
  <c r="P87"/>
  <c r="Q87"/>
  <c r="L86" l="1"/>
  <c r="M86"/>
  <c r="N86"/>
  <c r="O86"/>
  <c r="P86"/>
  <c r="Q86"/>
  <c r="L85" l="1"/>
  <c r="M85"/>
  <c r="N85"/>
  <c r="O85"/>
  <c r="P85"/>
  <c r="Q85"/>
  <c r="L84" l="1"/>
  <c r="M84"/>
  <c r="N84"/>
  <c r="O84"/>
  <c r="P84"/>
  <c r="Q84"/>
  <c r="L76" l="1"/>
  <c r="M76"/>
  <c r="N76"/>
  <c r="O76"/>
  <c r="P76"/>
  <c r="Q76"/>
  <c r="L75" l="1"/>
  <c r="M75"/>
  <c r="N75"/>
  <c r="O75"/>
  <c r="P75"/>
  <c r="Q75"/>
  <c r="L74" l="1"/>
  <c r="M74"/>
  <c r="N74"/>
  <c r="O74"/>
  <c r="P74"/>
  <c r="Q74"/>
  <c r="L73" l="1"/>
  <c r="M73"/>
  <c r="N73"/>
  <c r="O73"/>
  <c r="P73"/>
  <c r="Q73"/>
  <c r="L72" l="1"/>
  <c r="M72"/>
  <c r="N72"/>
  <c r="O72"/>
  <c r="P72"/>
  <c r="Q72"/>
  <c r="L71" l="1"/>
  <c r="M71"/>
  <c r="N71"/>
  <c r="O71"/>
  <c r="P71"/>
  <c r="Q71"/>
  <c r="L70" l="1"/>
  <c r="M70"/>
  <c r="N70"/>
  <c r="O70"/>
  <c r="P70"/>
  <c r="Q70"/>
  <c r="L69" l="1"/>
  <c r="M69"/>
  <c r="N69"/>
  <c r="O69"/>
  <c r="P69"/>
  <c r="Q69"/>
  <c r="L68" l="1"/>
  <c r="M68"/>
  <c r="N68"/>
  <c r="O68"/>
  <c r="P68"/>
  <c r="Q68"/>
  <c r="L67" l="1"/>
  <c r="M67"/>
  <c r="N67"/>
  <c r="O67"/>
  <c r="P67"/>
  <c r="Q67"/>
  <c r="L66" l="1"/>
  <c r="M66"/>
  <c r="N66"/>
  <c r="O66"/>
  <c r="P66"/>
  <c r="Q66"/>
  <c r="L65" l="1"/>
  <c r="M65"/>
  <c r="N65"/>
  <c r="O65"/>
  <c r="P65"/>
  <c r="Q65"/>
  <c r="L64" l="1"/>
  <c r="M64"/>
  <c r="N64"/>
  <c r="O64"/>
  <c r="P64"/>
  <c r="Q64"/>
  <c r="L57" l="1"/>
  <c r="M57"/>
  <c r="N57"/>
  <c r="O57"/>
  <c r="P57"/>
  <c r="Q57"/>
  <c r="L56" l="1"/>
  <c r="M56"/>
  <c r="N56"/>
  <c r="O56"/>
  <c r="P56"/>
  <c r="Q56"/>
  <c r="L55" l="1"/>
  <c r="M55"/>
  <c r="N55"/>
  <c r="O55"/>
  <c r="P55"/>
  <c r="Q55"/>
  <c r="L54" l="1"/>
  <c r="M54"/>
  <c r="N54"/>
  <c r="O54"/>
  <c r="P54"/>
  <c r="Q54"/>
  <c r="L53" l="1"/>
  <c r="M53"/>
  <c r="N53"/>
  <c r="O53"/>
  <c r="P53"/>
  <c r="Q53"/>
  <c r="L52" l="1"/>
  <c r="M52"/>
  <c r="N52"/>
  <c r="O52"/>
  <c r="P52"/>
  <c r="Q52"/>
  <c r="L51" l="1"/>
  <c r="M51"/>
  <c r="N51"/>
  <c r="O51"/>
  <c r="P51"/>
  <c r="Q51"/>
  <c r="L50" l="1"/>
  <c r="M50"/>
  <c r="N50"/>
  <c r="O50"/>
  <c r="P50"/>
  <c r="Q50"/>
  <c r="L49" l="1"/>
  <c r="M49"/>
  <c r="N49"/>
  <c r="O49"/>
  <c r="P49"/>
  <c r="Q49"/>
  <c r="L48" l="1"/>
  <c r="M48"/>
  <c r="N48"/>
  <c r="O48"/>
  <c r="P48"/>
  <c r="Q48"/>
  <c r="L47" l="1"/>
  <c r="M47"/>
  <c r="N47"/>
  <c r="O47"/>
  <c r="P47"/>
  <c r="Q47"/>
  <c r="L46" l="1"/>
  <c r="M46"/>
  <c r="N46"/>
  <c r="O46"/>
  <c r="P46"/>
  <c r="Q46"/>
  <c r="L45" l="1"/>
  <c r="M45"/>
  <c r="N45"/>
  <c r="O45"/>
  <c r="P45"/>
  <c r="Q45"/>
  <c r="L38" l="1"/>
  <c r="M38"/>
  <c r="N38"/>
  <c r="O38"/>
  <c r="P38"/>
  <c r="Q38"/>
  <c r="L37" l="1"/>
  <c r="M37"/>
  <c r="N37"/>
  <c r="O37"/>
  <c r="P37"/>
  <c r="Q37"/>
  <c r="L36" l="1"/>
  <c r="M36"/>
  <c r="N36"/>
  <c r="O36"/>
  <c r="P36"/>
  <c r="Q36"/>
  <c r="L35" l="1"/>
  <c r="M35"/>
  <c r="N35"/>
  <c r="O35"/>
  <c r="P35"/>
  <c r="Q35"/>
  <c r="L34" l="1"/>
  <c r="M34"/>
  <c r="N34"/>
  <c r="O34"/>
  <c r="P34"/>
  <c r="Q34"/>
  <c r="L33" l="1"/>
  <c r="M33"/>
  <c r="N33"/>
  <c r="O33"/>
  <c r="P33"/>
  <c r="Q33"/>
  <c r="L32" l="1"/>
  <c r="M32"/>
  <c r="N32"/>
  <c r="O32"/>
  <c r="P32"/>
  <c r="Q32"/>
  <c r="L31" l="1"/>
  <c r="M31"/>
  <c r="N31"/>
  <c r="O31"/>
  <c r="P31"/>
  <c r="Q31"/>
  <c r="L30" l="1"/>
  <c r="M30"/>
  <c r="N30"/>
  <c r="O30"/>
  <c r="P30"/>
  <c r="Q30"/>
  <c r="L29" l="1"/>
  <c r="M29"/>
  <c r="N29"/>
  <c r="O29"/>
  <c r="P29"/>
  <c r="Q29"/>
  <c r="L28" l="1"/>
  <c r="M28"/>
  <c r="N28"/>
  <c r="O28"/>
  <c r="P28"/>
  <c r="Q28"/>
  <c r="L27" l="1"/>
  <c r="M27"/>
  <c r="N27"/>
  <c r="O27"/>
  <c r="P27"/>
  <c r="Q27"/>
  <c r="L26" l="1"/>
  <c r="M26"/>
  <c r="N26"/>
  <c r="O26"/>
  <c r="P26"/>
  <c r="Q26"/>
  <c r="F19" l="1"/>
  <c r="G19"/>
  <c r="F18" l="1"/>
  <c r="G18"/>
  <c r="F17" l="1"/>
  <c r="G17"/>
  <c r="F16" l="1"/>
  <c r="G16"/>
  <c r="F15" l="1"/>
  <c r="G15"/>
  <c r="F14" l="1"/>
  <c r="G14"/>
  <c r="F13" l="1"/>
  <c r="G13"/>
  <c r="F12" l="1"/>
  <c r="G12"/>
  <c r="F11" l="1"/>
  <c r="G11"/>
  <c r="F10" l="1"/>
  <c r="G10"/>
  <c r="F9" l="1"/>
  <c r="G9"/>
  <c r="F8" l="1"/>
  <c r="G8"/>
  <c r="F7" l="1"/>
  <c r="G7"/>
  <c r="B20" i="34" l="1"/>
  <c r="O423" l="1"/>
  <c r="N423" l="1"/>
  <c r="M423" l="1"/>
  <c r="L423" l="1"/>
  <c r="K423" l="1"/>
  <c r="J423" l="1"/>
  <c r="I423" l="1"/>
  <c r="H423" l="1"/>
  <c r="G423" l="1"/>
  <c r="F423" l="1"/>
  <c r="E423" l="1"/>
  <c r="D423" l="1"/>
  <c r="C423" l="1"/>
  <c r="O422" l="1"/>
  <c r="N422" l="1"/>
  <c r="M422" l="1"/>
  <c r="L422" l="1"/>
  <c r="K422" l="1"/>
  <c r="J422" l="1"/>
  <c r="I422" l="1"/>
  <c r="H422" l="1"/>
  <c r="G422" l="1"/>
  <c r="F422" l="1"/>
  <c r="E422" l="1"/>
  <c r="D422" l="1"/>
  <c r="C422" l="1"/>
  <c r="O421" l="1"/>
  <c r="N421" l="1"/>
  <c r="M421" l="1"/>
  <c r="L421" l="1"/>
  <c r="K421" l="1"/>
  <c r="J421" l="1"/>
  <c r="I421" l="1"/>
  <c r="H421" l="1"/>
  <c r="G421" l="1"/>
  <c r="F421" l="1"/>
  <c r="E421" l="1"/>
  <c r="D421" l="1"/>
  <c r="C421" l="1"/>
  <c r="O420" l="1"/>
  <c r="N420" l="1"/>
  <c r="M420" l="1"/>
  <c r="L420" l="1"/>
  <c r="K420" l="1"/>
  <c r="J420" l="1"/>
  <c r="I420" l="1"/>
  <c r="H420" l="1"/>
  <c r="G420" l="1"/>
  <c r="F420" l="1"/>
  <c r="E420" l="1"/>
  <c r="D420" l="1"/>
  <c r="C420" l="1"/>
  <c r="O419" l="1"/>
  <c r="N419" l="1"/>
  <c r="M419" l="1"/>
  <c r="L419" l="1"/>
  <c r="K419" l="1"/>
  <c r="J419" l="1"/>
  <c r="I419" l="1"/>
  <c r="H419" l="1"/>
  <c r="G419" l="1"/>
  <c r="F419" l="1"/>
  <c r="E419" l="1"/>
  <c r="D419" l="1"/>
  <c r="C419" l="1"/>
  <c r="O418" l="1"/>
  <c r="N418" l="1"/>
  <c r="M418" l="1"/>
  <c r="L418" l="1"/>
  <c r="K418" l="1"/>
  <c r="J418" l="1"/>
  <c r="I418" l="1"/>
  <c r="H418" l="1"/>
  <c r="G418" l="1"/>
  <c r="F418" l="1"/>
  <c r="E418" l="1"/>
  <c r="D418" l="1"/>
  <c r="C418" l="1"/>
  <c r="O417" l="1"/>
  <c r="N417" l="1"/>
  <c r="M417" l="1"/>
  <c r="L417" l="1"/>
  <c r="K417" l="1"/>
  <c r="J417" l="1"/>
  <c r="I417" l="1"/>
  <c r="H417" l="1"/>
  <c r="G417" l="1"/>
  <c r="F417" l="1"/>
  <c r="E417" l="1"/>
  <c r="D417" l="1"/>
  <c r="C417" l="1"/>
  <c r="O416" l="1"/>
  <c r="N416" l="1"/>
  <c r="M416" l="1"/>
  <c r="L416" l="1"/>
  <c r="K416" l="1"/>
  <c r="J416" l="1"/>
  <c r="I416" l="1"/>
  <c r="H416" l="1"/>
  <c r="G416" l="1"/>
  <c r="F416" l="1"/>
  <c r="E416" l="1"/>
  <c r="D416" l="1"/>
  <c r="C416" l="1"/>
  <c r="O415" l="1"/>
  <c r="N415" l="1"/>
  <c r="M415" l="1"/>
  <c r="L415" l="1"/>
  <c r="K415" l="1"/>
  <c r="J415" l="1"/>
  <c r="I415" l="1"/>
  <c r="H415" l="1"/>
  <c r="G415" l="1"/>
  <c r="F415" l="1"/>
  <c r="E415" l="1"/>
  <c r="D415" l="1"/>
  <c r="C415" l="1"/>
  <c r="O414" l="1"/>
  <c r="N414" l="1"/>
  <c r="M414" l="1"/>
  <c r="L414" l="1"/>
  <c r="K414" l="1"/>
  <c r="J414" l="1"/>
  <c r="I414" l="1"/>
  <c r="H414" l="1"/>
  <c r="G414" l="1"/>
  <c r="F414" l="1"/>
  <c r="E414" l="1"/>
  <c r="D414" l="1"/>
  <c r="C414" l="1"/>
  <c r="O413" l="1"/>
  <c r="N413" l="1"/>
  <c r="M413" l="1"/>
  <c r="L413" l="1"/>
  <c r="K413" l="1"/>
  <c r="J413" l="1"/>
  <c r="I413" l="1"/>
  <c r="H413" l="1"/>
  <c r="G413" l="1"/>
  <c r="F413" l="1"/>
  <c r="E413" l="1"/>
  <c r="D413" l="1"/>
  <c r="C413" l="1"/>
  <c r="O412" l="1"/>
  <c r="N412" l="1"/>
  <c r="M412" l="1"/>
  <c r="L412" l="1"/>
  <c r="K412" l="1"/>
  <c r="J412" l="1"/>
  <c r="I412" l="1"/>
  <c r="H412" l="1"/>
  <c r="G412" l="1"/>
  <c r="F412" l="1"/>
  <c r="E412" l="1"/>
  <c r="D412" l="1"/>
  <c r="C412" l="1"/>
  <c r="O411" l="1"/>
  <c r="N411" l="1"/>
  <c r="M411" l="1"/>
  <c r="L411" l="1"/>
  <c r="K411" l="1"/>
  <c r="J411" l="1"/>
  <c r="I411" l="1"/>
  <c r="H411" l="1"/>
  <c r="G411" l="1"/>
  <c r="F411" l="1"/>
  <c r="E411" l="1"/>
  <c r="D411" l="1"/>
  <c r="C411" l="1"/>
  <c r="O410" l="1"/>
  <c r="N410" l="1"/>
  <c r="M410" l="1"/>
  <c r="L410" l="1"/>
  <c r="K410" l="1"/>
  <c r="J410" l="1"/>
  <c r="I410" l="1"/>
  <c r="H410" l="1"/>
  <c r="G410" l="1"/>
  <c r="F410" l="1"/>
  <c r="E410" l="1"/>
  <c r="D410" l="1"/>
  <c r="C410" l="1"/>
  <c r="O409" l="1"/>
  <c r="N409" l="1"/>
  <c r="M409" l="1"/>
  <c r="L409" l="1"/>
  <c r="K409" l="1"/>
  <c r="J409" l="1"/>
  <c r="I409" l="1"/>
  <c r="H409" l="1"/>
  <c r="G409" l="1"/>
  <c r="F409" l="1"/>
  <c r="E409" l="1"/>
  <c r="D409" l="1"/>
  <c r="C409" l="1"/>
  <c r="O408" l="1"/>
  <c r="N408" l="1"/>
  <c r="M408" l="1"/>
  <c r="L408" l="1"/>
  <c r="K408" l="1"/>
  <c r="J408" l="1"/>
  <c r="I408" l="1"/>
  <c r="H408" l="1"/>
  <c r="G408" l="1"/>
  <c r="F408" l="1"/>
  <c r="E408" l="1"/>
  <c r="D408" l="1"/>
  <c r="C408" l="1"/>
  <c r="O407" l="1"/>
  <c r="N407" l="1"/>
  <c r="M407" l="1"/>
  <c r="L407" l="1"/>
  <c r="K407" l="1"/>
  <c r="J407" l="1"/>
  <c r="I407" l="1"/>
  <c r="H407" l="1"/>
  <c r="G407" l="1"/>
  <c r="F407" l="1"/>
  <c r="E407" l="1"/>
  <c r="D407" l="1"/>
  <c r="C407" l="1"/>
  <c r="O406" l="1"/>
  <c r="N406" l="1"/>
  <c r="M406" l="1"/>
  <c r="L406" l="1"/>
  <c r="K406" l="1"/>
  <c r="J406" l="1"/>
  <c r="I406" l="1"/>
  <c r="H406" l="1"/>
  <c r="G406" l="1"/>
  <c r="F406" l="1"/>
  <c r="E406" l="1"/>
  <c r="D406" l="1"/>
  <c r="C406" l="1"/>
  <c r="O405" l="1"/>
  <c r="N405" l="1"/>
  <c r="M405" l="1"/>
  <c r="L405" l="1"/>
  <c r="K405" l="1"/>
  <c r="J405" l="1"/>
  <c r="I405" l="1"/>
  <c r="H405" l="1"/>
  <c r="G405" l="1"/>
  <c r="F405" l="1"/>
  <c r="E405" l="1"/>
  <c r="D405" l="1"/>
  <c r="C405" l="1"/>
  <c r="O404" l="1"/>
  <c r="N404" l="1"/>
  <c r="M404" l="1"/>
  <c r="L404" l="1"/>
  <c r="K404" l="1"/>
  <c r="J404" l="1"/>
  <c r="I404" l="1"/>
  <c r="H404" l="1"/>
  <c r="G404" l="1"/>
  <c r="F404" l="1"/>
  <c r="E404" l="1"/>
  <c r="D404" l="1"/>
  <c r="C404" l="1"/>
  <c r="O403" l="1"/>
  <c r="N403" l="1"/>
  <c r="M403" l="1"/>
  <c r="L403" l="1"/>
  <c r="K403" l="1"/>
  <c r="J403" l="1"/>
  <c r="I403" l="1"/>
  <c r="H403" l="1"/>
  <c r="G403" l="1"/>
  <c r="F403" l="1"/>
  <c r="E403" l="1"/>
  <c r="D403" l="1"/>
  <c r="C403" l="1"/>
  <c r="O402" l="1"/>
  <c r="N402" l="1"/>
  <c r="M402" l="1"/>
  <c r="L402" l="1"/>
  <c r="K402" l="1"/>
  <c r="J402" l="1"/>
  <c r="I402" l="1"/>
  <c r="H402" l="1"/>
  <c r="G402" l="1"/>
  <c r="F402" l="1"/>
  <c r="E402" l="1"/>
  <c r="D402" l="1"/>
  <c r="C402" l="1"/>
  <c r="O401" l="1"/>
  <c r="N401" l="1"/>
  <c r="M401" l="1"/>
  <c r="L401" l="1"/>
  <c r="K401" l="1"/>
  <c r="J401" l="1"/>
  <c r="I401" l="1"/>
  <c r="H401" l="1"/>
  <c r="G401" l="1"/>
  <c r="F401" l="1"/>
  <c r="E401" l="1"/>
  <c r="D401" l="1"/>
  <c r="C401" l="1"/>
  <c r="O400" l="1"/>
  <c r="N400" l="1"/>
  <c r="M400" l="1"/>
  <c r="L400" l="1"/>
  <c r="K400" l="1"/>
  <c r="J400" l="1"/>
  <c r="I400" l="1"/>
  <c r="H400" l="1"/>
  <c r="G400" l="1"/>
  <c r="F400" l="1"/>
  <c r="E400" l="1"/>
  <c r="D400" l="1"/>
  <c r="C400" l="1"/>
  <c r="O399" l="1"/>
  <c r="N399" l="1"/>
  <c r="M399" l="1"/>
  <c r="L399" l="1"/>
  <c r="K399" l="1"/>
  <c r="J399" l="1"/>
  <c r="I399" l="1"/>
  <c r="H399" l="1"/>
  <c r="G399" l="1"/>
  <c r="F399" l="1"/>
  <c r="E399" l="1"/>
  <c r="D399" l="1"/>
  <c r="C399" l="1"/>
  <c r="O398" l="1"/>
  <c r="N398" l="1"/>
  <c r="M398" l="1"/>
  <c r="L398" l="1"/>
  <c r="K398" l="1"/>
  <c r="J398" l="1"/>
  <c r="I398" l="1"/>
  <c r="H398" l="1"/>
  <c r="G398" l="1"/>
  <c r="F398" l="1"/>
  <c r="E398" l="1"/>
  <c r="D398" l="1"/>
  <c r="C398" l="1"/>
  <c r="O397" l="1"/>
  <c r="N397" l="1"/>
  <c r="M397" l="1"/>
  <c r="L397" l="1"/>
  <c r="K397" l="1"/>
  <c r="J397" l="1"/>
  <c r="I397" l="1"/>
  <c r="H397" l="1"/>
  <c r="G397" l="1"/>
  <c r="F397" l="1"/>
  <c r="E397" l="1"/>
  <c r="D397" l="1"/>
  <c r="C397" l="1"/>
  <c r="O396" l="1"/>
  <c r="N396" l="1"/>
  <c r="M396" l="1"/>
  <c r="L396" l="1"/>
  <c r="K396" l="1"/>
  <c r="J396" l="1"/>
  <c r="I396" l="1"/>
  <c r="H396" l="1"/>
  <c r="G396" l="1"/>
  <c r="F396" l="1"/>
  <c r="E396" l="1"/>
  <c r="D396" l="1"/>
  <c r="C396" l="1"/>
  <c r="O395" l="1"/>
  <c r="N395" l="1"/>
  <c r="M395" l="1"/>
  <c r="L395" l="1"/>
  <c r="K395" l="1"/>
  <c r="J395" l="1"/>
  <c r="I395" l="1"/>
  <c r="H395" l="1"/>
  <c r="G395" l="1"/>
  <c r="F395" l="1"/>
  <c r="E395" l="1"/>
  <c r="D395" l="1"/>
  <c r="C395" l="1"/>
  <c r="O394" l="1"/>
  <c r="N394" l="1"/>
  <c r="M394" l="1"/>
  <c r="L394" l="1"/>
  <c r="K394" l="1"/>
  <c r="J394" l="1"/>
  <c r="I394" l="1"/>
  <c r="H394" l="1"/>
  <c r="G394" l="1"/>
  <c r="F394" l="1"/>
  <c r="E394" l="1"/>
  <c r="D394" l="1"/>
  <c r="C394" l="1"/>
  <c r="O393" l="1"/>
  <c r="N393" l="1"/>
  <c r="M393" l="1"/>
  <c r="L393" l="1"/>
  <c r="K393" l="1"/>
  <c r="J393" l="1"/>
  <c r="I393" l="1"/>
  <c r="H393" l="1"/>
  <c r="G393" l="1"/>
  <c r="F393" l="1"/>
  <c r="E393" l="1"/>
  <c r="D393" l="1"/>
  <c r="C393" l="1"/>
  <c r="O392" l="1"/>
  <c r="N392" l="1"/>
  <c r="M392" l="1"/>
  <c r="L392" l="1"/>
  <c r="K392" l="1"/>
  <c r="J392" l="1"/>
  <c r="I392" l="1"/>
  <c r="H392" l="1"/>
  <c r="G392" l="1"/>
  <c r="F392" l="1"/>
  <c r="E392" l="1"/>
  <c r="D392" l="1"/>
  <c r="C392" l="1"/>
  <c r="O391" l="1"/>
  <c r="N391" l="1"/>
  <c r="M391" l="1"/>
  <c r="L391" l="1"/>
  <c r="K391" l="1"/>
  <c r="J391" l="1"/>
  <c r="I391" l="1"/>
  <c r="H391" l="1"/>
  <c r="G391" l="1"/>
  <c r="F391" l="1"/>
  <c r="E391" l="1"/>
  <c r="D391" l="1"/>
  <c r="C391" l="1"/>
  <c r="O390" l="1"/>
  <c r="N390" l="1"/>
  <c r="M390" l="1"/>
  <c r="L390" l="1"/>
  <c r="K390" l="1"/>
  <c r="J390" l="1"/>
  <c r="I390" l="1"/>
  <c r="H390" l="1"/>
  <c r="G390" l="1"/>
  <c r="F390" l="1"/>
  <c r="E390" l="1"/>
  <c r="D390" l="1"/>
  <c r="C390" l="1"/>
  <c r="O389" l="1"/>
  <c r="N389" l="1"/>
  <c r="M389" l="1"/>
  <c r="L389" l="1"/>
  <c r="K389" l="1"/>
  <c r="J389" l="1"/>
  <c r="I389" l="1"/>
  <c r="H389" l="1"/>
  <c r="G389" l="1"/>
  <c r="F389" l="1"/>
  <c r="E389" l="1"/>
  <c r="D389" l="1"/>
  <c r="C389" l="1"/>
  <c r="O388" l="1"/>
  <c r="N388" l="1"/>
  <c r="M388" l="1"/>
  <c r="L388" l="1"/>
  <c r="K388" l="1"/>
  <c r="J388" l="1"/>
  <c r="I388" l="1"/>
  <c r="H388" l="1"/>
  <c r="G388" l="1"/>
  <c r="F388" l="1"/>
  <c r="E388" l="1"/>
  <c r="D388" l="1"/>
  <c r="C388" l="1"/>
  <c r="O387" l="1"/>
  <c r="N387" l="1"/>
  <c r="M387" l="1"/>
  <c r="L387" l="1"/>
  <c r="K387" l="1"/>
  <c r="J387" l="1"/>
  <c r="I387" l="1"/>
  <c r="H387" l="1"/>
  <c r="G387" l="1"/>
  <c r="F387" l="1"/>
  <c r="E387" l="1"/>
  <c r="D387" l="1"/>
  <c r="C387" l="1"/>
  <c r="O386" l="1"/>
  <c r="N386" l="1"/>
  <c r="M386" l="1"/>
  <c r="L386" l="1"/>
  <c r="K386" l="1"/>
  <c r="J386" l="1"/>
  <c r="I386" l="1"/>
  <c r="H386" l="1"/>
  <c r="G386" l="1"/>
  <c r="F386" l="1"/>
  <c r="E386" l="1"/>
  <c r="D386" l="1"/>
  <c r="C386" l="1"/>
  <c r="O385" l="1"/>
  <c r="N385" l="1"/>
  <c r="M385" l="1"/>
  <c r="L385" l="1"/>
  <c r="K385" l="1"/>
  <c r="J385" l="1"/>
  <c r="I385" l="1"/>
  <c r="H385" l="1"/>
  <c r="G385" l="1"/>
  <c r="F385" l="1"/>
  <c r="E385" l="1"/>
  <c r="D385" l="1"/>
  <c r="C385" l="1"/>
  <c r="O384" l="1"/>
  <c r="N384" l="1"/>
  <c r="M384" l="1"/>
  <c r="L384" l="1"/>
  <c r="K384" l="1"/>
  <c r="J384" l="1"/>
  <c r="I384" l="1"/>
  <c r="H384" l="1"/>
  <c r="G384" l="1"/>
  <c r="F384" l="1"/>
  <c r="E384" l="1"/>
  <c r="D384" l="1"/>
  <c r="C384" l="1"/>
  <c r="O383" l="1"/>
  <c r="N383" l="1"/>
  <c r="M383" l="1"/>
  <c r="L383" l="1"/>
  <c r="K383" l="1"/>
  <c r="J383" l="1"/>
  <c r="I383" l="1"/>
  <c r="H383" l="1"/>
  <c r="G383" l="1"/>
  <c r="F383" l="1"/>
  <c r="E383" l="1"/>
  <c r="D383" l="1"/>
  <c r="C383" l="1"/>
  <c r="O382" l="1"/>
  <c r="N382" l="1"/>
  <c r="M382" l="1"/>
  <c r="L382" l="1"/>
  <c r="K382" l="1"/>
  <c r="J382" l="1"/>
  <c r="I382" l="1"/>
  <c r="H382" l="1"/>
  <c r="G382" l="1"/>
  <c r="F382" l="1"/>
  <c r="E382" l="1"/>
  <c r="D382" l="1"/>
  <c r="C382" l="1"/>
  <c r="O381" l="1"/>
  <c r="N381" l="1"/>
  <c r="M381" l="1"/>
  <c r="L381" l="1"/>
  <c r="K381" l="1"/>
  <c r="J381" l="1"/>
  <c r="I381" l="1"/>
  <c r="H381" l="1"/>
  <c r="G381" l="1"/>
  <c r="F381" l="1"/>
  <c r="E381" l="1"/>
  <c r="D381" l="1"/>
  <c r="C381" l="1"/>
  <c r="O380" l="1"/>
  <c r="N380" l="1"/>
  <c r="M380" l="1"/>
  <c r="L380" l="1"/>
  <c r="K380" l="1"/>
  <c r="J380" l="1"/>
  <c r="I380" l="1"/>
  <c r="H380" l="1"/>
  <c r="G380" l="1"/>
  <c r="F380" l="1"/>
  <c r="E380" l="1"/>
  <c r="D380" l="1"/>
  <c r="C380" l="1"/>
  <c r="O379" l="1"/>
  <c r="N379" l="1"/>
  <c r="M379" l="1"/>
  <c r="L379" l="1"/>
  <c r="K379" l="1"/>
  <c r="J379" l="1"/>
  <c r="I379" l="1"/>
  <c r="H379" l="1"/>
  <c r="G379" l="1"/>
  <c r="F379" l="1"/>
  <c r="E379" l="1"/>
  <c r="D379" l="1"/>
  <c r="C379" l="1"/>
  <c r="O378" l="1"/>
  <c r="N378" l="1"/>
  <c r="M378" l="1"/>
  <c r="L378" l="1"/>
  <c r="K378" l="1"/>
  <c r="J378" l="1"/>
  <c r="I378" l="1"/>
  <c r="H378" l="1"/>
  <c r="G378" l="1"/>
  <c r="F378" l="1"/>
  <c r="E378" l="1"/>
  <c r="D378" l="1"/>
  <c r="C378" l="1"/>
  <c r="O377" l="1"/>
  <c r="N377" l="1"/>
  <c r="M377" l="1"/>
  <c r="L377" l="1"/>
  <c r="K377" l="1"/>
  <c r="J377" l="1"/>
  <c r="I377" l="1"/>
  <c r="H377" l="1"/>
  <c r="G377" l="1"/>
  <c r="F377" l="1"/>
  <c r="E377" l="1"/>
  <c r="D377" l="1"/>
  <c r="C377" l="1"/>
  <c r="O376" l="1"/>
  <c r="N376" l="1"/>
  <c r="M376" l="1"/>
  <c r="L376" l="1"/>
  <c r="K376" l="1"/>
  <c r="J376" l="1"/>
  <c r="I376" l="1"/>
  <c r="H376" l="1"/>
  <c r="G376" l="1"/>
  <c r="F376" l="1"/>
  <c r="E376" l="1"/>
  <c r="D376" l="1"/>
  <c r="C376" l="1"/>
  <c r="O375" l="1"/>
  <c r="N375" l="1"/>
  <c r="M375" l="1"/>
  <c r="L375" l="1"/>
  <c r="K375" l="1"/>
  <c r="J375" l="1"/>
  <c r="I375" l="1"/>
  <c r="H375" l="1"/>
  <c r="G375" l="1"/>
  <c r="F375" l="1"/>
  <c r="E375" l="1"/>
  <c r="D375" l="1"/>
  <c r="C375" l="1"/>
  <c r="O374" l="1"/>
  <c r="N374" l="1"/>
  <c r="M374" l="1"/>
  <c r="L374" l="1"/>
  <c r="K374" l="1"/>
  <c r="J374" l="1"/>
  <c r="I374" l="1"/>
  <c r="H374" l="1"/>
  <c r="G374" l="1"/>
  <c r="F374" l="1"/>
  <c r="E374" l="1"/>
  <c r="D374" l="1"/>
  <c r="C374" l="1"/>
  <c r="O373" l="1"/>
  <c r="N373" l="1"/>
  <c r="M373" l="1"/>
  <c r="L373" l="1"/>
  <c r="K373" l="1"/>
  <c r="J373" l="1"/>
  <c r="I373" l="1"/>
  <c r="H373" l="1"/>
  <c r="G373" l="1"/>
  <c r="F373" l="1"/>
  <c r="E373" l="1"/>
  <c r="D373" l="1"/>
  <c r="C373" l="1"/>
  <c r="O372" l="1"/>
  <c r="N372" l="1"/>
  <c r="M372" l="1"/>
  <c r="L372" l="1"/>
  <c r="K372" l="1"/>
  <c r="J372" l="1"/>
  <c r="I372" l="1"/>
  <c r="H372" l="1"/>
  <c r="G372" l="1"/>
  <c r="F372" l="1"/>
  <c r="E372" l="1"/>
  <c r="D372" l="1"/>
  <c r="C372" l="1"/>
  <c r="O371" l="1"/>
  <c r="N371" l="1"/>
  <c r="M371" l="1"/>
  <c r="L371" l="1"/>
  <c r="K371" l="1"/>
  <c r="J371" l="1"/>
  <c r="I371" l="1"/>
  <c r="H371" l="1"/>
  <c r="G371" l="1"/>
  <c r="F371" l="1"/>
  <c r="E371" l="1"/>
  <c r="D371" l="1"/>
  <c r="C371" l="1"/>
  <c r="O370" l="1"/>
  <c r="N370" l="1"/>
  <c r="M370" l="1"/>
  <c r="L370" l="1"/>
  <c r="K370" l="1"/>
  <c r="J370" l="1"/>
  <c r="I370" l="1"/>
  <c r="H370" l="1"/>
  <c r="G370" l="1"/>
  <c r="F370" l="1"/>
  <c r="E370" l="1"/>
  <c r="D370" l="1"/>
  <c r="C370" l="1"/>
  <c r="O369" l="1"/>
  <c r="N369" l="1"/>
  <c r="M369" l="1"/>
  <c r="L369" l="1"/>
  <c r="K369" l="1"/>
  <c r="J369" l="1"/>
  <c r="I369" l="1"/>
  <c r="H369" l="1"/>
  <c r="G369" l="1"/>
  <c r="F369" l="1"/>
  <c r="E369" l="1"/>
  <c r="D369" l="1"/>
  <c r="C369" l="1"/>
  <c r="O368" l="1"/>
  <c r="N368" l="1"/>
  <c r="M368" l="1"/>
  <c r="L368" l="1"/>
  <c r="K368" l="1"/>
  <c r="J368" l="1"/>
  <c r="I368" l="1"/>
  <c r="H368" l="1"/>
  <c r="G368" l="1"/>
  <c r="F368" l="1"/>
  <c r="E368" l="1"/>
  <c r="D368" l="1"/>
  <c r="C368" l="1"/>
  <c r="O367" l="1"/>
  <c r="N367" l="1"/>
  <c r="M367" l="1"/>
  <c r="L367" l="1"/>
  <c r="K367" l="1"/>
  <c r="J367" l="1"/>
  <c r="I367" l="1"/>
  <c r="H367" l="1"/>
  <c r="G367" l="1"/>
  <c r="F367" l="1"/>
  <c r="E367" l="1"/>
  <c r="D367" l="1"/>
  <c r="C367" l="1"/>
  <c r="O366" l="1"/>
  <c r="N366" l="1"/>
  <c r="M366" l="1"/>
  <c r="L366" l="1"/>
  <c r="K366" l="1"/>
  <c r="J366" l="1"/>
  <c r="I366" l="1"/>
  <c r="H366" l="1"/>
  <c r="G366" l="1"/>
  <c r="F366" l="1"/>
  <c r="E366" l="1"/>
  <c r="D366" l="1"/>
  <c r="C366" l="1"/>
  <c r="O365" l="1"/>
  <c r="N365" l="1"/>
  <c r="M365" l="1"/>
  <c r="L365" l="1"/>
  <c r="K365" l="1"/>
  <c r="J365" l="1"/>
  <c r="I365" l="1"/>
  <c r="H365" l="1"/>
  <c r="G365" l="1"/>
  <c r="F365" l="1"/>
  <c r="E365" l="1"/>
  <c r="D365" l="1"/>
  <c r="C365" l="1"/>
  <c r="O364" l="1"/>
  <c r="N364" l="1"/>
  <c r="M364" l="1"/>
  <c r="L364" l="1"/>
  <c r="K364" l="1"/>
  <c r="J364" l="1"/>
  <c r="I364" l="1"/>
  <c r="H364" l="1"/>
  <c r="G364" l="1"/>
  <c r="F364" l="1"/>
  <c r="E364" l="1"/>
  <c r="D364" l="1"/>
  <c r="C364" l="1"/>
  <c r="O363" l="1"/>
  <c r="N363" l="1"/>
  <c r="M363" l="1"/>
  <c r="L363" l="1"/>
  <c r="K363" l="1"/>
  <c r="J363" l="1"/>
  <c r="I363" l="1"/>
  <c r="H363" l="1"/>
  <c r="G363" l="1"/>
  <c r="F363" l="1"/>
  <c r="E363" l="1"/>
  <c r="D363" l="1"/>
  <c r="C363" l="1"/>
  <c r="O362" l="1"/>
  <c r="N362" l="1"/>
  <c r="M362" l="1"/>
  <c r="L362" l="1"/>
  <c r="K362" l="1"/>
  <c r="J362" l="1"/>
  <c r="I362" l="1"/>
  <c r="H362" l="1"/>
  <c r="G362" l="1"/>
  <c r="F362" l="1"/>
  <c r="E362" l="1"/>
  <c r="D362" l="1"/>
  <c r="C362" l="1"/>
  <c r="O361" l="1"/>
  <c r="N361" l="1"/>
  <c r="M361" l="1"/>
  <c r="L361" l="1"/>
  <c r="K361" l="1"/>
  <c r="J361" l="1"/>
  <c r="I361" l="1"/>
  <c r="H361" l="1"/>
  <c r="G361" l="1"/>
  <c r="F361" l="1"/>
  <c r="E361" l="1"/>
  <c r="D361" l="1"/>
  <c r="C361" l="1"/>
  <c r="O360" l="1"/>
  <c r="N360" l="1"/>
  <c r="M360" l="1"/>
  <c r="L360" l="1"/>
  <c r="K360" l="1"/>
  <c r="J360" l="1"/>
  <c r="I360" l="1"/>
  <c r="H360" l="1"/>
  <c r="G360" l="1"/>
  <c r="F360" l="1"/>
  <c r="E360" l="1"/>
  <c r="D360" l="1"/>
  <c r="C360" l="1"/>
  <c r="O359" l="1"/>
  <c r="N359" l="1"/>
  <c r="M359" l="1"/>
  <c r="L359" l="1"/>
  <c r="K359" l="1"/>
  <c r="J359" l="1"/>
  <c r="I359" l="1"/>
  <c r="H359" l="1"/>
  <c r="G359" l="1"/>
  <c r="F359" l="1"/>
  <c r="E359" l="1"/>
  <c r="D359" l="1"/>
  <c r="C359" l="1"/>
  <c r="O358" l="1"/>
  <c r="N358" l="1"/>
  <c r="M358" l="1"/>
  <c r="L358" l="1"/>
  <c r="K358" l="1"/>
  <c r="J358" l="1"/>
  <c r="I358" l="1"/>
  <c r="H358" l="1"/>
  <c r="G358" l="1"/>
  <c r="F358" l="1"/>
  <c r="E358" l="1"/>
  <c r="D358" l="1"/>
  <c r="C358" l="1"/>
  <c r="O357" l="1"/>
  <c r="N357" l="1"/>
  <c r="M357" l="1"/>
  <c r="L357" l="1"/>
  <c r="K357" l="1"/>
  <c r="J357" l="1"/>
  <c r="I357" l="1"/>
  <c r="H357" l="1"/>
  <c r="G357" l="1"/>
  <c r="F357" l="1"/>
  <c r="E357" l="1"/>
  <c r="D357" l="1"/>
  <c r="C357" l="1"/>
  <c r="O356" l="1"/>
  <c r="N356" l="1"/>
  <c r="M356" l="1"/>
  <c r="L356" l="1"/>
  <c r="K356" l="1"/>
  <c r="J356" l="1"/>
  <c r="I356" l="1"/>
  <c r="H356" l="1"/>
  <c r="G356" l="1"/>
  <c r="F356" l="1"/>
  <c r="E356" l="1"/>
  <c r="D356" l="1"/>
  <c r="C356" l="1"/>
  <c r="O355" l="1"/>
  <c r="N355" l="1"/>
  <c r="M355" l="1"/>
  <c r="L355" l="1"/>
  <c r="K355" l="1"/>
  <c r="J355" l="1"/>
  <c r="I355" l="1"/>
  <c r="H355" l="1"/>
  <c r="G355" l="1"/>
  <c r="F355" l="1"/>
  <c r="E355" l="1"/>
  <c r="D355" l="1"/>
  <c r="C355" l="1"/>
  <c r="O354" l="1"/>
  <c r="N354" l="1"/>
  <c r="M354" l="1"/>
  <c r="L354" l="1"/>
  <c r="K354" l="1"/>
  <c r="J354" l="1"/>
  <c r="I354" l="1"/>
  <c r="H354" l="1"/>
  <c r="G354" l="1"/>
  <c r="F354" l="1"/>
  <c r="E354" l="1"/>
  <c r="D354" l="1"/>
  <c r="C354" l="1"/>
  <c r="O353" l="1"/>
  <c r="N353" l="1"/>
  <c r="M353" l="1"/>
  <c r="L353" l="1"/>
  <c r="K353" l="1"/>
  <c r="J353" l="1"/>
  <c r="I353" l="1"/>
  <c r="H353" l="1"/>
  <c r="G353" l="1"/>
  <c r="F353" l="1"/>
  <c r="E353" l="1"/>
  <c r="D353" l="1"/>
  <c r="C353" l="1"/>
  <c r="O352" l="1"/>
  <c r="N352" l="1"/>
  <c r="M352" l="1"/>
  <c r="L352" l="1"/>
  <c r="K352" l="1"/>
  <c r="J352" l="1"/>
  <c r="I352" l="1"/>
  <c r="H352" l="1"/>
  <c r="G352" l="1"/>
  <c r="F352" l="1"/>
  <c r="E352" l="1"/>
  <c r="D352" l="1"/>
  <c r="C352" l="1"/>
  <c r="O351" l="1"/>
  <c r="N351" l="1"/>
  <c r="M351" l="1"/>
  <c r="L351" l="1"/>
  <c r="K351" l="1"/>
  <c r="J351" l="1"/>
  <c r="I351" l="1"/>
  <c r="H351" l="1"/>
  <c r="G351" l="1"/>
  <c r="F351" l="1"/>
  <c r="E351" l="1"/>
  <c r="D351" l="1"/>
  <c r="C351" l="1"/>
  <c r="O350" l="1"/>
  <c r="N350" l="1"/>
  <c r="M350" l="1"/>
  <c r="L350" l="1"/>
  <c r="K350" l="1"/>
  <c r="J350" l="1"/>
  <c r="I350" l="1"/>
  <c r="H350" l="1"/>
  <c r="G350" l="1"/>
  <c r="F350" l="1"/>
  <c r="E350" l="1"/>
  <c r="D350" l="1"/>
  <c r="C350" l="1"/>
  <c r="O349" l="1"/>
  <c r="N349" l="1"/>
  <c r="M349" l="1"/>
  <c r="L349" l="1"/>
  <c r="K349" l="1"/>
  <c r="J349" l="1"/>
  <c r="I349" l="1"/>
  <c r="H349" l="1"/>
  <c r="G349" l="1"/>
  <c r="F349" l="1"/>
  <c r="E349" l="1"/>
  <c r="D349" l="1"/>
  <c r="C349" l="1"/>
  <c r="O348" l="1"/>
  <c r="N348" l="1"/>
  <c r="M348" l="1"/>
  <c r="L348" l="1"/>
  <c r="K348" l="1"/>
  <c r="J348" l="1"/>
  <c r="I348" l="1"/>
  <c r="H348" l="1"/>
  <c r="G348" l="1"/>
  <c r="F348" l="1"/>
  <c r="E348" l="1"/>
  <c r="D348" l="1"/>
  <c r="C348" l="1"/>
  <c r="O347" l="1"/>
  <c r="N347" l="1"/>
  <c r="M347" l="1"/>
  <c r="L347" l="1"/>
  <c r="K347" l="1"/>
  <c r="J347" l="1"/>
  <c r="I347" l="1"/>
  <c r="H347" l="1"/>
  <c r="G347" l="1"/>
  <c r="F347" l="1"/>
  <c r="E347" l="1"/>
  <c r="D347" l="1"/>
  <c r="C347" l="1"/>
  <c r="O346" l="1"/>
  <c r="N346" l="1"/>
  <c r="M346" l="1"/>
  <c r="L346" l="1"/>
  <c r="K346" l="1"/>
  <c r="J346" l="1"/>
  <c r="I346" l="1"/>
  <c r="H346" l="1"/>
  <c r="G346" l="1"/>
  <c r="F346" l="1"/>
  <c r="E346" l="1"/>
  <c r="D346" l="1"/>
  <c r="C346" l="1"/>
  <c r="O345" l="1"/>
  <c r="N345" l="1"/>
  <c r="M345" l="1"/>
  <c r="L345" l="1"/>
  <c r="K345" l="1"/>
  <c r="J345" l="1"/>
  <c r="I345" l="1"/>
  <c r="H345" l="1"/>
  <c r="G345" l="1"/>
  <c r="F345" l="1"/>
  <c r="E345" l="1"/>
  <c r="D345" l="1"/>
  <c r="C345" l="1"/>
  <c r="O344" l="1"/>
  <c r="N344" l="1"/>
  <c r="M344" l="1"/>
  <c r="L344" l="1"/>
  <c r="K344" l="1"/>
  <c r="J344" l="1"/>
  <c r="I344" l="1"/>
  <c r="H344" l="1"/>
  <c r="G344" l="1"/>
  <c r="F344" l="1"/>
  <c r="E344" l="1"/>
  <c r="D344" l="1"/>
  <c r="C344" l="1"/>
  <c r="O343" l="1"/>
  <c r="N343" l="1"/>
  <c r="M343" l="1"/>
  <c r="L343" l="1"/>
  <c r="K343" l="1"/>
  <c r="J343" l="1"/>
  <c r="I343" l="1"/>
  <c r="H343" l="1"/>
  <c r="G343" l="1"/>
  <c r="F343" l="1"/>
  <c r="E343" l="1"/>
  <c r="D343" l="1"/>
  <c r="C343" l="1"/>
  <c r="O342" l="1"/>
  <c r="N342" l="1"/>
  <c r="M342" l="1"/>
  <c r="L342" l="1"/>
  <c r="K342" l="1"/>
  <c r="J342" l="1"/>
  <c r="I342" l="1"/>
  <c r="H342" l="1"/>
  <c r="G342" l="1"/>
  <c r="F342" l="1"/>
  <c r="E342" l="1"/>
  <c r="D342" l="1"/>
  <c r="C342" l="1"/>
  <c r="O341" l="1"/>
  <c r="N341" l="1"/>
  <c r="M341" l="1"/>
  <c r="L341" l="1"/>
  <c r="K341" l="1"/>
  <c r="J341" l="1"/>
  <c r="I341" l="1"/>
  <c r="H341" l="1"/>
  <c r="G341" l="1"/>
  <c r="F341" l="1"/>
  <c r="E341" l="1"/>
  <c r="D341" l="1"/>
  <c r="C341" l="1"/>
  <c r="O340" l="1"/>
  <c r="N340" l="1"/>
  <c r="M340" l="1"/>
  <c r="L340" l="1"/>
  <c r="K340" l="1"/>
  <c r="J340" l="1"/>
  <c r="I340" l="1"/>
  <c r="H340" l="1"/>
  <c r="G340" l="1"/>
  <c r="F340" l="1"/>
  <c r="E340" l="1"/>
  <c r="D340" l="1"/>
  <c r="C340" l="1"/>
  <c r="O339" l="1"/>
  <c r="N339" l="1"/>
  <c r="M339" l="1"/>
  <c r="L339" l="1"/>
  <c r="K339" l="1"/>
  <c r="J339" l="1"/>
  <c r="I339" l="1"/>
  <c r="H339" l="1"/>
  <c r="G339" l="1"/>
  <c r="F339" l="1"/>
  <c r="E339" l="1"/>
  <c r="D339" l="1"/>
  <c r="C339" l="1"/>
  <c r="O338" l="1"/>
  <c r="N338" l="1"/>
  <c r="M338" l="1"/>
  <c r="L338" l="1"/>
  <c r="K338" l="1"/>
  <c r="J338" l="1"/>
  <c r="I338" l="1"/>
  <c r="H338" l="1"/>
  <c r="G338" l="1"/>
  <c r="F338" l="1"/>
  <c r="E338" l="1"/>
  <c r="D338" l="1"/>
  <c r="C338" l="1"/>
  <c r="O337" l="1"/>
  <c r="N337" l="1"/>
  <c r="M337" l="1"/>
  <c r="L337" l="1"/>
  <c r="K337" l="1"/>
  <c r="J337" l="1"/>
  <c r="I337" l="1"/>
  <c r="H337" l="1"/>
  <c r="G337" l="1"/>
  <c r="F337" l="1"/>
  <c r="E337" l="1"/>
  <c r="D337" l="1"/>
  <c r="C337" l="1"/>
  <c r="O336" l="1"/>
  <c r="N336" l="1"/>
  <c r="M336" l="1"/>
  <c r="L336" l="1"/>
  <c r="K336" l="1"/>
  <c r="J336" l="1"/>
  <c r="I336" l="1"/>
  <c r="H336" l="1"/>
  <c r="G336" l="1"/>
  <c r="F336" l="1"/>
  <c r="E336" l="1"/>
  <c r="D336" l="1"/>
  <c r="C336" l="1"/>
  <c r="O335" l="1"/>
  <c r="N335" l="1"/>
  <c r="M335" l="1"/>
  <c r="L335" l="1"/>
  <c r="K335" l="1"/>
  <c r="J335" l="1"/>
  <c r="I335" l="1"/>
  <c r="H335" l="1"/>
  <c r="G335" l="1"/>
  <c r="F335" l="1"/>
  <c r="E335" l="1"/>
  <c r="D335" l="1"/>
  <c r="C335" l="1"/>
  <c r="O334" l="1"/>
  <c r="N334" l="1"/>
  <c r="M334" l="1"/>
  <c r="L334" l="1"/>
  <c r="K334" l="1"/>
  <c r="J334" l="1"/>
  <c r="I334" l="1"/>
  <c r="H334" l="1"/>
  <c r="G334" l="1"/>
  <c r="F334" l="1"/>
  <c r="E334" l="1"/>
  <c r="D334" l="1"/>
  <c r="C334" l="1"/>
  <c r="O333" l="1"/>
  <c r="N333" l="1"/>
  <c r="M333" l="1"/>
  <c r="L333" l="1"/>
  <c r="K333" l="1"/>
  <c r="J333" l="1"/>
  <c r="I333" l="1"/>
  <c r="H333" l="1"/>
  <c r="G333" l="1"/>
  <c r="F333" l="1"/>
  <c r="E333" l="1"/>
  <c r="D333" l="1"/>
  <c r="C333" l="1"/>
  <c r="O332" l="1"/>
  <c r="N332" l="1"/>
  <c r="M332" l="1"/>
  <c r="L332" l="1"/>
  <c r="K332" l="1"/>
  <c r="J332" l="1"/>
  <c r="I332" l="1"/>
  <c r="H332" l="1"/>
  <c r="G332" l="1"/>
  <c r="F332" l="1"/>
  <c r="E332" l="1"/>
  <c r="D332" l="1"/>
  <c r="C332" l="1"/>
  <c r="O331" l="1"/>
  <c r="N331" l="1"/>
  <c r="M331" l="1"/>
  <c r="L331" l="1"/>
  <c r="K331" l="1"/>
  <c r="J331" l="1"/>
  <c r="I331" l="1"/>
  <c r="H331" l="1"/>
  <c r="G331" l="1"/>
  <c r="F331" l="1"/>
  <c r="E331" l="1"/>
  <c r="D331" l="1"/>
  <c r="C331" l="1"/>
  <c r="O330" l="1"/>
  <c r="N330" l="1"/>
  <c r="M330" l="1"/>
  <c r="L330" l="1"/>
  <c r="K330" l="1"/>
  <c r="J330" l="1"/>
  <c r="I330" l="1"/>
  <c r="H330" l="1"/>
  <c r="G330" l="1"/>
  <c r="F330" l="1"/>
  <c r="E330" l="1"/>
  <c r="D330" l="1"/>
  <c r="C330" l="1"/>
  <c r="O329" l="1"/>
  <c r="N329" l="1"/>
  <c r="M329" l="1"/>
  <c r="L329" l="1"/>
  <c r="K329" l="1"/>
  <c r="J329" l="1"/>
  <c r="I329" l="1"/>
  <c r="H329" l="1"/>
  <c r="G329" l="1"/>
  <c r="F329" l="1"/>
  <c r="E329" l="1"/>
  <c r="D329" l="1"/>
  <c r="C329" l="1"/>
  <c r="O328" l="1"/>
  <c r="N328" l="1"/>
  <c r="M328" l="1"/>
  <c r="L328" l="1"/>
  <c r="K328" l="1"/>
  <c r="J328" l="1"/>
  <c r="I328" l="1"/>
  <c r="H328" l="1"/>
  <c r="G328" l="1"/>
  <c r="F328" l="1"/>
  <c r="E328" l="1"/>
  <c r="D328" l="1"/>
  <c r="C328" l="1"/>
  <c r="O327" l="1"/>
  <c r="N327" l="1"/>
  <c r="M327" l="1"/>
  <c r="L327" l="1"/>
  <c r="K327" l="1"/>
  <c r="J327" l="1"/>
  <c r="I327" l="1"/>
  <c r="H327" l="1"/>
  <c r="G327" l="1"/>
  <c r="F327" l="1"/>
  <c r="E327" l="1"/>
  <c r="D327" l="1"/>
  <c r="C327" l="1"/>
  <c r="O326" l="1"/>
  <c r="N326" l="1"/>
  <c r="M326" l="1"/>
  <c r="L326" l="1"/>
  <c r="K326" l="1"/>
  <c r="J326" l="1"/>
  <c r="I326" l="1"/>
  <c r="H326" l="1"/>
  <c r="G326" l="1"/>
  <c r="F326" l="1"/>
  <c r="E326" l="1"/>
  <c r="D326" l="1"/>
  <c r="C326" l="1"/>
  <c r="O325" l="1"/>
  <c r="N325" l="1"/>
  <c r="M325" l="1"/>
  <c r="L325" l="1"/>
  <c r="K325" l="1"/>
  <c r="J325" l="1"/>
  <c r="I325" l="1"/>
  <c r="H325" l="1"/>
  <c r="G325" l="1"/>
  <c r="F325" l="1"/>
  <c r="E325" l="1"/>
  <c r="D325" l="1"/>
  <c r="C325" l="1"/>
  <c r="O324" l="1"/>
  <c r="N324" l="1"/>
  <c r="M324" l="1"/>
  <c r="L324" l="1"/>
  <c r="K324" l="1"/>
  <c r="J324" l="1"/>
  <c r="I324" l="1"/>
  <c r="H324" l="1"/>
  <c r="G324" l="1"/>
  <c r="F324" l="1"/>
  <c r="E324" l="1"/>
  <c r="D324" l="1"/>
  <c r="C324" l="1"/>
  <c r="O323" l="1"/>
  <c r="N323" l="1"/>
  <c r="M323" l="1"/>
  <c r="L323" l="1"/>
  <c r="K323" l="1"/>
  <c r="J323" l="1"/>
  <c r="I323" l="1"/>
  <c r="H323" l="1"/>
  <c r="G323" l="1"/>
  <c r="F323" l="1"/>
  <c r="E323" l="1"/>
  <c r="D323" l="1"/>
  <c r="C323" l="1"/>
  <c r="O322" l="1"/>
  <c r="N322" l="1"/>
  <c r="M322" l="1"/>
  <c r="L322" l="1"/>
  <c r="K322" l="1"/>
  <c r="J322" l="1"/>
  <c r="I322" l="1"/>
  <c r="H322" l="1"/>
  <c r="G322" l="1"/>
  <c r="F322" l="1"/>
  <c r="E322" l="1"/>
  <c r="D322" l="1"/>
  <c r="C322" l="1"/>
  <c r="O321" l="1"/>
  <c r="N321" l="1"/>
  <c r="M321" l="1"/>
  <c r="L321" l="1"/>
  <c r="K321" l="1"/>
  <c r="J321" l="1"/>
  <c r="I321" l="1"/>
  <c r="H321" l="1"/>
  <c r="G321" l="1"/>
  <c r="F321" l="1"/>
  <c r="E321" l="1"/>
  <c r="D321" l="1"/>
  <c r="C321" l="1"/>
  <c r="O320" l="1"/>
  <c r="N320" l="1"/>
  <c r="M320" l="1"/>
  <c r="L320" l="1"/>
  <c r="K320" l="1"/>
  <c r="J320" l="1"/>
  <c r="I320" l="1"/>
  <c r="H320" l="1"/>
  <c r="G320" l="1"/>
  <c r="F320" l="1"/>
  <c r="E320" l="1"/>
  <c r="D320" l="1"/>
  <c r="C320" l="1"/>
  <c r="O319" l="1"/>
  <c r="N319" l="1"/>
  <c r="M319" l="1"/>
  <c r="L319" l="1"/>
  <c r="K319" l="1"/>
  <c r="J319" l="1"/>
  <c r="I319" l="1"/>
  <c r="H319" l="1"/>
  <c r="G319" l="1"/>
  <c r="F319" l="1"/>
  <c r="E319" l="1"/>
  <c r="D319" l="1"/>
  <c r="C319" l="1"/>
  <c r="O318" l="1"/>
  <c r="N318" l="1"/>
  <c r="M318" l="1"/>
  <c r="L318" l="1"/>
  <c r="K318" l="1"/>
  <c r="J318" l="1"/>
  <c r="I318" l="1"/>
  <c r="H318" l="1"/>
  <c r="G318" l="1"/>
  <c r="F318" l="1"/>
  <c r="E318" l="1"/>
  <c r="D318" l="1"/>
  <c r="C318" l="1"/>
  <c r="O317" l="1"/>
  <c r="N317" l="1"/>
  <c r="M317" l="1"/>
  <c r="L317" l="1"/>
  <c r="K317" l="1"/>
  <c r="J317" l="1"/>
  <c r="I317" l="1"/>
  <c r="H317" l="1"/>
  <c r="G317" l="1"/>
  <c r="F317" l="1"/>
  <c r="E317" l="1"/>
  <c r="D317" l="1"/>
  <c r="C317" l="1"/>
  <c r="O316" l="1"/>
  <c r="N316" l="1"/>
  <c r="M316" l="1"/>
  <c r="L316" l="1"/>
  <c r="K316" l="1"/>
  <c r="J316" l="1"/>
  <c r="I316" l="1"/>
  <c r="H316" l="1"/>
  <c r="G316" l="1"/>
  <c r="F316" l="1"/>
  <c r="E316" l="1"/>
  <c r="D316" l="1"/>
  <c r="C316" l="1"/>
  <c r="O315" l="1"/>
  <c r="N315" l="1"/>
  <c r="M315" l="1"/>
  <c r="L315" l="1"/>
  <c r="K315" l="1"/>
  <c r="J315" l="1"/>
  <c r="I315" l="1"/>
  <c r="H315" l="1"/>
  <c r="G315" l="1"/>
  <c r="F315" l="1"/>
  <c r="E315" l="1"/>
  <c r="D315" l="1"/>
  <c r="C315" l="1"/>
  <c r="O314" l="1"/>
  <c r="N314" l="1"/>
  <c r="M314" l="1"/>
  <c r="L314" l="1"/>
  <c r="K314" l="1"/>
  <c r="J314" l="1"/>
  <c r="I314" l="1"/>
  <c r="H314" l="1"/>
  <c r="G314" l="1"/>
  <c r="F314" l="1"/>
  <c r="E314" l="1"/>
  <c r="D314" l="1"/>
  <c r="C314" l="1"/>
  <c r="O313" l="1"/>
  <c r="N313" l="1"/>
  <c r="M313" l="1"/>
  <c r="L313" l="1"/>
  <c r="K313" l="1"/>
  <c r="J313" l="1"/>
  <c r="I313" l="1"/>
  <c r="H313" l="1"/>
  <c r="G313" l="1"/>
  <c r="F313" l="1"/>
  <c r="E313" l="1"/>
  <c r="D313" l="1"/>
  <c r="C313" l="1"/>
  <c r="O312" l="1"/>
  <c r="N312" l="1"/>
  <c r="M312" l="1"/>
  <c r="L312" l="1"/>
  <c r="K312" l="1"/>
  <c r="J312" l="1"/>
  <c r="I312" l="1"/>
  <c r="H312" l="1"/>
  <c r="G312" l="1"/>
  <c r="F312" l="1"/>
  <c r="E312" l="1"/>
  <c r="D312" l="1"/>
  <c r="C312" l="1"/>
  <c r="O311" l="1"/>
  <c r="N311" l="1"/>
  <c r="M311" l="1"/>
  <c r="L311" l="1"/>
  <c r="K311" l="1"/>
  <c r="J311" l="1"/>
  <c r="I311" l="1"/>
  <c r="H311" l="1"/>
  <c r="G311" l="1"/>
  <c r="F311" l="1"/>
  <c r="E311" l="1"/>
  <c r="D311" l="1"/>
  <c r="C311" l="1"/>
  <c r="O310" l="1"/>
  <c r="N310" l="1"/>
  <c r="M310" l="1"/>
  <c r="L310" l="1"/>
  <c r="K310" l="1"/>
  <c r="J310" l="1"/>
  <c r="I310" l="1"/>
  <c r="H310" l="1"/>
  <c r="G310" l="1"/>
  <c r="F310" l="1"/>
  <c r="E310" l="1"/>
  <c r="D310" l="1"/>
  <c r="C310" l="1"/>
  <c r="O309" l="1"/>
  <c r="N309" l="1"/>
  <c r="M309" l="1"/>
  <c r="L309" l="1"/>
  <c r="K309" l="1"/>
  <c r="J309" l="1"/>
  <c r="I309" l="1"/>
  <c r="H309" l="1"/>
  <c r="G309" l="1"/>
  <c r="F309" l="1"/>
  <c r="E309" l="1"/>
  <c r="D309" l="1"/>
  <c r="C309" l="1"/>
  <c r="O308" l="1"/>
  <c r="N308" l="1"/>
  <c r="M308" l="1"/>
  <c r="L308" l="1"/>
  <c r="K308" l="1"/>
  <c r="J308" l="1"/>
  <c r="I308" l="1"/>
  <c r="H308" l="1"/>
  <c r="G308" l="1"/>
  <c r="F308" l="1"/>
  <c r="E308" l="1"/>
  <c r="D308" l="1"/>
  <c r="C308" l="1"/>
  <c r="O307" l="1"/>
  <c r="N307" l="1"/>
  <c r="M307" l="1"/>
  <c r="L307" l="1"/>
  <c r="K307" l="1"/>
  <c r="J307" l="1"/>
  <c r="I307" l="1"/>
  <c r="H307" l="1"/>
  <c r="G307" l="1"/>
  <c r="F307" l="1"/>
  <c r="E307" l="1"/>
  <c r="D307" l="1"/>
  <c r="C307" l="1"/>
  <c r="O306" l="1"/>
  <c r="N306" l="1"/>
  <c r="M306" l="1"/>
  <c r="L306" l="1"/>
  <c r="K306" l="1"/>
  <c r="J306" l="1"/>
  <c r="I306" l="1"/>
  <c r="H306" l="1"/>
  <c r="G306" l="1"/>
  <c r="F306" l="1"/>
  <c r="E306" l="1"/>
  <c r="D306" l="1"/>
  <c r="C306" l="1"/>
  <c r="O305" l="1"/>
  <c r="N305" l="1"/>
  <c r="M305" l="1"/>
  <c r="L305" l="1"/>
  <c r="K305" l="1"/>
  <c r="J305" l="1"/>
  <c r="I305" l="1"/>
  <c r="H305" l="1"/>
  <c r="G305" l="1"/>
  <c r="F305" l="1"/>
  <c r="E305" l="1"/>
  <c r="D305" l="1"/>
  <c r="C305" l="1"/>
  <c r="O304" l="1"/>
  <c r="N304" l="1"/>
  <c r="M304" l="1"/>
  <c r="L304" l="1"/>
  <c r="K304" l="1"/>
  <c r="J304" l="1"/>
  <c r="I304" l="1"/>
  <c r="H304" l="1"/>
  <c r="G304" l="1"/>
  <c r="F304" l="1"/>
  <c r="E304" l="1"/>
  <c r="D304" l="1"/>
  <c r="C304" l="1"/>
  <c r="O303" l="1"/>
  <c r="N303" l="1"/>
  <c r="M303" l="1"/>
  <c r="L303" l="1"/>
  <c r="K303" l="1"/>
  <c r="J303" l="1"/>
  <c r="I303" l="1"/>
  <c r="H303" l="1"/>
  <c r="G303" l="1"/>
  <c r="F303" l="1"/>
  <c r="E303" l="1"/>
  <c r="D303" l="1"/>
  <c r="C303" l="1"/>
  <c r="O302" l="1"/>
  <c r="N302" l="1"/>
  <c r="M302" l="1"/>
  <c r="L302" l="1"/>
  <c r="K302" l="1"/>
  <c r="J302" l="1"/>
  <c r="I302" l="1"/>
  <c r="H302" l="1"/>
  <c r="G302" l="1"/>
  <c r="F302" l="1"/>
  <c r="E302" l="1"/>
  <c r="D302" l="1"/>
  <c r="C302" l="1"/>
  <c r="O301" l="1"/>
  <c r="N301" l="1"/>
  <c r="M301" l="1"/>
  <c r="L301" l="1"/>
  <c r="K301" l="1"/>
  <c r="J301" l="1"/>
  <c r="I301" l="1"/>
  <c r="H301" l="1"/>
  <c r="G301" l="1"/>
  <c r="F301" l="1"/>
  <c r="E301" l="1"/>
  <c r="D301" l="1"/>
  <c r="C301" l="1"/>
  <c r="O300" l="1"/>
  <c r="N300" l="1"/>
  <c r="M300" l="1"/>
  <c r="L300" l="1"/>
  <c r="K300" l="1"/>
  <c r="J300" l="1"/>
  <c r="I300" l="1"/>
  <c r="H300" l="1"/>
  <c r="G300" l="1"/>
  <c r="F300" l="1"/>
  <c r="E300" l="1"/>
  <c r="D300" l="1"/>
  <c r="C300" l="1"/>
  <c r="O299" l="1"/>
  <c r="N299" l="1"/>
  <c r="M299" l="1"/>
  <c r="L299" l="1"/>
  <c r="K299" l="1"/>
  <c r="J299" l="1"/>
  <c r="I299" l="1"/>
  <c r="H299" l="1"/>
  <c r="G299" l="1"/>
  <c r="F299" l="1"/>
  <c r="E299" l="1"/>
  <c r="D299" l="1"/>
  <c r="C299" l="1"/>
  <c r="O298" l="1"/>
  <c r="N298" l="1"/>
  <c r="M298" l="1"/>
  <c r="L298" l="1"/>
  <c r="K298" l="1"/>
  <c r="J298" l="1"/>
  <c r="I298" l="1"/>
  <c r="H298" l="1"/>
  <c r="G298" l="1"/>
  <c r="F298" l="1"/>
  <c r="E298" l="1"/>
  <c r="D298" l="1"/>
  <c r="C298" l="1"/>
  <c r="O297" l="1"/>
  <c r="N297" l="1"/>
  <c r="M297" l="1"/>
  <c r="L297" l="1"/>
  <c r="K297" l="1"/>
  <c r="J297" l="1"/>
  <c r="I297" l="1"/>
  <c r="H297" l="1"/>
  <c r="G297" l="1"/>
  <c r="F297" l="1"/>
  <c r="E297" l="1"/>
  <c r="D297" l="1"/>
  <c r="C297" l="1"/>
  <c r="O296" l="1"/>
  <c r="N296" l="1"/>
  <c r="M296" l="1"/>
  <c r="L296" l="1"/>
  <c r="K296" l="1"/>
  <c r="J296" l="1"/>
  <c r="I296" l="1"/>
  <c r="H296" l="1"/>
  <c r="G296" l="1"/>
  <c r="F296" l="1"/>
  <c r="E296" l="1"/>
  <c r="D296" l="1"/>
  <c r="C296" l="1"/>
  <c r="O295" l="1"/>
  <c r="N295" l="1"/>
  <c r="M295" l="1"/>
  <c r="L295" l="1"/>
  <c r="K295" l="1"/>
  <c r="J295" l="1"/>
  <c r="I295" l="1"/>
  <c r="H295" l="1"/>
  <c r="G295" l="1"/>
  <c r="F295" l="1"/>
  <c r="E295" l="1"/>
  <c r="D295" l="1"/>
  <c r="C295" l="1"/>
  <c r="O294" l="1"/>
  <c r="N294" l="1"/>
  <c r="M294" l="1"/>
  <c r="L294" l="1"/>
  <c r="K294" l="1"/>
  <c r="J294" l="1"/>
  <c r="I294" l="1"/>
  <c r="H294" l="1"/>
  <c r="G294" l="1"/>
  <c r="F294" l="1"/>
  <c r="E294" l="1"/>
  <c r="D294" l="1"/>
  <c r="C294" l="1"/>
  <c r="O293" l="1"/>
  <c r="N293" l="1"/>
  <c r="M293" l="1"/>
  <c r="L293" l="1"/>
  <c r="K293" l="1"/>
  <c r="J293" l="1"/>
  <c r="I293" l="1"/>
  <c r="H293" l="1"/>
  <c r="G293" l="1"/>
  <c r="F293" l="1"/>
  <c r="E293" l="1"/>
  <c r="D293" l="1"/>
  <c r="C293" l="1"/>
  <c r="O292" l="1"/>
  <c r="N292" l="1"/>
  <c r="M292" l="1"/>
  <c r="L292" l="1"/>
  <c r="K292" l="1"/>
  <c r="J292" l="1"/>
  <c r="I292" l="1"/>
  <c r="H292" l="1"/>
  <c r="G292" l="1"/>
  <c r="F292" l="1"/>
  <c r="E292" l="1"/>
  <c r="D292" l="1"/>
  <c r="C292" l="1"/>
  <c r="O291" l="1"/>
  <c r="N291" l="1"/>
  <c r="M291" l="1"/>
  <c r="L291" l="1"/>
  <c r="K291" l="1"/>
  <c r="J291" l="1"/>
  <c r="I291" l="1"/>
  <c r="H291" l="1"/>
  <c r="G291" l="1"/>
  <c r="F291" l="1"/>
  <c r="E291" l="1"/>
  <c r="D291" l="1"/>
  <c r="C291" l="1"/>
  <c r="O290" l="1"/>
  <c r="N290" l="1"/>
  <c r="M290" l="1"/>
  <c r="L290" l="1"/>
  <c r="K290" l="1"/>
  <c r="J290" l="1"/>
  <c r="I290" l="1"/>
  <c r="H290" l="1"/>
  <c r="G290" l="1"/>
  <c r="F290" l="1"/>
  <c r="E290" l="1"/>
  <c r="D290" l="1"/>
  <c r="C290" l="1"/>
  <c r="O289" l="1"/>
  <c r="N289" l="1"/>
  <c r="M289" l="1"/>
  <c r="L289" l="1"/>
  <c r="K289" l="1"/>
  <c r="J289" l="1"/>
  <c r="I289" l="1"/>
  <c r="H289" l="1"/>
  <c r="G289" l="1"/>
  <c r="F289" l="1"/>
  <c r="E289" l="1"/>
  <c r="D289" l="1"/>
  <c r="C289" l="1"/>
  <c r="O288" l="1"/>
  <c r="N288" l="1"/>
  <c r="M288" l="1"/>
  <c r="L288" l="1"/>
  <c r="K288" l="1"/>
  <c r="J288" l="1"/>
  <c r="I288" l="1"/>
  <c r="H288" l="1"/>
  <c r="G288" l="1"/>
  <c r="F288" l="1"/>
  <c r="E288" l="1"/>
  <c r="D288" l="1"/>
  <c r="C288" l="1"/>
  <c r="O287" l="1"/>
  <c r="N287" l="1"/>
  <c r="M287" l="1"/>
  <c r="L287" l="1"/>
  <c r="K287" l="1"/>
  <c r="J287" l="1"/>
  <c r="I287" l="1"/>
  <c r="H287" l="1"/>
  <c r="G287" l="1"/>
  <c r="F287" l="1"/>
  <c r="E287" l="1"/>
  <c r="D287" l="1"/>
  <c r="C287" l="1"/>
  <c r="O286" l="1"/>
  <c r="N286" l="1"/>
  <c r="M286" l="1"/>
  <c r="L286" l="1"/>
  <c r="K286" l="1"/>
  <c r="J286" l="1"/>
  <c r="I286" l="1"/>
  <c r="H286" l="1"/>
  <c r="G286" l="1"/>
  <c r="F286" l="1"/>
  <c r="E286" l="1"/>
  <c r="D286" l="1"/>
  <c r="C286" l="1"/>
  <c r="O285" l="1"/>
  <c r="N285" l="1"/>
  <c r="M285" l="1"/>
  <c r="L285" l="1"/>
  <c r="K285" l="1"/>
  <c r="J285" l="1"/>
  <c r="I285" l="1"/>
  <c r="H285" l="1"/>
  <c r="G285" l="1"/>
  <c r="F285" l="1"/>
  <c r="E285" l="1"/>
  <c r="D285" l="1"/>
  <c r="C285" l="1"/>
  <c r="O284" l="1"/>
  <c r="N284" l="1"/>
  <c r="M284" l="1"/>
  <c r="L284" l="1"/>
  <c r="K284" l="1"/>
  <c r="J284" l="1"/>
  <c r="I284" l="1"/>
  <c r="H284" l="1"/>
  <c r="G284" l="1"/>
  <c r="F284" l="1"/>
  <c r="E284" l="1"/>
  <c r="D284" l="1"/>
  <c r="C284" l="1"/>
  <c r="O283" l="1"/>
  <c r="N283" l="1"/>
  <c r="M283" l="1"/>
  <c r="L283" l="1"/>
  <c r="K283" l="1"/>
  <c r="J283" l="1"/>
  <c r="I283" l="1"/>
  <c r="H283" l="1"/>
  <c r="G283" l="1"/>
  <c r="F283" l="1"/>
  <c r="E283" l="1"/>
  <c r="D283" l="1"/>
  <c r="C283" l="1"/>
  <c r="O282" l="1"/>
  <c r="N282" l="1"/>
  <c r="M282" l="1"/>
  <c r="L282" l="1"/>
  <c r="K282" l="1"/>
  <c r="J282" l="1"/>
  <c r="I282" l="1"/>
  <c r="H282" l="1"/>
  <c r="G282" l="1"/>
  <c r="F282" l="1"/>
  <c r="E282" l="1"/>
  <c r="D282" l="1"/>
  <c r="C282" l="1"/>
  <c r="O281" l="1"/>
  <c r="N281" l="1"/>
  <c r="M281" l="1"/>
  <c r="L281" l="1"/>
  <c r="K281" l="1"/>
  <c r="J281" l="1"/>
  <c r="I281" l="1"/>
  <c r="H281" l="1"/>
  <c r="G281" l="1"/>
  <c r="F281" l="1"/>
  <c r="E281" l="1"/>
  <c r="D281" l="1"/>
  <c r="C281" l="1"/>
  <c r="O280" l="1"/>
  <c r="N280" l="1"/>
  <c r="M280" l="1"/>
  <c r="L280" l="1"/>
  <c r="K280" l="1"/>
  <c r="J280" l="1"/>
  <c r="I280" l="1"/>
  <c r="H280" l="1"/>
  <c r="G280" l="1"/>
  <c r="F280" l="1"/>
  <c r="E280" l="1"/>
  <c r="D280" l="1"/>
  <c r="C280" l="1"/>
  <c r="O279" l="1"/>
  <c r="N279" l="1"/>
  <c r="M279" l="1"/>
  <c r="L279" l="1"/>
  <c r="K279" l="1"/>
  <c r="J279" l="1"/>
  <c r="I279" l="1"/>
  <c r="H279" l="1"/>
  <c r="G279" l="1"/>
  <c r="F279" l="1"/>
  <c r="E279" l="1"/>
  <c r="D279" l="1"/>
  <c r="C279" l="1"/>
  <c r="O278" l="1"/>
  <c r="N278" l="1"/>
  <c r="M278" l="1"/>
  <c r="L278" l="1"/>
  <c r="K278" l="1"/>
  <c r="J278" l="1"/>
  <c r="I278" l="1"/>
  <c r="H278" l="1"/>
  <c r="G278" l="1"/>
  <c r="F278" l="1"/>
  <c r="E278" l="1"/>
  <c r="D278" l="1"/>
  <c r="C278" l="1"/>
  <c r="O277" l="1"/>
  <c r="N277" l="1"/>
  <c r="M277" l="1"/>
  <c r="L277" l="1"/>
  <c r="K277" l="1"/>
  <c r="J277" l="1"/>
  <c r="I277" l="1"/>
  <c r="H277" l="1"/>
  <c r="G277" l="1"/>
  <c r="F277" l="1"/>
  <c r="E277" l="1"/>
  <c r="D277" l="1"/>
  <c r="C277" l="1"/>
  <c r="O276" l="1"/>
  <c r="N276" l="1"/>
  <c r="M276" l="1"/>
  <c r="L276" l="1"/>
  <c r="K276" l="1"/>
  <c r="J276" l="1"/>
  <c r="I276" l="1"/>
  <c r="H276" l="1"/>
  <c r="G276" l="1"/>
  <c r="F276" l="1"/>
  <c r="E276" l="1"/>
  <c r="D276" l="1"/>
  <c r="C276" l="1"/>
  <c r="O275" l="1"/>
  <c r="N275" l="1"/>
  <c r="M275" l="1"/>
  <c r="L275" l="1"/>
  <c r="K275" l="1"/>
  <c r="J275" l="1"/>
  <c r="I275" l="1"/>
  <c r="H275" l="1"/>
  <c r="G275" l="1"/>
  <c r="F275" l="1"/>
  <c r="E275" l="1"/>
  <c r="D275" l="1"/>
  <c r="C275" l="1"/>
  <c r="O274" l="1"/>
  <c r="N274" l="1"/>
  <c r="M274" l="1"/>
  <c r="L274" l="1"/>
  <c r="K274" l="1"/>
  <c r="J274" l="1"/>
  <c r="I274" l="1"/>
  <c r="H274" l="1"/>
  <c r="G274" l="1"/>
  <c r="F274" l="1"/>
  <c r="E274" l="1"/>
  <c r="D274" l="1"/>
  <c r="C274" l="1"/>
  <c r="O273" l="1"/>
  <c r="N273" l="1"/>
  <c r="M273" l="1"/>
  <c r="L273" l="1"/>
  <c r="K273" l="1"/>
  <c r="J273" l="1"/>
  <c r="I273" l="1"/>
  <c r="H273" l="1"/>
  <c r="G273" l="1"/>
  <c r="F273" l="1"/>
  <c r="E273" l="1"/>
  <c r="D273" l="1"/>
  <c r="C273" l="1"/>
  <c r="O272" l="1"/>
  <c r="N272" l="1"/>
  <c r="M272" l="1"/>
  <c r="L272" l="1"/>
  <c r="K272" l="1"/>
  <c r="J272" l="1"/>
  <c r="I272" l="1"/>
  <c r="H272" l="1"/>
  <c r="G272" l="1"/>
  <c r="F272" l="1"/>
  <c r="E272" l="1"/>
  <c r="D272" l="1"/>
  <c r="C272" l="1"/>
  <c r="O271" l="1"/>
  <c r="N271" l="1"/>
  <c r="M271" l="1"/>
  <c r="L271" l="1"/>
  <c r="K271" l="1"/>
  <c r="J271" l="1"/>
  <c r="I271" l="1"/>
  <c r="H271" l="1"/>
  <c r="G271" l="1"/>
  <c r="F271" l="1"/>
  <c r="E271" l="1"/>
  <c r="D271" l="1"/>
  <c r="C271" l="1"/>
  <c r="O270" l="1"/>
  <c r="N270" l="1"/>
  <c r="M270" l="1"/>
  <c r="L270" l="1"/>
  <c r="K270" l="1"/>
  <c r="J270" l="1"/>
  <c r="I270" l="1"/>
  <c r="H270" l="1"/>
  <c r="G270" l="1"/>
  <c r="F270" l="1"/>
  <c r="E270" l="1"/>
  <c r="D270" l="1"/>
  <c r="C270" l="1"/>
  <c r="O269" l="1"/>
  <c r="N269" l="1"/>
  <c r="M269" l="1"/>
  <c r="L269" l="1"/>
  <c r="K269" l="1"/>
  <c r="J269" l="1"/>
  <c r="I269" l="1"/>
  <c r="H269" l="1"/>
  <c r="G269" l="1"/>
  <c r="F269" l="1"/>
  <c r="E269" l="1"/>
  <c r="D269" l="1"/>
  <c r="C269" l="1"/>
  <c r="O268" l="1"/>
  <c r="N268" l="1"/>
  <c r="M268" l="1"/>
  <c r="L268" l="1"/>
  <c r="K268" l="1"/>
  <c r="J268" l="1"/>
  <c r="I268" l="1"/>
  <c r="H268" l="1"/>
  <c r="G268" l="1"/>
  <c r="F268" l="1"/>
  <c r="E268" l="1"/>
  <c r="D268" l="1"/>
  <c r="C268" l="1"/>
  <c r="O267" l="1"/>
  <c r="N267" l="1"/>
  <c r="M267" l="1"/>
  <c r="L267" l="1"/>
  <c r="K267" l="1"/>
  <c r="J267" l="1"/>
  <c r="I267" l="1"/>
  <c r="H267" l="1"/>
  <c r="G267" l="1"/>
  <c r="F267" l="1"/>
  <c r="E267" l="1"/>
  <c r="D267" l="1"/>
  <c r="C267" l="1"/>
  <c r="O266" l="1"/>
  <c r="N266" l="1"/>
  <c r="M266" l="1"/>
  <c r="L266" l="1"/>
  <c r="K266" l="1"/>
  <c r="J266" l="1"/>
  <c r="I266" l="1"/>
  <c r="H266" l="1"/>
  <c r="G266" l="1"/>
  <c r="F266" l="1"/>
  <c r="E266" l="1"/>
  <c r="D266" l="1"/>
  <c r="C266" l="1"/>
  <c r="O265" l="1"/>
  <c r="N265" l="1"/>
  <c r="M265" l="1"/>
  <c r="L265" l="1"/>
  <c r="K265" l="1"/>
  <c r="J265" l="1"/>
  <c r="I265" l="1"/>
  <c r="H265" l="1"/>
  <c r="G265" l="1"/>
  <c r="F265" l="1"/>
  <c r="E265" l="1"/>
  <c r="D265" l="1"/>
  <c r="C265" l="1"/>
  <c r="O264" l="1"/>
  <c r="N264" l="1"/>
  <c r="M264" l="1"/>
  <c r="L264" l="1"/>
  <c r="K264" l="1"/>
  <c r="J264" l="1"/>
  <c r="I264" l="1"/>
  <c r="H264" l="1"/>
  <c r="G264" l="1"/>
  <c r="F264" l="1"/>
  <c r="E264" l="1"/>
  <c r="D264" l="1"/>
  <c r="C264" l="1"/>
  <c r="O263" l="1"/>
  <c r="N263" l="1"/>
  <c r="M263" l="1"/>
  <c r="L263" l="1"/>
  <c r="K263" l="1"/>
  <c r="J263" l="1"/>
  <c r="I263" l="1"/>
  <c r="H263" l="1"/>
  <c r="G263" l="1"/>
  <c r="F263" l="1"/>
  <c r="E263" l="1"/>
  <c r="D263" l="1"/>
  <c r="C263" l="1"/>
  <c r="O262" l="1"/>
  <c r="N262" l="1"/>
  <c r="M262" l="1"/>
  <c r="L262" l="1"/>
  <c r="K262" l="1"/>
  <c r="J262" l="1"/>
  <c r="I262" l="1"/>
  <c r="H262" l="1"/>
  <c r="G262" l="1"/>
  <c r="F262" l="1"/>
  <c r="E262" l="1"/>
  <c r="D262" l="1"/>
  <c r="C262" l="1"/>
  <c r="O261" l="1"/>
  <c r="N261" l="1"/>
  <c r="M261" l="1"/>
  <c r="L261" l="1"/>
  <c r="K261" l="1"/>
  <c r="J261" l="1"/>
  <c r="I261" l="1"/>
  <c r="H261" l="1"/>
  <c r="G261" l="1"/>
  <c r="F261" l="1"/>
  <c r="E261" l="1"/>
  <c r="D261" l="1"/>
  <c r="C261" l="1"/>
  <c r="O260" l="1"/>
  <c r="N260" l="1"/>
  <c r="M260" l="1"/>
  <c r="L260" l="1"/>
  <c r="K260" l="1"/>
  <c r="J260" l="1"/>
  <c r="I260" l="1"/>
  <c r="H260" l="1"/>
  <c r="G260" l="1"/>
  <c r="F260" l="1"/>
  <c r="E260" l="1"/>
  <c r="D260" l="1"/>
  <c r="C260" l="1"/>
  <c r="O259" l="1"/>
  <c r="N259" l="1"/>
  <c r="M259" l="1"/>
  <c r="L259" l="1"/>
  <c r="K259" l="1"/>
  <c r="J259" l="1"/>
  <c r="I259" l="1"/>
  <c r="H259" l="1"/>
  <c r="G259" l="1"/>
  <c r="F259" l="1"/>
  <c r="E259" l="1"/>
  <c r="D259" l="1"/>
  <c r="C259" l="1"/>
  <c r="O258" l="1"/>
  <c r="N258" l="1"/>
  <c r="M258" l="1"/>
  <c r="L258" l="1"/>
  <c r="K258" l="1"/>
  <c r="J258" l="1"/>
  <c r="I258" l="1"/>
  <c r="H258" l="1"/>
  <c r="G258" l="1"/>
  <c r="F258" l="1"/>
  <c r="E258" l="1"/>
  <c r="D258" l="1"/>
  <c r="C258" l="1"/>
  <c r="O257" l="1"/>
  <c r="N257" l="1"/>
  <c r="M257" l="1"/>
  <c r="L257" l="1"/>
  <c r="K257" l="1"/>
  <c r="J257" l="1"/>
  <c r="I257" l="1"/>
  <c r="H257" l="1"/>
  <c r="G257" l="1"/>
  <c r="F257" l="1"/>
  <c r="E257" l="1"/>
  <c r="D257" l="1"/>
  <c r="C257" l="1"/>
  <c r="O256" l="1"/>
  <c r="N256" l="1"/>
  <c r="M256" l="1"/>
  <c r="L256" l="1"/>
  <c r="K256" l="1"/>
  <c r="J256" l="1"/>
  <c r="I256" l="1"/>
  <c r="H256" l="1"/>
  <c r="G256" l="1"/>
  <c r="F256" l="1"/>
  <c r="E256" l="1"/>
  <c r="D256" l="1"/>
  <c r="C256" l="1"/>
  <c r="O255" l="1"/>
  <c r="N255" l="1"/>
  <c r="M255" l="1"/>
  <c r="L255" l="1"/>
  <c r="K255" l="1"/>
  <c r="J255" l="1"/>
  <c r="I255" l="1"/>
  <c r="H255" l="1"/>
  <c r="G255" l="1"/>
  <c r="F255" l="1"/>
  <c r="E255" l="1"/>
  <c r="D255" l="1"/>
  <c r="C255" l="1"/>
  <c r="O254" l="1"/>
  <c r="N254" l="1"/>
  <c r="M254" l="1"/>
  <c r="L254" l="1"/>
  <c r="K254" l="1"/>
  <c r="J254" l="1"/>
  <c r="I254" l="1"/>
  <c r="H254" l="1"/>
  <c r="G254" l="1"/>
  <c r="F254" l="1"/>
  <c r="E254" l="1"/>
  <c r="D254" l="1"/>
  <c r="C254" l="1"/>
  <c r="O253" l="1"/>
  <c r="N253" l="1"/>
  <c r="M253" l="1"/>
  <c r="L253" l="1"/>
  <c r="K253" l="1"/>
  <c r="J253" l="1"/>
  <c r="I253" l="1"/>
  <c r="H253" l="1"/>
  <c r="G253" l="1"/>
  <c r="F253" l="1"/>
  <c r="E253" l="1"/>
  <c r="D253" l="1"/>
  <c r="C253" l="1"/>
  <c r="O252" l="1"/>
  <c r="N252" l="1"/>
  <c r="M252" l="1"/>
  <c r="L252" l="1"/>
  <c r="K252" l="1"/>
  <c r="J252" l="1"/>
  <c r="I252" l="1"/>
  <c r="H252" l="1"/>
  <c r="G252" l="1"/>
  <c r="F252" l="1"/>
  <c r="E252" l="1"/>
  <c r="D252" l="1"/>
  <c r="C252" l="1"/>
  <c r="O251" l="1"/>
  <c r="N251" l="1"/>
  <c r="M251" l="1"/>
  <c r="L251" l="1"/>
  <c r="K251" l="1"/>
  <c r="J251" l="1"/>
  <c r="I251" l="1"/>
  <c r="H251" l="1"/>
  <c r="G251" l="1"/>
  <c r="F251" l="1"/>
  <c r="E251" l="1"/>
  <c r="D251" l="1"/>
  <c r="C251" l="1"/>
  <c r="O250" l="1"/>
  <c r="N250" l="1"/>
  <c r="M250" l="1"/>
  <c r="L250" l="1"/>
  <c r="K250" l="1"/>
  <c r="J250" l="1"/>
  <c r="I250" l="1"/>
  <c r="H250" l="1"/>
  <c r="G250" l="1"/>
  <c r="F250" l="1"/>
  <c r="E250" l="1"/>
  <c r="D250" l="1"/>
  <c r="C250" l="1"/>
  <c r="O249" l="1"/>
  <c r="N249" l="1"/>
  <c r="M249" l="1"/>
  <c r="L249" l="1"/>
  <c r="K249" l="1"/>
  <c r="J249" l="1"/>
  <c r="I249" l="1"/>
  <c r="H249" l="1"/>
  <c r="G249" l="1"/>
  <c r="F249" l="1"/>
  <c r="E249" l="1"/>
  <c r="D249" l="1"/>
  <c r="C249" l="1"/>
  <c r="O248" l="1"/>
  <c r="N248" l="1"/>
  <c r="M248" l="1"/>
  <c r="L248" l="1"/>
  <c r="K248" l="1"/>
  <c r="J248" l="1"/>
  <c r="I248" l="1"/>
  <c r="H248" l="1"/>
  <c r="G248" l="1"/>
  <c r="F248" l="1"/>
  <c r="E248" l="1"/>
  <c r="D248" l="1"/>
  <c r="C248" l="1"/>
  <c r="O247" l="1"/>
  <c r="N247" l="1"/>
  <c r="M247" l="1"/>
  <c r="L247" l="1"/>
  <c r="K247" l="1"/>
  <c r="J247" l="1"/>
  <c r="I247" l="1"/>
  <c r="H247" l="1"/>
  <c r="G247" l="1"/>
  <c r="F247" l="1"/>
  <c r="E247" l="1"/>
  <c r="D247" l="1"/>
  <c r="C247" l="1"/>
  <c r="O246" l="1"/>
  <c r="N246" l="1"/>
  <c r="M246" l="1"/>
  <c r="L246" l="1"/>
  <c r="K246" l="1"/>
  <c r="J246" l="1"/>
  <c r="I246" l="1"/>
  <c r="H246" l="1"/>
  <c r="G246" l="1"/>
  <c r="F246" l="1"/>
  <c r="E246" l="1"/>
  <c r="D246" l="1"/>
  <c r="C246" l="1"/>
  <c r="O245" l="1"/>
  <c r="N245" l="1"/>
  <c r="M245" l="1"/>
  <c r="L245" l="1"/>
  <c r="K245" l="1"/>
  <c r="J245" l="1"/>
  <c r="I245" l="1"/>
  <c r="H245" l="1"/>
  <c r="G245" l="1"/>
  <c r="F245" l="1"/>
  <c r="E245" l="1"/>
  <c r="D245" l="1"/>
  <c r="C245" l="1"/>
  <c r="O244" l="1"/>
  <c r="N244" l="1"/>
  <c r="M244" l="1"/>
  <c r="L244" l="1"/>
  <c r="K244" l="1"/>
  <c r="J244" l="1"/>
  <c r="I244" l="1"/>
  <c r="H244" l="1"/>
  <c r="G244" l="1"/>
  <c r="F244" l="1"/>
  <c r="E244" l="1"/>
  <c r="D244" l="1"/>
  <c r="C244" l="1"/>
  <c r="O243" l="1"/>
  <c r="N243" l="1"/>
  <c r="M243" l="1"/>
  <c r="L243" l="1"/>
  <c r="K243" l="1"/>
  <c r="J243" l="1"/>
  <c r="I243" l="1"/>
  <c r="H243" l="1"/>
  <c r="G243" l="1"/>
  <c r="F243" l="1"/>
  <c r="E243" l="1"/>
  <c r="D243" l="1"/>
  <c r="C243" l="1"/>
  <c r="O242" l="1"/>
  <c r="N242" l="1"/>
  <c r="M242" l="1"/>
  <c r="L242" l="1"/>
  <c r="K242" l="1"/>
  <c r="J242" l="1"/>
  <c r="I242" l="1"/>
  <c r="H242" l="1"/>
  <c r="G242" l="1"/>
  <c r="F242" l="1"/>
  <c r="E242" l="1"/>
  <c r="D242" l="1"/>
  <c r="C242" l="1"/>
  <c r="O241" l="1"/>
  <c r="N241" l="1"/>
  <c r="M241" l="1"/>
  <c r="L241" l="1"/>
  <c r="K241" l="1"/>
  <c r="J241" l="1"/>
  <c r="I241" l="1"/>
  <c r="H241" l="1"/>
  <c r="G241" l="1"/>
  <c r="F241" l="1"/>
  <c r="E241" l="1"/>
  <c r="D241" l="1"/>
  <c r="C241" l="1"/>
  <c r="O240" l="1"/>
  <c r="N240" l="1"/>
  <c r="M240" l="1"/>
  <c r="L240" l="1"/>
  <c r="K240" l="1"/>
  <c r="J240" l="1"/>
  <c r="I240" l="1"/>
  <c r="H240" l="1"/>
  <c r="G240" l="1"/>
  <c r="F240" l="1"/>
  <c r="E240" l="1"/>
  <c r="D240" l="1"/>
  <c r="C240" l="1"/>
  <c r="O239" l="1"/>
  <c r="N239" l="1"/>
  <c r="M239" l="1"/>
  <c r="L239" l="1"/>
  <c r="K239" l="1"/>
  <c r="J239" l="1"/>
  <c r="I239" l="1"/>
  <c r="H239" l="1"/>
  <c r="G239" l="1"/>
  <c r="F239" l="1"/>
  <c r="E239" l="1"/>
  <c r="D239" l="1"/>
  <c r="C239" l="1"/>
  <c r="O238" l="1"/>
  <c r="N238" l="1"/>
  <c r="M238" l="1"/>
  <c r="L238" l="1"/>
  <c r="K238" l="1"/>
  <c r="J238" l="1"/>
  <c r="I238" l="1"/>
  <c r="H238" l="1"/>
  <c r="G238" l="1"/>
  <c r="F238" l="1"/>
  <c r="E238" l="1"/>
  <c r="D238" l="1"/>
  <c r="C238" l="1"/>
  <c r="O237" l="1"/>
  <c r="N237" l="1"/>
  <c r="M237" l="1"/>
  <c r="L237" l="1"/>
  <c r="K237" l="1"/>
  <c r="J237" l="1"/>
  <c r="I237" l="1"/>
  <c r="H237" l="1"/>
  <c r="G237" l="1"/>
  <c r="F237" l="1"/>
  <c r="E237" l="1"/>
  <c r="D237" l="1"/>
  <c r="C237" l="1"/>
  <c r="O236" l="1"/>
  <c r="N236" l="1"/>
  <c r="M236" l="1"/>
  <c r="L236" l="1"/>
  <c r="K236" l="1"/>
  <c r="J236" l="1"/>
  <c r="I236" l="1"/>
  <c r="H236" l="1"/>
  <c r="G236" l="1"/>
  <c r="F236" l="1"/>
  <c r="E236" l="1"/>
  <c r="D236" l="1"/>
  <c r="C236" l="1"/>
  <c r="O235" l="1"/>
  <c r="N235" l="1"/>
  <c r="M235" l="1"/>
  <c r="L235" l="1"/>
  <c r="K235" l="1"/>
  <c r="J235" l="1"/>
  <c r="I235" l="1"/>
  <c r="H235" l="1"/>
  <c r="G235" l="1"/>
  <c r="F235" l="1"/>
  <c r="E235" l="1"/>
  <c r="D235" l="1"/>
  <c r="C235" l="1"/>
  <c r="O234" l="1"/>
  <c r="N234" l="1"/>
  <c r="M234" l="1"/>
  <c r="L234" l="1"/>
  <c r="K234" l="1"/>
  <c r="J234" l="1"/>
  <c r="I234" l="1"/>
  <c r="H234" l="1"/>
  <c r="G234" l="1"/>
  <c r="F234" l="1"/>
  <c r="E234" l="1"/>
  <c r="D234" l="1"/>
  <c r="C234" l="1"/>
  <c r="O233" l="1"/>
  <c r="N233" l="1"/>
  <c r="M233" l="1"/>
  <c r="L233" l="1"/>
  <c r="K233" l="1"/>
  <c r="J233" l="1"/>
  <c r="I233" l="1"/>
  <c r="H233" l="1"/>
  <c r="G233" l="1"/>
  <c r="F233" l="1"/>
  <c r="E233" l="1"/>
  <c r="D233" l="1"/>
  <c r="C233" l="1"/>
  <c r="O232" l="1"/>
  <c r="N232" l="1"/>
  <c r="M232" l="1"/>
  <c r="L232" l="1"/>
  <c r="K232" l="1"/>
  <c r="J232" l="1"/>
  <c r="I232" l="1"/>
  <c r="H232" l="1"/>
  <c r="G232" l="1"/>
  <c r="F232" l="1"/>
  <c r="E232" l="1"/>
  <c r="D232" l="1"/>
  <c r="C232" l="1"/>
  <c r="O231" l="1"/>
  <c r="N231" l="1"/>
  <c r="M231" l="1"/>
  <c r="L231" l="1"/>
  <c r="K231" l="1"/>
  <c r="J231" l="1"/>
  <c r="I231" l="1"/>
  <c r="H231" l="1"/>
  <c r="G231" l="1"/>
  <c r="F231" l="1"/>
  <c r="E231" l="1"/>
  <c r="D231" l="1"/>
  <c r="C231" l="1"/>
  <c r="O230" l="1"/>
  <c r="N230" l="1"/>
  <c r="M230" l="1"/>
  <c r="L230" l="1"/>
  <c r="K230" l="1"/>
  <c r="J230" l="1"/>
  <c r="I230" l="1"/>
  <c r="H230" l="1"/>
  <c r="G230" l="1"/>
  <c r="F230" l="1"/>
  <c r="E230" l="1"/>
  <c r="D230" l="1"/>
  <c r="C230" l="1"/>
  <c r="O229" l="1"/>
  <c r="N229" l="1"/>
  <c r="M229" l="1"/>
  <c r="L229" l="1"/>
  <c r="K229" l="1"/>
  <c r="J229" l="1"/>
  <c r="I229" l="1"/>
  <c r="H229" l="1"/>
  <c r="G229" l="1"/>
  <c r="F229" l="1"/>
  <c r="E229" l="1"/>
  <c r="D229" l="1"/>
  <c r="C229" l="1"/>
  <c r="O228" l="1"/>
  <c r="N228" l="1"/>
  <c r="M228" l="1"/>
  <c r="L228" l="1"/>
  <c r="K228" l="1"/>
  <c r="J228" l="1"/>
  <c r="I228" l="1"/>
  <c r="H228" l="1"/>
  <c r="G228" l="1"/>
  <c r="F228" l="1"/>
  <c r="E228" l="1"/>
  <c r="D228" l="1"/>
  <c r="C228" l="1"/>
  <c r="O227" l="1"/>
  <c r="N227" l="1"/>
  <c r="M227" l="1"/>
  <c r="L227" l="1"/>
  <c r="K227" l="1"/>
  <c r="J227" l="1"/>
  <c r="I227" l="1"/>
  <c r="H227" l="1"/>
  <c r="G227" l="1"/>
  <c r="F227" l="1"/>
  <c r="E227" l="1"/>
  <c r="D227" l="1"/>
  <c r="C227" l="1"/>
  <c r="O226" l="1"/>
  <c r="N226" l="1"/>
  <c r="M226" l="1"/>
  <c r="L226" l="1"/>
  <c r="K226" l="1"/>
  <c r="J226" l="1"/>
  <c r="I226" l="1"/>
  <c r="H226" l="1"/>
  <c r="G226" l="1"/>
  <c r="F226" l="1"/>
  <c r="E226" l="1"/>
  <c r="D226" l="1"/>
  <c r="C226" l="1"/>
  <c r="O225" l="1"/>
  <c r="N225" l="1"/>
  <c r="M225" l="1"/>
  <c r="L225" l="1"/>
  <c r="K225" l="1"/>
  <c r="J225" l="1"/>
  <c r="I225" l="1"/>
  <c r="H225" l="1"/>
  <c r="G225" l="1"/>
  <c r="F225" l="1"/>
  <c r="E225" l="1"/>
  <c r="D225" l="1"/>
  <c r="C225" l="1"/>
  <c r="O224" l="1"/>
  <c r="N224" l="1"/>
  <c r="M224" l="1"/>
  <c r="L224" l="1"/>
  <c r="K224" l="1"/>
  <c r="J224" l="1"/>
  <c r="I224" l="1"/>
  <c r="H224" l="1"/>
  <c r="G224" l="1"/>
  <c r="F224" l="1"/>
  <c r="E224" l="1"/>
  <c r="D224" l="1"/>
  <c r="C224" l="1"/>
  <c r="O223" l="1"/>
  <c r="N223" l="1"/>
  <c r="M223" l="1"/>
  <c r="L223" l="1"/>
  <c r="K223" l="1"/>
  <c r="J223" l="1"/>
  <c r="I223" l="1"/>
  <c r="H223" l="1"/>
  <c r="G223" l="1"/>
  <c r="F223" l="1"/>
  <c r="E223" l="1"/>
  <c r="D223" l="1"/>
  <c r="C223" l="1"/>
  <c r="O222" l="1"/>
  <c r="N222" l="1"/>
  <c r="M222" l="1"/>
  <c r="L222" l="1"/>
  <c r="K222" l="1"/>
  <c r="J222" l="1"/>
  <c r="I222" l="1"/>
  <c r="H222" l="1"/>
  <c r="G222" l="1"/>
  <c r="F222" l="1"/>
  <c r="E222" l="1"/>
  <c r="D222" l="1"/>
  <c r="C222" l="1"/>
  <c r="O221" l="1"/>
  <c r="N221" l="1"/>
  <c r="M221" l="1"/>
  <c r="L221" l="1"/>
  <c r="K221" l="1"/>
  <c r="J221" l="1"/>
  <c r="I221" l="1"/>
  <c r="H221" l="1"/>
  <c r="G221" l="1"/>
  <c r="F221" l="1"/>
  <c r="E221" l="1"/>
  <c r="D221" l="1"/>
  <c r="C221" l="1"/>
  <c r="O220" l="1"/>
  <c r="N220" l="1"/>
  <c r="M220" l="1"/>
  <c r="L220" l="1"/>
  <c r="K220" l="1"/>
  <c r="J220" l="1"/>
  <c r="I220" l="1"/>
  <c r="H220" l="1"/>
  <c r="G220" l="1"/>
  <c r="F220" l="1"/>
  <c r="E220" l="1"/>
  <c r="D220" l="1"/>
  <c r="C220" l="1"/>
  <c r="O219" l="1"/>
  <c r="N219" l="1"/>
  <c r="M219" l="1"/>
  <c r="L219" l="1"/>
  <c r="K219" l="1"/>
  <c r="J219" l="1"/>
  <c r="I219" l="1"/>
  <c r="H219" l="1"/>
  <c r="G219" l="1"/>
  <c r="F219" l="1"/>
  <c r="E219" l="1"/>
  <c r="D219" l="1"/>
  <c r="C219" l="1"/>
  <c r="O218" l="1"/>
  <c r="N218" l="1"/>
  <c r="M218" l="1"/>
  <c r="L218" l="1"/>
  <c r="K218" l="1"/>
  <c r="J218" l="1"/>
  <c r="I218" l="1"/>
  <c r="H218" l="1"/>
  <c r="G218" l="1"/>
  <c r="F218" l="1"/>
  <c r="E218" l="1"/>
  <c r="D218" l="1"/>
  <c r="C218" l="1"/>
  <c r="O217" l="1"/>
  <c r="N217" l="1"/>
  <c r="M217" l="1"/>
  <c r="L217" l="1"/>
  <c r="K217" l="1"/>
  <c r="J217" l="1"/>
  <c r="I217" l="1"/>
  <c r="H217" l="1"/>
  <c r="G217" l="1"/>
  <c r="F217" l="1"/>
  <c r="E217" l="1"/>
  <c r="D217" l="1"/>
  <c r="C217" l="1"/>
  <c r="O216" l="1"/>
  <c r="N216" l="1"/>
  <c r="M216" l="1"/>
  <c r="L216" l="1"/>
  <c r="K216" l="1"/>
  <c r="J216" l="1"/>
  <c r="I216" l="1"/>
  <c r="H216" l="1"/>
  <c r="G216" l="1"/>
  <c r="F216" l="1"/>
  <c r="E216" l="1"/>
  <c r="D216" l="1"/>
  <c r="C216" l="1"/>
  <c r="O215" l="1"/>
  <c r="N215" l="1"/>
  <c r="M215" l="1"/>
  <c r="L215" l="1"/>
  <c r="K215" l="1"/>
  <c r="J215" l="1"/>
  <c r="I215" l="1"/>
  <c r="H215" l="1"/>
  <c r="G215" l="1"/>
  <c r="F215" l="1"/>
  <c r="E215" l="1"/>
  <c r="D215" l="1"/>
  <c r="C215" l="1"/>
  <c r="O214" l="1"/>
  <c r="N214" l="1"/>
  <c r="M214" l="1"/>
  <c r="L214" l="1"/>
  <c r="K214" l="1"/>
  <c r="J214" l="1"/>
  <c r="I214" l="1"/>
  <c r="H214" l="1"/>
  <c r="G214" l="1"/>
  <c r="F214" l="1"/>
  <c r="E214" l="1"/>
  <c r="D214" l="1"/>
  <c r="C214" l="1"/>
  <c r="O213" l="1"/>
  <c r="N213" l="1"/>
  <c r="M213" l="1"/>
  <c r="L213" l="1"/>
  <c r="K213" l="1"/>
  <c r="J213" l="1"/>
  <c r="I213" l="1"/>
  <c r="H213" l="1"/>
  <c r="G213" l="1"/>
  <c r="F213" l="1"/>
  <c r="E213" l="1"/>
  <c r="D213" l="1"/>
  <c r="C213" l="1"/>
  <c r="O212" l="1"/>
  <c r="N212" l="1"/>
  <c r="M212" l="1"/>
  <c r="L212" l="1"/>
  <c r="K212" l="1"/>
  <c r="J212" l="1"/>
  <c r="I212" l="1"/>
  <c r="H212" l="1"/>
  <c r="G212" l="1"/>
  <c r="F212" l="1"/>
  <c r="E212" l="1"/>
  <c r="D212" l="1"/>
  <c r="C212" l="1"/>
  <c r="O211" l="1"/>
  <c r="N211" l="1"/>
  <c r="M211" l="1"/>
  <c r="L211" l="1"/>
  <c r="K211" l="1"/>
  <c r="J211" l="1"/>
  <c r="I211" l="1"/>
  <c r="H211" l="1"/>
  <c r="G211" l="1"/>
  <c r="F211" l="1"/>
  <c r="E211" l="1"/>
  <c r="D211" l="1"/>
  <c r="C211" l="1"/>
  <c r="O210" l="1"/>
  <c r="N210" l="1"/>
  <c r="M210" l="1"/>
  <c r="L210" l="1"/>
  <c r="K210" l="1"/>
  <c r="J210" l="1"/>
  <c r="I210" l="1"/>
  <c r="H210" l="1"/>
  <c r="G210" l="1"/>
  <c r="F210" l="1"/>
  <c r="E210" l="1"/>
  <c r="D210" l="1"/>
  <c r="C210" l="1"/>
  <c r="O209" l="1"/>
  <c r="N209" l="1"/>
  <c r="M209" l="1"/>
  <c r="L209" l="1"/>
  <c r="K209" l="1"/>
  <c r="J209" l="1"/>
  <c r="I209" l="1"/>
  <c r="H209" l="1"/>
  <c r="G209" l="1"/>
  <c r="F209" l="1"/>
  <c r="E209" l="1"/>
  <c r="D209" l="1"/>
  <c r="C209" l="1"/>
  <c r="O208" l="1"/>
  <c r="N208" l="1"/>
  <c r="M208" l="1"/>
  <c r="L208" l="1"/>
  <c r="K208" l="1"/>
  <c r="J208" l="1"/>
  <c r="I208" l="1"/>
  <c r="H208" l="1"/>
  <c r="G208" l="1"/>
  <c r="F208" l="1"/>
  <c r="E208" l="1"/>
  <c r="D208" l="1"/>
  <c r="C208" l="1"/>
  <c r="O207" l="1"/>
  <c r="N207" l="1"/>
  <c r="M207" l="1"/>
  <c r="L207" l="1"/>
  <c r="K207" l="1"/>
  <c r="J207" l="1"/>
  <c r="I207" l="1"/>
  <c r="H207" l="1"/>
  <c r="G207" l="1"/>
  <c r="F207" l="1"/>
  <c r="E207" l="1"/>
  <c r="D207" l="1"/>
  <c r="C207" l="1"/>
  <c r="O206" l="1"/>
  <c r="N206" l="1"/>
  <c r="M206" l="1"/>
  <c r="L206" l="1"/>
  <c r="K206" l="1"/>
  <c r="J206" l="1"/>
  <c r="I206" l="1"/>
  <c r="H206" l="1"/>
  <c r="G206" l="1"/>
  <c r="F206" l="1"/>
  <c r="E206" l="1"/>
  <c r="D206" l="1"/>
  <c r="C206" l="1"/>
  <c r="O205" l="1"/>
  <c r="N205" l="1"/>
  <c r="M205" l="1"/>
  <c r="L205" l="1"/>
  <c r="K205" l="1"/>
  <c r="J205" l="1"/>
  <c r="I205" l="1"/>
  <c r="H205" l="1"/>
  <c r="G205" l="1"/>
  <c r="F205" l="1"/>
  <c r="E205" l="1"/>
  <c r="D205" l="1"/>
  <c r="C205" l="1"/>
  <c r="O204" l="1"/>
  <c r="N204" l="1"/>
  <c r="M204" l="1"/>
  <c r="L204" l="1"/>
  <c r="K204" l="1"/>
  <c r="J204" l="1"/>
  <c r="I204" l="1"/>
  <c r="H204" l="1"/>
  <c r="G204" l="1"/>
  <c r="F204" l="1"/>
  <c r="E204" l="1"/>
  <c r="D204" l="1"/>
  <c r="C204" l="1"/>
  <c r="O203" l="1"/>
  <c r="N203" l="1"/>
  <c r="M203" l="1"/>
  <c r="L203" l="1"/>
  <c r="K203" l="1"/>
  <c r="J203" l="1"/>
  <c r="I203" l="1"/>
  <c r="H203" l="1"/>
  <c r="G203" l="1"/>
  <c r="F203" l="1"/>
  <c r="E203" l="1"/>
  <c r="D203" l="1"/>
  <c r="C203" l="1"/>
  <c r="O202" l="1"/>
  <c r="N202" l="1"/>
  <c r="M202" l="1"/>
  <c r="L202" l="1"/>
  <c r="K202" l="1"/>
  <c r="J202" l="1"/>
  <c r="I202" l="1"/>
  <c r="H202" l="1"/>
  <c r="G202" l="1"/>
  <c r="F202" l="1"/>
  <c r="E202" l="1"/>
  <c r="D202" l="1"/>
  <c r="C202" l="1"/>
  <c r="O201" l="1"/>
  <c r="N201" l="1"/>
  <c r="M201" l="1"/>
  <c r="L201" l="1"/>
  <c r="K201" l="1"/>
  <c r="J201" l="1"/>
  <c r="I201" l="1"/>
  <c r="H201" l="1"/>
  <c r="G201" l="1"/>
  <c r="F201" l="1"/>
  <c r="E201" l="1"/>
  <c r="D201" l="1"/>
  <c r="C201" l="1"/>
  <c r="O200" l="1"/>
  <c r="N200" l="1"/>
  <c r="M200" l="1"/>
  <c r="L200" l="1"/>
  <c r="K200" l="1"/>
  <c r="J200" l="1"/>
  <c r="I200" l="1"/>
  <c r="H200" l="1"/>
  <c r="G200" l="1"/>
  <c r="F200" l="1"/>
  <c r="E200" l="1"/>
  <c r="D200" l="1"/>
  <c r="C200" l="1"/>
  <c r="O199" l="1"/>
  <c r="N199" l="1"/>
  <c r="M199" l="1"/>
  <c r="L199" l="1"/>
  <c r="K199" l="1"/>
  <c r="J199" l="1"/>
  <c r="I199" l="1"/>
  <c r="H199" l="1"/>
  <c r="G199" l="1"/>
  <c r="F199" l="1"/>
  <c r="E199" l="1"/>
  <c r="D199" l="1"/>
  <c r="C199" l="1"/>
  <c r="O198" l="1"/>
  <c r="N198" l="1"/>
  <c r="M198" l="1"/>
  <c r="L198" l="1"/>
  <c r="K198" l="1"/>
  <c r="J198" l="1"/>
  <c r="I198" l="1"/>
  <c r="H198" l="1"/>
  <c r="G198" l="1"/>
  <c r="F198" l="1"/>
  <c r="E198" l="1"/>
  <c r="D198" l="1"/>
  <c r="C198" l="1"/>
  <c r="O197" l="1"/>
  <c r="N197" l="1"/>
  <c r="M197" l="1"/>
  <c r="L197" l="1"/>
  <c r="K197" l="1"/>
  <c r="J197" l="1"/>
  <c r="I197" l="1"/>
  <c r="H197" l="1"/>
  <c r="G197" l="1"/>
  <c r="F197" l="1"/>
  <c r="E197" l="1"/>
  <c r="D197" l="1"/>
  <c r="C197" l="1"/>
  <c r="O196" l="1"/>
  <c r="N196" l="1"/>
  <c r="M196" l="1"/>
  <c r="L196" l="1"/>
  <c r="K196" l="1"/>
  <c r="J196" l="1"/>
  <c r="I196" l="1"/>
  <c r="H196" l="1"/>
  <c r="G196" l="1"/>
  <c r="F196" l="1"/>
  <c r="E196" l="1"/>
  <c r="D196" l="1"/>
  <c r="C196" l="1"/>
  <c r="O195" l="1"/>
  <c r="N195" l="1"/>
  <c r="M195" l="1"/>
  <c r="L195" l="1"/>
  <c r="K195" l="1"/>
  <c r="J195" l="1"/>
  <c r="I195" l="1"/>
  <c r="H195" l="1"/>
  <c r="G195" l="1"/>
  <c r="F195" l="1"/>
  <c r="E195" l="1"/>
  <c r="D195" l="1"/>
  <c r="C195" l="1"/>
  <c r="O194" l="1"/>
  <c r="N194" l="1"/>
  <c r="M194" l="1"/>
  <c r="L194" l="1"/>
  <c r="K194" l="1"/>
  <c r="J194" l="1"/>
  <c r="I194" l="1"/>
  <c r="H194" l="1"/>
  <c r="G194" l="1"/>
  <c r="F194" l="1"/>
  <c r="E194" l="1"/>
  <c r="D194" l="1"/>
  <c r="C194" l="1"/>
  <c r="O193" l="1"/>
  <c r="N193" l="1"/>
  <c r="M193" l="1"/>
  <c r="L193" l="1"/>
  <c r="K193" l="1"/>
  <c r="J193" l="1"/>
  <c r="I193" l="1"/>
  <c r="H193" l="1"/>
  <c r="G193" l="1"/>
  <c r="F193" l="1"/>
  <c r="E193" l="1"/>
  <c r="D193" l="1"/>
  <c r="C193" l="1"/>
  <c r="O192" l="1"/>
  <c r="N192" l="1"/>
  <c r="M192" l="1"/>
  <c r="L192" l="1"/>
  <c r="K192" l="1"/>
  <c r="J192" l="1"/>
  <c r="I192" l="1"/>
  <c r="H192" l="1"/>
  <c r="G192" l="1"/>
  <c r="F192" l="1"/>
  <c r="E192" l="1"/>
  <c r="D192" l="1"/>
  <c r="C192" l="1"/>
  <c r="O191" l="1"/>
  <c r="N191" l="1"/>
  <c r="M191" l="1"/>
  <c r="L191" l="1"/>
  <c r="K191" l="1"/>
  <c r="J191" l="1"/>
  <c r="I191" l="1"/>
  <c r="H191" l="1"/>
  <c r="G191" l="1"/>
  <c r="F191" l="1"/>
  <c r="E191" l="1"/>
  <c r="D191" l="1"/>
  <c r="C191" l="1"/>
  <c r="O190" l="1"/>
  <c r="N190" l="1"/>
  <c r="M190" l="1"/>
  <c r="L190" l="1"/>
  <c r="K190" l="1"/>
  <c r="J190" l="1"/>
  <c r="I190" l="1"/>
  <c r="H190" l="1"/>
  <c r="G190" l="1"/>
  <c r="F190" l="1"/>
  <c r="E190" l="1"/>
  <c r="D190" l="1"/>
  <c r="C190" l="1"/>
  <c r="O189" l="1"/>
  <c r="N189" l="1"/>
  <c r="M189" l="1"/>
  <c r="L189" l="1"/>
  <c r="K189" l="1"/>
  <c r="J189" l="1"/>
  <c r="I189" l="1"/>
  <c r="H189" l="1"/>
  <c r="G189" l="1"/>
  <c r="F189" l="1"/>
  <c r="E189" l="1"/>
  <c r="D189" l="1"/>
  <c r="C189" l="1"/>
  <c r="O188" l="1"/>
  <c r="N188" l="1"/>
  <c r="M188" l="1"/>
  <c r="L188" l="1"/>
  <c r="K188" l="1"/>
  <c r="J188" l="1"/>
  <c r="I188" l="1"/>
  <c r="H188" l="1"/>
  <c r="G188" l="1"/>
  <c r="F188" l="1"/>
  <c r="E188" l="1"/>
  <c r="D188" l="1"/>
  <c r="C188" l="1"/>
  <c r="O187" l="1"/>
  <c r="N187" l="1"/>
  <c r="M187" l="1"/>
  <c r="L187" l="1"/>
  <c r="K187" l="1"/>
  <c r="J187" l="1"/>
  <c r="I187" l="1"/>
  <c r="H187" l="1"/>
  <c r="G187" l="1"/>
  <c r="F187" l="1"/>
  <c r="E187" l="1"/>
  <c r="D187" l="1"/>
  <c r="C187" l="1"/>
  <c r="O186" l="1"/>
  <c r="N186" l="1"/>
  <c r="M186" l="1"/>
  <c r="L186" l="1"/>
  <c r="K186" l="1"/>
  <c r="J186" l="1"/>
  <c r="I186" l="1"/>
  <c r="H186" l="1"/>
  <c r="G186" l="1"/>
  <c r="F186" l="1"/>
  <c r="E186" l="1"/>
  <c r="D186" l="1"/>
  <c r="C186" l="1"/>
  <c r="O185" l="1"/>
  <c r="N185" l="1"/>
  <c r="M185" l="1"/>
  <c r="L185" l="1"/>
  <c r="K185" l="1"/>
  <c r="J185" l="1"/>
  <c r="I185" l="1"/>
  <c r="H185" l="1"/>
  <c r="G185" l="1"/>
  <c r="F185" l="1"/>
  <c r="E185" l="1"/>
  <c r="D185" l="1"/>
  <c r="C185" l="1"/>
  <c r="O184" l="1"/>
  <c r="N184" l="1"/>
  <c r="M184" l="1"/>
  <c r="L184" l="1"/>
  <c r="K184" l="1"/>
  <c r="J184" l="1"/>
  <c r="I184" l="1"/>
  <c r="H184" l="1"/>
  <c r="G184" l="1"/>
  <c r="F184" l="1"/>
  <c r="E184" l="1"/>
  <c r="D184" l="1"/>
  <c r="C184" l="1"/>
  <c r="O183" l="1"/>
  <c r="N183" l="1"/>
  <c r="M183" l="1"/>
  <c r="L183" l="1"/>
  <c r="K183" l="1"/>
  <c r="J183" l="1"/>
  <c r="I183" l="1"/>
  <c r="H183" l="1"/>
  <c r="G183" l="1"/>
  <c r="F183" l="1"/>
  <c r="E183" l="1"/>
  <c r="D183" l="1"/>
  <c r="C183" l="1"/>
  <c r="O182" l="1"/>
  <c r="N182" l="1"/>
  <c r="M182" l="1"/>
  <c r="L182" l="1"/>
  <c r="K182" l="1"/>
  <c r="J182" l="1"/>
  <c r="I182" l="1"/>
  <c r="H182" l="1"/>
  <c r="G182" l="1"/>
  <c r="F182" l="1"/>
  <c r="E182" l="1"/>
  <c r="D182" l="1"/>
  <c r="C182" l="1"/>
  <c r="O181" l="1"/>
  <c r="N181" l="1"/>
  <c r="M181" l="1"/>
  <c r="L181" l="1"/>
  <c r="K181" l="1"/>
  <c r="J181" l="1"/>
  <c r="I181" l="1"/>
  <c r="H181" l="1"/>
  <c r="G181" l="1"/>
  <c r="F181" l="1"/>
  <c r="E181" l="1"/>
  <c r="D181" l="1"/>
  <c r="C181" l="1"/>
  <c r="O180" l="1"/>
  <c r="N180" l="1"/>
  <c r="M180" l="1"/>
  <c r="L180" l="1"/>
  <c r="K180" l="1"/>
  <c r="J180" l="1"/>
  <c r="I180" l="1"/>
  <c r="H180" l="1"/>
  <c r="G180" l="1"/>
  <c r="F180" l="1"/>
  <c r="E180" l="1"/>
  <c r="D180" l="1"/>
  <c r="C180" l="1"/>
  <c r="O179" l="1"/>
  <c r="N179" l="1"/>
  <c r="M179" l="1"/>
  <c r="L179" l="1"/>
  <c r="K179" l="1"/>
  <c r="J179" l="1"/>
  <c r="I179" l="1"/>
  <c r="H179" l="1"/>
  <c r="G179" l="1"/>
  <c r="F179" l="1"/>
  <c r="E179" l="1"/>
  <c r="D179" l="1"/>
  <c r="C179" l="1"/>
  <c r="O178" l="1"/>
  <c r="N178" l="1"/>
  <c r="M178" l="1"/>
  <c r="L178" l="1"/>
  <c r="K178" l="1"/>
  <c r="J178" l="1"/>
  <c r="I178" l="1"/>
  <c r="H178" l="1"/>
  <c r="G178" l="1"/>
  <c r="F178" l="1"/>
  <c r="E178" l="1"/>
  <c r="D178" l="1"/>
  <c r="C178" l="1"/>
  <c r="O177" l="1"/>
  <c r="N177" l="1"/>
  <c r="M177" l="1"/>
  <c r="L177" l="1"/>
  <c r="K177" l="1"/>
  <c r="J177" l="1"/>
  <c r="I177" l="1"/>
  <c r="H177" l="1"/>
  <c r="G177" l="1"/>
  <c r="F177" l="1"/>
  <c r="E177" l="1"/>
  <c r="D177" l="1"/>
  <c r="C177" l="1"/>
  <c r="O176" l="1"/>
  <c r="N176" l="1"/>
  <c r="M176" l="1"/>
  <c r="L176" l="1"/>
  <c r="K176" l="1"/>
  <c r="J176" l="1"/>
  <c r="I176" l="1"/>
  <c r="H176" l="1"/>
  <c r="G176" l="1"/>
  <c r="F176" l="1"/>
  <c r="E176" l="1"/>
  <c r="D176" l="1"/>
  <c r="C176" l="1"/>
  <c r="O175" l="1"/>
  <c r="N175" l="1"/>
  <c r="M175" l="1"/>
  <c r="L175" l="1"/>
  <c r="K175" l="1"/>
  <c r="J175" l="1"/>
  <c r="I175" l="1"/>
  <c r="H175" l="1"/>
  <c r="G175" l="1"/>
  <c r="F175" l="1"/>
  <c r="E175" l="1"/>
  <c r="D175" l="1"/>
  <c r="C175" l="1"/>
  <c r="O174" l="1"/>
  <c r="N174" l="1"/>
  <c r="M174" l="1"/>
  <c r="L174" l="1"/>
  <c r="K174" l="1"/>
  <c r="J174" l="1"/>
  <c r="I174" l="1"/>
  <c r="H174" l="1"/>
  <c r="G174" l="1"/>
  <c r="F174" l="1"/>
  <c r="E174" l="1"/>
  <c r="D174" l="1"/>
  <c r="C174" l="1"/>
  <c r="O173" l="1"/>
  <c r="N173" l="1"/>
  <c r="M173" l="1"/>
  <c r="L173" l="1"/>
  <c r="K173" l="1"/>
  <c r="J173" l="1"/>
  <c r="I173" l="1"/>
  <c r="H173" l="1"/>
  <c r="G173" l="1"/>
  <c r="F173" l="1"/>
  <c r="E173" l="1"/>
  <c r="D173" l="1"/>
  <c r="C173" l="1"/>
  <c r="O172" l="1"/>
  <c r="N172" l="1"/>
  <c r="M172" l="1"/>
  <c r="L172" l="1"/>
  <c r="K172" l="1"/>
  <c r="J172" l="1"/>
  <c r="I172" l="1"/>
  <c r="H172" l="1"/>
  <c r="G172" l="1"/>
  <c r="F172" l="1"/>
  <c r="E172" l="1"/>
  <c r="D172" l="1"/>
  <c r="C172" l="1"/>
  <c r="O171" l="1"/>
  <c r="N171" l="1"/>
  <c r="M171" l="1"/>
  <c r="L171" l="1"/>
  <c r="K171" l="1"/>
  <c r="J171" l="1"/>
  <c r="I171" l="1"/>
  <c r="H171" l="1"/>
  <c r="G171" l="1"/>
  <c r="F171" l="1"/>
  <c r="E171" l="1"/>
  <c r="D171" l="1"/>
  <c r="C171" l="1"/>
  <c r="O170" l="1"/>
  <c r="N170" l="1"/>
  <c r="M170" l="1"/>
  <c r="L170" l="1"/>
  <c r="K170" l="1"/>
  <c r="J170" l="1"/>
  <c r="I170" l="1"/>
  <c r="H170" l="1"/>
  <c r="G170" l="1"/>
  <c r="F170" l="1"/>
  <c r="E170" l="1"/>
  <c r="D170" l="1"/>
  <c r="C170" l="1"/>
  <c r="O169" l="1"/>
  <c r="N169" l="1"/>
  <c r="M169" l="1"/>
  <c r="L169" l="1"/>
  <c r="K169" l="1"/>
  <c r="J169" l="1"/>
  <c r="I169" l="1"/>
  <c r="H169" l="1"/>
  <c r="G169" l="1"/>
  <c r="F169" l="1"/>
  <c r="E169" l="1"/>
  <c r="D169" l="1"/>
  <c r="C169" l="1"/>
  <c r="O168" l="1"/>
  <c r="N168" l="1"/>
  <c r="M168" l="1"/>
  <c r="L168" l="1"/>
  <c r="K168" l="1"/>
  <c r="J168" l="1"/>
  <c r="I168" l="1"/>
  <c r="H168" l="1"/>
  <c r="G168" l="1"/>
  <c r="F168" l="1"/>
  <c r="E168" l="1"/>
  <c r="D168" l="1"/>
  <c r="C168" l="1"/>
  <c r="O167" l="1"/>
  <c r="N167" l="1"/>
  <c r="M167" l="1"/>
  <c r="L167" l="1"/>
  <c r="K167" l="1"/>
  <c r="J167" l="1"/>
  <c r="I167" l="1"/>
  <c r="H167" l="1"/>
  <c r="G167" l="1"/>
  <c r="F167" l="1"/>
  <c r="E167" l="1"/>
  <c r="D167" l="1"/>
  <c r="C167" l="1"/>
  <c r="O166" l="1"/>
  <c r="N166" l="1"/>
  <c r="M166" l="1"/>
  <c r="L166" l="1"/>
  <c r="K166" l="1"/>
  <c r="J166" l="1"/>
  <c r="I166" l="1"/>
  <c r="H166" l="1"/>
  <c r="G166" l="1"/>
  <c r="F166" l="1"/>
  <c r="E166" l="1"/>
  <c r="D166" l="1"/>
  <c r="C166" l="1"/>
  <c r="O165" l="1"/>
  <c r="N165" l="1"/>
  <c r="M165" l="1"/>
  <c r="L165" l="1"/>
  <c r="K165" l="1"/>
  <c r="J165" l="1"/>
  <c r="I165" l="1"/>
  <c r="H165" l="1"/>
  <c r="G165" l="1"/>
  <c r="F165" l="1"/>
  <c r="E165" l="1"/>
  <c r="D165" l="1"/>
  <c r="C165" l="1"/>
  <c r="O164" l="1"/>
  <c r="N164" l="1"/>
  <c r="M164" l="1"/>
  <c r="L164" l="1"/>
  <c r="K164" l="1"/>
  <c r="J164" l="1"/>
  <c r="I164" l="1"/>
  <c r="H164" l="1"/>
  <c r="G164" l="1"/>
  <c r="F164" l="1"/>
  <c r="E164" l="1"/>
  <c r="D164" l="1"/>
  <c r="C164" l="1"/>
  <c r="O163" l="1"/>
  <c r="N163" l="1"/>
  <c r="M163" l="1"/>
  <c r="L163" l="1"/>
  <c r="K163" l="1"/>
  <c r="J163" l="1"/>
  <c r="I163" l="1"/>
  <c r="H163" l="1"/>
  <c r="G163" l="1"/>
  <c r="F163" l="1"/>
  <c r="E163" l="1"/>
  <c r="D163" l="1"/>
  <c r="C163" l="1"/>
  <c r="O162" l="1"/>
  <c r="N162" l="1"/>
  <c r="M162" l="1"/>
  <c r="L162" l="1"/>
  <c r="K162" l="1"/>
  <c r="J162" l="1"/>
  <c r="I162" l="1"/>
  <c r="H162" l="1"/>
  <c r="G162" l="1"/>
  <c r="F162" l="1"/>
  <c r="E162" l="1"/>
  <c r="D162" l="1"/>
  <c r="C162" l="1"/>
  <c r="O161" l="1"/>
  <c r="N161" l="1"/>
  <c r="M161" l="1"/>
  <c r="L161" l="1"/>
  <c r="K161" l="1"/>
  <c r="J161" l="1"/>
  <c r="I161" l="1"/>
  <c r="H161" l="1"/>
  <c r="G161" l="1"/>
  <c r="F161" l="1"/>
  <c r="E161" l="1"/>
  <c r="D161" l="1"/>
  <c r="C161" l="1"/>
  <c r="O160" l="1"/>
  <c r="N160" l="1"/>
  <c r="M160" l="1"/>
  <c r="L160" l="1"/>
  <c r="K160" l="1"/>
  <c r="J160" l="1"/>
  <c r="I160" l="1"/>
  <c r="H160" l="1"/>
  <c r="G160" l="1"/>
  <c r="F160" l="1"/>
  <c r="E160" l="1"/>
  <c r="D160" l="1"/>
  <c r="C160" l="1"/>
  <c r="O159" l="1"/>
  <c r="N159" l="1"/>
  <c r="M159" l="1"/>
  <c r="L159" l="1"/>
  <c r="K159" l="1"/>
  <c r="J159" l="1"/>
  <c r="I159" l="1"/>
  <c r="H159" l="1"/>
  <c r="G159" l="1"/>
  <c r="F159" l="1"/>
  <c r="E159" l="1"/>
  <c r="D159" l="1"/>
  <c r="C159" l="1"/>
  <c r="O158" l="1"/>
  <c r="N158" l="1"/>
  <c r="M158" l="1"/>
  <c r="L158" l="1"/>
  <c r="K158" l="1"/>
  <c r="J158" l="1"/>
  <c r="I158" l="1"/>
  <c r="H158" l="1"/>
  <c r="G158" l="1"/>
  <c r="F158" l="1"/>
  <c r="E158" l="1"/>
  <c r="D158" l="1"/>
  <c r="C158" l="1"/>
  <c r="O157" l="1"/>
  <c r="N157" l="1"/>
  <c r="M157" l="1"/>
  <c r="L157" l="1"/>
  <c r="K157" l="1"/>
  <c r="J157" l="1"/>
  <c r="I157" l="1"/>
  <c r="H157" l="1"/>
  <c r="G157" l="1"/>
  <c r="F157" l="1"/>
  <c r="E157" l="1"/>
  <c r="D157" l="1"/>
  <c r="C157" l="1"/>
  <c r="O156" l="1"/>
  <c r="N156" l="1"/>
  <c r="M156" l="1"/>
  <c r="L156" l="1"/>
  <c r="K156" l="1"/>
  <c r="J156" l="1"/>
  <c r="I156" l="1"/>
  <c r="H156" l="1"/>
  <c r="G156" l="1"/>
  <c r="F156" l="1"/>
  <c r="E156" l="1"/>
  <c r="D156" l="1"/>
  <c r="C156" l="1"/>
  <c r="O155" l="1"/>
  <c r="N155" l="1"/>
  <c r="M155" l="1"/>
  <c r="L155" l="1"/>
  <c r="K155" l="1"/>
  <c r="J155" l="1"/>
  <c r="I155" l="1"/>
  <c r="H155" l="1"/>
  <c r="G155" l="1"/>
  <c r="F155" l="1"/>
  <c r="E155" l="1"/>
  <c r="D155" l="1"/>
  <c r="C155" l="1"/>
  <c r="O154" l="1"/>
  <c r="N154" l="1"/>
  <c r="M154" l="1"/>
  <c r="L154" l="1"/>
  <c r="K154" l="1"/>
  <c r="J154" l="1"/>
  <c r="I154" l="1"/>
  <c r="H154" l="1"/>
  <c r="G154" l="1"/>
  <c r="F154" l="1"/>
  <c r="E154" l="1"/>
  <c r="D154" l="1"/>
  <c r="C154" l="1"/>
  <c r="O153" l="1"/>
  <c r="N153" l="1"/>
  <c r="M153" l="1"/>
  <c r="L153" l="1"/>
  <c r="K153" l="1"/>
  <c r="J153" l="1"/>
  <c r="I153" l="1"/>
  <c r="H153" l="1"/>
  <c r="G153" l="1"/>
  <c r="F153" l="1"/>
  <c r="E153" l="1"/>
  <c r="D153" l="1"/>
  <c r="C153" l="1"/>
  <c r="O152" l="1"/>
  <c r="N152" l="1"/>
  <c r="M152" l="1"/>
  <c r="L152" l="1"/>
  <c r="K152" l="1"/>
  <c r="J152" l="1"/>
  <c r="I152" l="1"/>
  <c r="H152" l="1"/>
  <c r="G152" l="1"/>
  <c r="F152" l="1"/>
  <c r="E152" l="1"/>
  <c r="D152" l="1"/>
  <c r="C152" l="1"/>
  <c r="O151" l="1"/>
  <c r="N151" l="1"/>
  <c r="M151" l="1"/>
  <c r="L151" l="1"/>
  <c r="K151" l="1"/>
  <c r="J151" l="1"/>
  <c r="I151" l="1"/>
  <c r="H151" l="1"/>
  <c r="G151" l="1"/>
  <c r="F151" l="1"/>
  <c r="E151" l="1"/>
  <c r="D151" l="1"/>
  <c r="C151" l="1"/>
  <c r="O150" l="1"/>
  <c r="N150" l="1"/>
  <c r="M150" l="1"/>
  <c r="L150" l="1"/>
  <c r="K150" l="1"/>
  <c r="J150" l="1"/>
  <c r="I150" l="1"/>
  <c r="H150" l="1"/>
  <c r="G150" l="1"/>
  <c r="F150" l="1"/>
  <c r="E150" l="1"/>
  <c r="D150" l="1"/>
  <c r="C150" l="1"/>
  <c r="O149" l="1"/>
  <c r="N149" l="1"/>
  <c r="M149" l="1"/>
  <c r="L149" l="1"/>
  <c r="K149" l="1"/>
  <c r="J149" l="1"/>
  <c r="I149" l="1"/>
  <c r="H149" l="1"/>
  <c r="G149" l="1"/>
  <c r="F149" l="1"/>
  <c r="E149" l="1"/>
  <c r="D149" l="1"/>
  <c r="C149" l="1"/>
  <c r="O148" l="1"/>
  <c r="N148" l="1"/>
  <c r="M148" l="1"/>
  <c r="L148" l="1"/>
  <c r="K148" l="1"/>
  <c r="J148" l="1"/>
  <c r="I148" l="1"/>
  <c r="H148" l="1"/>
  <c r="G148" l="1"/>
  <c r="F148" l="1"/>
  <c r="E148" l="1"/>
  <c r="D148" l="1"/>
  <c r="C148" l="1"/>
  <c r="O147" l="1"/>
  <c r="N147" l="1"/>
  <c r="M147" l="1"/>
  <c r="L147" l="1"/>
  <c r="K147" l="1"/>
  <c r="J147" l="1"/>
  <c r="I147" l="1"/>
  <c r="H147" l="1"/>
  <c r="G147" l="1"/>
  <c r="F147" l="1"/>
  <c r="E147" l="1"/>
  <c r="D147" l="1"/>
  <c r="C147" l="1"/>
  <c r="O146" l="1"/>
  <c r="N146" l="1"/>
  <c r="M146" l="1"/>
  <c r="L146" l="1"/>
  <c r="K146" l="1"/>
  <c r="J146" l="1"/>
  <c r="I146" l="1"/>
  <c r="H146" l="1"/>
  <c r="G146" l="1"/>
  <c r="F146" l="1"/>
  <c r="E146" l="1"/>
  <c r="D146" l="1"/>
  <c r="C146" l="1"/>
  <c r="O145" l="1"/>
  <c r="N145" l="1"/>
  <c r="M145" l="1"/>
  <c r="L145" l="1"/>
  <c r="K145" l="1"/>
  <c r="J145" l="1"/>
  <c r="I145" l="1"/>
  <c r="H145" l="1"/>
  <c r="G145" l="1"/>
  <c r="F145" l="1"/>
  <c r="E145" l="1"/>
  <c r="D145" l="1"/>
  <c r="C145" l="1"/>
  <c r="O144" l="1"/>
  <c r="N144" l="1"/>
  <c r="M144" l="1"/>
  <c r="L144" l="1"/>
  <c r="K144" l="1"/>
  <c r="J144" l="1"/>
  <c r="I144" l="1"/>
  <c r="H144" l="1"/>
  <c r="G144" l="1"/>
  <c r="F144" l="1"/>
  <c r="E144" l="1"/>
  <c r="D144" l="1"/>
  <c r="C144" l="1"/>
  <c r="O143" l="1"/>
  <c r="N143" l="1"/>
  <c r="M143" l="1"/>
  <c r="L143" l="1"/>
  <c r="K143" l="1"/>
  <c r="J143" l="1"/>
  <c r="I143" l="1"/>
  <c r="H143" l="1"/>
  <c r="G143" l="1"/>
  <c r="F143" l="1"/>
  <c r="E143" l="1"/>
  <c r="D143" l="1"/>
  <c r="C143" l="1"/>
  <c r="O142" l="1"/>
  <c r="N142" l="1"/>
  <c r="M142" l="1"/>
  <c r="L142" l="1"/>
  <c r="K142" l="1"/>
  <c r="J142" l="1"/>
  <c r="I142" l="1"/>
  <c r="H142" l="1"/>
  <c r="G142" l="1"/>
  <c r="F142" l="1"/>
  <c r="E142" l="1"/>
  <c r="D142" l="1"/>
  <c r="C142" l="1"/>
  <c r="O141" l="1"/>
  <c r="N141" l="1"/>
  <c r="M141" l="1"/>
  <c r="L141" l="1"/>
  <c r="K141" l="1"/>
  <c r="J141" l="1"/>
  <c r="I141" l="1"/>
  <c r="H141" l="1"/>
  <c r="G141" l="1"/>
  <c r="F141" l="1"/>
  <c r="E141" l="1"/>
  <c r="D141" l="1"/>
  <c r="C141" l="1"/>
  <c r="O140" l="1"/>
  <c r="N140" l="1"/>
  <c r="M140" l="1"/>
  <c r="L140" l="1"/>
  <c r="K140" l="1"/>
  <c r="J140" l="1"/>
  <c r="I140" l="1"/>
  <c r="H140" l="1"/>
  <c r="G140" l="1"/>
  <c r="F140" l="1"/>
  <c r="E140" l="1"/>
  <c r="D140" l="1"/>
  <c r="C140" l="1"/>
  <c r="O139" l="1"/>
  <c r="N139" l="1"/>
  <c r="M139" l="1"/>
  <c r="L139" l="1"/>
  <c r="K139" l="1"/>
  <c r="J139" l="1"/>
  <c r="I139" l="1"/>
  <c r="H139" l="1"/>
  <c r="G139" l="1"/>
  <c r="F139" l="1"/>
  <c r="E139" l="1"/>
  <c r="D139" l="1"/>
  <c r="C139" l="1"/>
  <c r="O138" l="1"/>
  <c r="N138" l="1"/>
  <c r="M138" l="1"/>
  <c r="L138" l="1"/>
  <c r="K138" l="1"/>
  <c r="J138" l="1"/>
  <c r="I138" l="1"/>
  <c r="H138" l="1"/>
  <c r="G138" l="1"/>
  <c r="F138" l="1"/>
  <c r="E138" l="1"/>
  <c r="D138" l="1"/>
  <c r="C138" l="1"/>
  <c r="O137" l="1"/>
  <c r="N137" l="1"/>
  <c r="M137" l="1"/>
  <c r="L137" l="1"/>
  <c r="K137" l="1"/>
  <c r="J137" l="1"/>
  <c r="I137" l="1"/>
  <c r="H137" l="1"/>
  <c r="G137" l="1"/>
  <c r="F137" l="1"/>
  <c r="E137" l="1"/>
  <c r="D137" l="1"/>
  <c r="C137" l="1"/>
  <c r="O136" l="1"/>
  <c r="N136" l="1"/>
  <c r="M136" l="1"/>
  <c r="L136" l="1"/>
  <c r="K136" l="1"/>
  <c r="J136" l="1"/>
  <c r="I136" l="1"/>
  <c r="H136" l="1"/>
  <c r="G136" l="1"/>
  <c r="F136" l="1"/>
  <c r="E136" l="1"/>
  <c r="D136" l="1"/>
  <c r="C136" l="1"/>
  <c r="O135" l="1"/>
  <c r="N135" l="1"/>
  <c r="M135" l="1"/>
  <c r="L135" l="1"/>
  <c r="K135" l="1"/>
  <c r="J135" l="1"/>
  <c r="I135" l="1"/>
  <c r="H135" l="1"/>
  <c r="G135" l="1"/>
  <c r="F135" l="1"/>
  <c r="E135" l="1"/>
  <c r="D135" l="1"/>
  <c r="C135" l="1"/>
  <c r="O134" l="1"/>
  <c r="N134" l="1"/>
  <c r="M134" l="1"/>
  <c r="L134" l="1"/>
  <c r="K134" l="1"/>
  <c r="J134" l="1"/>
  <c r="I134" l="1"/>
  <c r="H134" l="1"/>
  <c r="G134" l="1"/>
  <c r="F134" l="1"/>
  <c r="E134" l="1"/>
  <c r="D134" l="1"/>
  <c r="C134" l="1"/>
  <c r="O133" l="1"/>
  <c r="N133" l="1"/>
  <c r="M133" l="1"/>
  <c r="L133" l="1"/>
  <c r="K133" l="1"/>
  <c r="J133" l="1"/>
  <c r="I133" l="1"/>
  <c r="H133" l="1"/>
  <c r="G133" l="1"/>
  <c r="F133" l="1"/>
  <c r="E133" l="1"/>
  <c r="D133" l="1"/>
  <c r="C133" l="1"/>
  <c r="O132" l="1"/>
  <c r="N132" l="1"/>
  <c r="M132" l="1"/>
  <c r="L132" l="1"/>
  <c r="K132" l="1"/>
  <c r="J132" l="1"/>
  <c r="I132" l="1"/>
  <c r="H132" l="1"/>
  <c r="G132" l="1"/>
  <c r="F132" l="1"/>
  <c r="E132" l="1"/>
  <c r="D132" l="1"/>
  <c r="C132" l="1"/>
  <c r="O131" l="1"/>
  <c r="N131" l="1"/>
  <c r="M131" l="1"/>
  <c r="L131" l="1"/>
  <c r="K131" l="1"/>
  <c r="J131" l="1"/>
  <c r="I131" l="1"/>
  <c r="H131" l="1"/>
  <c r="G131" l="1"/>
  <c r="F131" l="1"/>
  <c r="E131" l="1"/>
  <c r="D131" l="1"/>
  <c r="C131" l="1"/>
  <c r="O130" l="1"/>
  <c r="N130" l="1"/>
  <c r="M130" l="1"/>
  <c r="L130" l="1"/>
  <c r="K130" l="1"/>
  <c r="J130" l="1"/>
  <c r="I130" l="1"/>
  <c r="H130" l="1"/>
  <c r="G130" l="1"/>
  <c r="F130" l="1"/>
  <c r="E130" l="1"/>
  <c r="D130" l="1"/>
  <c r="C130" l="1"/>
  <c r="O129" l="1"/>
  <c r="N129" l="1"/>
  <c r="M129" l="1"/>
  <c r="L129" l="1"/>
  <c r="K129" l="1"/>
  <c r="J129" l="1"/>
  <c r="I129" l="1"/>
  <c r="H129" l="1"/>
  <c r="G129" l="1"/>
  <c r="F129" l="1"/>
  <c r="E129" l="1"/>
  <c r="D129" l="1"/>
  <c r="C129" l="1"/>
  <c r="O128" l="1"/>
  <c r="N128" l="1"/>
  <c r="M128" l="1"/>
  <c r="L128" l="1"/>
  <c r="K128" l="1"/>
  <c r="J128" l="1"/>
  <c r="I128" l="1"/>
  <c r="H128" l="1"/>
  <c r="G128" l="1"/>
  <c r="F128" l="1"/>
  <c r="E128" l="1"/>
  <c r="D128" l="1"/>
  <c r="C128" l="1"/>
  <c r="O127" l="1"/>
  <c r="N127" l="1"/>
  <c r="M127" l="1"/>
  <c r="L127" l="1"/>
  <c r="K127" l="1"/>
  <c r="J127" l="1"/>
  <c r="I127" l="1"/>
  <c r="H127" l="1"/>
  <c r="G127" l="1"/>
  <c r="F127" l="1"/>
  <c r="E127" l="1"/>
  <c r="D127" l="1"/>
  <c r="C127" l="1"/>
  <c r="O126" l="1"/>
  <c r="N126" l="1"/>
  <c r="M126" l="1"/>
  <c r="L126" l="1"/>
  <c r="K126" l="1"/>
  <c r="J126" l="1"/>
  <c r="I126" l="1"/>
  <c r="H126" l="1"/>
  <c r="G126" l="1"/>
  <c r="F126" l="1"/>
  <c r="E126" l="1"/>
  <c r="D126" l="1"/>
  <c r="C126" l="1"/>
  <c r="O125" l="1"/>
  <c r="N125" l="1"/>
  <c r="M125" l="1"/>
  <c r="L125" l="1"/>
  <c r="K125" l="1"/>
  <c r="J125" l="1"/>
  <c r="I125" l="1"/>
  <c r="H125" l="1"/>
  <c r="G125" l="1"/>
  <c r="F125" l="1"/>
  <c r="E125" l="1"/>
  <c r="D125" l="1"/>
  <c r="C125" l="1"/>
  <c r="O124" l="1"/>
  <c r="N124" l="1"/>
  <c r="M124" l="1"/>
  <c r="L124" l="1"/>
  <c r="K124" l="1"/>
  <c r="J124" l="1"/>
  <c r="I124" l="1"/>
  <c r="H124" l="1"/>
  <c r="G124" l="1"/>
  <c r="F124" l="1"/>
  <c r="E124" l="1"/>
  <c r="D124" l="1"/>
  <c r="C124" l="1"/>
  <c r="O123" l="1"/>
  <c r="N123" l="1"/>
  <c r="M123" l="1"/>
  <c r="L123" l="1"/>
  <c r="K123" l="1"/>
  <c r="J123" l="1"/>
  <c r="I123" l="1"/>
  <c r="H123" l="1"/>
  <c r="G123" l="1"/>
  <c r="F123" l="1"/>
  <c r="E123" l="1"/>
  <c r="D123" l="1"/>
  <c r="C123" l="1"/>
  <c r="O122" l="1"/>
  <c r="N122" l="1"/>
  <c r="M122" l="1"/>
  <c r="L122" l="1"/>
  <c r="K122" l="1"/>
  <c r="J122" l="1"/>
  <c r="I122" l="1"/>
  <c r="H122" l="1"/>
  <c r="G122" l="1"/>
  <c r="F122" l="1"/>
  <c r="E122" l="1"/>
  <c r="D122" l="1"/>
  <c r="C122" l="1"/>
  <c r="O121" l="1"/>
  <c r="N121" l="1"/>
  <c r="M121" l="1"/>
  <c r="L121" l="1"/>
  <c r="K121" l="1"/>
  <c r="J121" l="1"/>
  <c r="I121" l="1"/>
  <c r="H121" l="1"/>
  <c r="G121" l="1"/>
  <c r="F121" l="1"/>
  <c r="E121" l="1"/>
  <c r="D121" l="1"/>
  <c r="C121" l="1"/>
  <c r="O120" l="1"/>
  <c r="N120" l="1"/>
  <c r="M120" l="1"/>
  <c r="L120" l="1"/>
  <c r="K120" l="1"/>
  <c r="J120" l="1"/>
  <c r="I120" l="1"/>
  <c r="H120" l="1"/>
  <c r="G120" l="1"/>
  <c r="F120" l="1"/>
  <c r="E120" l="1"/>
  <c r="D120" l="1"/>
  <c r="C120" l="1"/>
  <c r="O119" l="1"/>
  <c r="N119" l="1"/>
  <c r="M119" l="1"/>
  <c r="L119" l="1"/>
  <c r="K119" l="1"/>
  <c r="J119" l="1"/>
  <c r="I119" l="1"/>
  <c r="H119" l="1"/>
  <c r="G119" l="1"/>
  <c r="F119" l="1"/>
  <c r="E119" l="1"/>
  <c r="D119" l="1"/>
  <c r="C119" l="1"/>
  <c r="O118" l="1"/>
  <c r="N118" l="1"/>
  <c r="M118" l="1"/>
  <c r="L118" l="1"/>
  <c r="K118" l="1"/>
  <c r="J118" l="1"/>
  <c r="I118" l="1"/>
  <c r="H118" l="1"/>
  <c r="G118" l="1"/>
  <c r="F118" l="1"/>
  <c r="E118" l="1"/>
  <c r="D118" l="1"/>
  <c r="C118" l="1"/>
  <c r="O117" l="1"/>
  <c r="N117" l="1"/>
  <c r="M117" l="1"/>
  <c r="L117" l="1"/>
  <c r="K117" l="1"/>
  <c r="J117" l="1"/>
  <c r="I117" l="1"/>
  <c r="H117" l="1"/>
  <c r="G117" l="1"/>
  <c r="F117" l="1"/>
  <c r="E117" l="1"/>
  <c r="D117" l="1"/>
  <c r="C117" l="1"/>
  <c r="O116" l="1"/>
  <c r="N116" l="1"/>
  <c r="M116" l="1"/>
  <c r="L116" l="1"/>
  <c r="K116" l="1"/>
  <c r="J116" l="1"/>
  <c r="I116" l="1"/>
  <c r="H116" l="1"/>
  <c r="G116" l="1"/>
  <c r="F116" l="1"/>
  <c r="E116" l="1"/>
  <c r="D116" l="1"/>
  <c r="C116" l="1"/>
  <c r="O115" l="1"/>
  <c r="N115" l="1"/>
  <c r="M115" l="1"/>
  <c r="L115" l="1"/>
  <c r="K115" l="1"/>
  <c r="J115" l="1"/>
  <c r="I115" l="1"/>
  <c r="H115" l="1"/>
  <c r="G115" l="1"/>
  <c r="F115" l="1"/>
  <c r="E115" l="1"/>
  <c r="D115" l="1"/>
  <c r="C115" l="1"/>
  <c r="O114" l="1"/>
  <c r="N114" l="1"/>
  <c r="M114" l="1"/>
  <c r="L114" l="1"/>
  <c r="K114" l="1"/>
  <c r="J114" l="1"/>
  <c r="I114" l="1"/>
  <c r="H114" l="1"/>
  <c r="G114" l="1"/>
  <c r="F114" l="1"/>
  <c r="E114" l="1"/>
  <c r="D114" l="1"/>
  <c r="C114" l="1"/>
  <c r="O113" l="1"/>
  <c r="N113" l="1"/>
  <c r="M113" l="1"/>
  <c r="L113" l="1"/>
  <c r="K113" l="1"/>
  <c r="J113" l="1"/>
  <c r="I113" l="1"/>
  <c r="H113" l="1"/>
  <c r="G113" l="1"/>
  <c r="F113" l="1"/>
  <c r="E113" l="1"/>
  <c r="D113" l="1"/>
  <c r="C113" l="1"/>
  <c r="O112" l="1"/>
  <c r="N112" l="1"/>
  <c r="M112" l="1"/>
  <c r="L112" l="1"/>
  <c r="K112" l="1"/>
  <c r="J112" l="1"/>
  <c r="I112" l="1"/>
  <c r="H112" l="1"/>
  <c r="G112" l="1"/>
  <c r="F112" l="1"/>
  <c r="E112" l="1"/>
  <c r="D112" l="1"/>
  <c r="C112" l="1"/>
  <c r="O111" l="1"/>
  <c r="N111" l="1"/>
  <c r="M111" l="1"/>
  <c r="L111" l="1"/>
  <c r="K111" l="1"/>
  <c r="J111" l="1"/>
  <c r="I111" l="1"/>
  <c r="H111" l="1"/>
  <c r="G111" l="1"/>
  <c r="F111" l="1"/>
  <c r="E111" l="1"/>
  <c r="D111" l="1"/>
  <c r="C111" l="1"/>
  <c r="O110" l="1"/>
  <c r="N110" l="1"/>
  <c r="M110" l="1"/>
  <c r="L110" l="1"/>
  <c r="K110" l="1"/>
  <c r="J110" l="1"/>
  <c r="I110" l="1"/>
  <c r="H110" l="1"/>
  <c r="G110" l="1"/>
  <c r="F110" l="1"/>
  <c r="E110" l="1"/>
  <c r="D110" l="1"/>
  <c r="C110" l="1"/>
  <c r="O109" l="1"/>
  <c r="N109" l="1"/>
  <c r="M109" l="1"/>
  <c r="L109" l="1"/>
  <c r="K109" l="1"/>
  <c r="J109" l="1"/>
  <c r="I109" l="1"/>
  <c r="H109" l="1"/>
  <c r="G109" l="1"/>
  <c r="F109" l="1"/>
  <c r="E109" l="1"/>
  <c r="D109" l="1"/>
  <c r="C109" l="1"/>
  <c r="O108" l="1"/>
  <c r="N108" l="1"/>
  <c r="M108" l="1"/>
  <c r="L108" l="1"/>
  <c r="K108" l="1"/>
  <c r="J108" l="1"/>
  <c r="I108" l="1"/>
  <c r="H108" l="1"/>
  <c r="G108" l="1"/>
  <c r="F108" l="1"/>
  <c r="E108" l="1"/>
  <c r="D108" l="1"/>
  <c r="C108" l="1"/>
  <c r="O107" l="1"/>
  <c r="N107" l="1"/>
  <c r="M107" l="1"/>
  <c r="L107" l="1"/>
  <c r="K107" l="1"/>
  <c r="J107" l="1"/>
  <c r="I107" l="1"/>
  <c r="H107" l="1"/>
  <c r="G107" l="1"/>
  <c r="F107" l="1"/>
  <c r="E107" l="1"/>
  <c r="D107" l="1"/>
  <c r="C107" l="1"/>
  <c r="O106" l="1"/>
  <c r="N106" l="1"/>
  <c r="M106" l="1"/>
  <c r="L106" l="1"/>
  <c r="K106" l="1"/>
  <c r="J106" l="1"/>
  <c r="I106" l="1"/>
  <c r="H106" l="1"/>
  <c r="G106" l="1"/>
  <c r="F106" l="1"/>
  <c r="E106" l="1"/>
  <c r="D106" l="1"/>
  <c r="C106" l="1"/>
  <c r="O105" l="1"/>
  <c r="N105" l="1"/>
  <c r="M105" l="1"/>
  <c r="L105" l="1"/>
  <c r="K105" l="1"/>
  <c r="J105" l="1"/>
  <c r="I105" l="1"/>
  <c r="H105" l="1"/>
  <c r="G105" l="1"/>
  <c r="F105" l="1"/>
  <c r="E105" l="1"/>
  <c r="D105" l="1"/>
  <c r="C105" l="1"/>
  <c r="O104" l="1"/>
  <c r="N104" l="1"/>
  <c r="M104" l="1"/>
  <c r="L104" l="1"/>
  <c r="K104" l="1"/>
  <c r="J104" l="1"/>
  <c r="I104" l="1"/>
  <c r="H104" l="1"/>
  <c r="G104" l="1"/>
  <c r="F104" l="1"/>
  <c r="E104" l="1"/>
  <c r="D104" l="1"/>
  <c r="C104" l="1"/>
  <c r="O103" l="1"/>
  <c r="N103" l="1"/>
  <c r="M103" l="1"/>
  <c r="L103" l="1"/>
  <c r="K103" l="1"/>
  <c r="J103" l="1"/>
  <c r="I103" l="1"/>
  <c r="H103" l="1"/>
  <c r="G103" l="1"/>
  <c r="F103" l="1"/>
  <c r="E103" l="1"/>
  <c r="D103" l="1"/>
  <c r="C103" l="1"/>
  <c r="O102" l="1"/>
  <c r="N102" l="1"/>
  <c r="M102" l="1"/>
  <c r="L102" l="1"/>
  <c r="K102" l="1"/>
  <c r="J102" l="1"/>
  <c r="I102" l="1"/>
  <c r="H102" l="1"/>
  <c r="G102" l="1"/>
  <c r="F102" l="1"/>
  <c r="E102" l="1"/>
  <c r="D102" l="1"/>
  <c r="C102" l="1"/>
  <c r="O101" l="1"/>
  <c r="N101" l="1"/>
  <c r="M101" l="1"/>
  <c r="L101" l="1"/>
  <c r="K101" l="1"/>
  <c r="J101" l="1"/>
  <c r="I101" l="1"/>
  <c r="H101" l="1"/>
  <c r="G101" l="1"/>
  <c r="F101" l="1"/>
  <c r="E101" l="1"/>
  <c r="D101" l="1"/>
  <c r="C101" l="1"/>
  <c r="O100" l="1"/>
  <c r="N100" l="1"/>
  <c r="M100" l="1"/>
  <c r="L100" l="1"/>
  <c r="K100" l="1"/>
  <c r="J100" l="1"/>
  <c r="I100" l="1"/>
  <c r="H100" l="1"/>
  <c r="G100" l="1"/>
  <c r="F100" l="1"/>
  <c r="E100" l="1"/>
  <c r="D100" l="1"/>
  <c r="C100" l="1"/>
  <c r="O99" l="1"/>
  <c r="N99" l="1"/>
  <c r="M99" l="1"/>
  <c r="L99" l="1"/>
  <c r="K99" l="1"/>
  <c r="J99" l="1"/>
  <c r="I99" l="1"/>
  <c r="H99" l="1"/>
  <c r="G99" l="1"/>
  <c r="F99" l="1"/>
  <c r="E99" l="1"/>
  <c r="D99" l="1"/>
  <c r="C99" l="1"/>
  <c r="O98" l="1"/>
  <c r="N98" l="1"/>
  <c r="M98" l="1"/>
  <c r="L98" l="1"/>
  <c r="K98" l="1"/>
  <c r="J98" l="1"/>
  <c r="I98" l="1"/>
  <c r="H98" l="1"/>
  <c r="G98" l="1"/>
  <c r="F98" l="1"/>
  <c r="E98" l="1"/>
  <c r="D98" l="1"/>
  <c r="C98" l="1"/>
  <c r="O97" l="1"/>
  <c r="N97" l="1"/>
  <c r="M97" l="1"/>
  <c r="L97" l="1"/>
  <c r="K97" l="1"/>
  <c r="J97" l="1"/>
  <c r="I97" l="1"/>
  <c r="H97" l="1"/>
  <c r="G97" l="1"/>
  <c r="F97" l="1"/>
  <c r="E97" l="1"/>
  <c r="D97" l="1"/>
  <c r="C97" l="1"/>
  <c r="O96" l="1"/>
  <c r="N96" l="1"/>
  <c r="M96" l="1"/>
  <c r="L96" l="1"/>
  <c r="K96" l="1"/>
  <c r="J96" l="1"/>
  <c r="I96" l="1"/>
  <c r="H96" l="1"/>
  <c r="G96" l="1"/>
  <c r="F96" l="1"/>
  <c r="E96" l="1"/>
  <c r="D96" l="1"/>
  <c r="C96" l="1"/>
  <c r="O95" l="1"/>
  <c r="N95" l="1"/>
  <c r="M95" l="1"/>
  <c r="L95" l="1"/>
  <c r="K95" l="1"/>
  <c r="J95" l="1"/>
  <c r="I95" l="1"/>
  <c r="H95" l="1"/>
  <c r="G95" l="1"/>
  <c r="F95" l="1"/>
  <c r="E95" l="1"/>
  <c r="D95" l="1"/>
  <c r="C95" l="1"/>
  <c r="O94" l="1"/>
  <c r="N94" l="1"/>
  <c r="M94" l="1"/>
  <c r="L94" l="1"/>
  <c r="K94" l="1"/>
  <c r="J94" l="1"/>
  <c r="I94" l="1"/>
  <c r="H94" l="1"/>
  <c r="G94" l="1"/>
  <c r="F94" l="1"/>
  <c r="E94" l="1"/>
  <c r="D94" l="1"/>
  <c r="C94" l="1"/>
  <c r="O93" l="1"/>
  <c r="N93" l="1"/>
  <c r="M93" l="1"/>
  <c r="L93" l="1"/>
  <c r="K93" l="1"/>
  <c r="J93" l="1"/>
  <c r="I93" l="1"/>
  <c r="H93" l="1"/>
  <c r="G93" l="1"/>
  <c r="F93" l="1"/>
  <c r="E93" l="1"/>
  <c r="D93" l="1"/>
  <c r="C93" l="1"/>
  <c r="O92" l="1"/>
  <c r="N92" l="1"/>
  <c r="M92" l="1"/>
  <c r="L92" l="1"/>
  <c r="K92" l="1"/>
  <c r="J92" l="1"/>
  <c r="I92" l="1"/>
  <c r="H92" l="1"/>
  <c r="G92" l="1"/>
  <c r="F92" l="1"/>
  <c r="E92" l="1"/>
  <c r="D92" l="1"/>
  <c r="C92" l="1"/>
  <c r="O91" l="1"/>
  <c r="N91" l="1"/>
  <c r="M91" l="1"/>
  <c r="L91" l="1"/>
  <c r="K91" l="1"/>
  <c r="J91" l="1"/>
  <c r="I91" l="1"/>
  <c r="H91" l="1"/>
  <c r="G91" l="1"/>
  <c r="F91" l="1"/>
  <c r="E91" l="1"/>
  <c r="D91" l="1"/>
  <c r="C91" l="1"/>
  <c r="O90" l="1"/>
  <c r="N90" l="1"/>
  <c r="M90" l="1"/>
  <c r="L90" l="1"/>
  <c r="K90" l="1"/>
  <c r="J90" l="1"/>
  <c r="I90" l="1"/>
  <c r="H90" l="1"/>
  <c r="G90" l="1"/>
  <c r="F90" l="1"/>
  <c r="E90" l="1"/>
  <c r="D90" l="1"/>
  <c r="C90" l="1"/>
  <c r="O89" l="1"/>
  <c r="N89" l="1"/>
  <c r="M89" l="1"/>
  <c r="L89" l="1"/>
  <c r="K89" l="1"/>
  <c r="J89" l="1"/>
  <c r="I89" l="1"/>
  <c r="H89" l="1"/>
  <c r="G89" l="1"/>
  <c r="F89" l="1"/>
  <c r="E89" l="1"/>
  <c r="D89" l="1"/>
  <c r="C89" l="1"/>
  <c r="O88" l="1"/>
  <c r="N88" l="1"/>
  <c r="M88" l="1"/>
  <c r="L88" l="1"/>
  <c r="K88" l="1"/>
  <c r="J88" l="1"/>
  <c r="I88" l="1"/>
  <c r="H88" l="1"/>
  <c r="G88" l="1"/>
  <c r="F88" l="1"/>
  <c r="E88" l="1"/>
  <c r="D88" l="1"/>
  <c r="C88" l="1"/>
  <c r="O87" l="1"/>
  <c r="N87" l="1"/>
  <c r="M87" l="1"/>
  <c r="L87" l="1"/>
  <c r="K87" l="1"/>
  <c r="J87" l="1"/>
  <c r="I87" l="1"/>
  <c r="H87" l="1"/>
  <c r="G87" l="1"/>
  <c r="F87" l="1"/>
  <c r="E87" l="1"/>
  <c r="D87" l="1"/>
  <c r="C87" l="1"/>
  <c r="O86" l="1"/>
  <c r="N86" l="1"/>
  <c r="M86" l="1"/>
  <c r="L86" l="1"/>
  <c r="K86" l="1"/>
  <c r="J86" l="1"/>
  <c r="I86" l="1"/>
  <c r="H86" l="1"/>
  <c r="G86" l="1"/>
  <c r="F86" l="1"/>
  <c r="E86" l="1"/>
  <c r="D86" l="1"/>
  <c r="C86" l="1"/>
  <c r="O85" l="1"/>
  <c r="N85" l="1"/>
  <c r="M85" l="1"/>
  <c r="L85" l="1"/>
  <c r="K85" l="1"/>
  <c r="J85" l="1"/>
  <c r="I85" l="1"/>
  <c r="H85" l="1"/>
  <c r="G85" l="1"/>
  <c r="F85" l="1"/>
  <c r="E85" l="1"/>
  <c r="D85" l="1"/>
  <c r="C85" l="1"/>
  <c r="O84" l="1"/>
  <c r="N84" l="1"/>
  <c r="M84" l="1"/>
  <c r="L84" l="1"/>
  <c r="K84" l="1"/>
  <c r="J84" l="1"/>
  <c r="I84" l="1"/>
  <c r="H84" l="1"/>
  <c r="G84" l="1"/>
  <c r="F84" l="1"/>
  <c r="E84" l="1"/>
  <c r="D84" l="1"/>
  <c r="C84" l="1"/>
  <c r="O83" l="1"/>
  <c r="N83" l="1"/>
  <c r="M83" l="1"/>
  <c r="L83" l="1"/>
  <c r="K83" l="1"/>
  <c r="J83" l="1"/>
  <c r="I83" l="1"/>
  <c r="H83" l="1"/>
  <c r="G83" l="1"/>
  <c r="F83" l="1"/>
  <c r="E83" l="1"/>
  <c r="D83" l="1"/>
  <c r="C83" l="1"/>
  <c r="O82" l="1"/>
  <c r="N82" l="1"/>
  <c r="M82" l="1"/>
  <c r="L82" l="1"/>
  <c r="K82" l="1"/>
  <c r="J82" l="1"/>
  <c r="I82" l="1"/>
  <c r="H82" l="1"/>
  <c r="G82" l="1"/>
  <c r="F82" l="1"/>
  <c r="E82" l="1"/>
  <c r="D82" l="1"/>
  <c r="C82" l="1"/>
  <c r="O81" l="1"/>
  <c r="N81" l="1"/>
  <c r="M81" l="1"/>
  <c r="L81" l="1"/>
  <c r="K81" l="1"/>
  <c r="J81" l="1"/>
  <c r="I81" l="1"/>
  <c r="H81" l="1"/>
  <c r="G81" l="1"/>
  <c r="F81" l="1"/>
  <c r="E81" l="1"/>
  <c r="D81" l="1"/>
  <c r="C81" l="1"/>
  <c r="O80" l="1"/>
  <c r="N80" l="1"/>
  <c r="M80" l="1"/>
  <c r="L80" l="1"/>
  <c r="K80" l="1"/>
  <c r="J80" l="1"/>
  <c r="I80" l="1"/>
  <c r="H80" l="1"/>
  <c r="G80" l="1"/>
  <c r="F80" l="1"/>
  <c r="E80" l="1"/>
  <c r="D80" l="1"/>
  <c r="C80" l="1"/>
  <c r="O79" l="1"/>
  <c r="N79" l="1"/>
  <c r="M79" l="1"/>
  <c r="L79" l="1"/>
  <c r="K79" l="1"/>
  <c r="J79" l="1"/>
  <c r="I79" l="1"/>
  <c r="H79" l="1"/>
  <c r="G79" l="1"/>
  <c r="F79" l="1"/>
  <c r="E79" l="1"/>
  <c r="D79" l="1"/>
  <c r="C79" l="1"/>
  <c r="O78" l="1"/>
  <c r="N78" l="1"/>
  <c r="M78" l="1"/>
  <c r="L78" l="1"/>
  <c r="K78" l="1"/>
  <c r="J78" l="1"/>
  <c r="I78" l="1"/>
  <c r="H78" l="1"/>
  <c r="G78" l="1"/>
  <c r="F78" l="1"/>
  <c r="E78" l="1"/>
  <c r="D78" l="1"/>
  <c r="C78" l="1"/>
  <c r="O77" l="1"/>
  <c r="N77" l="1"/>
  <c r="M77" l="1"/>
  <c r="L77" l="1"/>
  <c r="K77" l="1"/>
  <c r="J77" l="1"/>
  <c r="I77" l="1"/>
  <c r="H77" l="1"/>
  <c r="G77" l="1"/>
  <c r="F77" l="1"/>
  <c r="E77" l="1"/>
  <c r="D77" l="1"/>
  <c r="C77" l="1"/>
  <c r="O76" l="1"/>
  <c r="N76" l="1"/>
  <c r="M76" l="1"/>
  <c r="L76" l="1"/>
  <c r="K76" l="1"/>
  <c r="J76" l="1"/>
  <c r="I76" l="1"/>
  <c r="H76" l="1"/>
  <c r="G76" l="1"/>
  <c r="F76" l="1"/>
  <c r="E76" l="1"/>
  <c r="D76" l="1"/>
  <c r="C76" l="1"/>
  <c r="O75" l="1"/>
  <c r="N75" l="1"/>
  <c r="M75" l="1"/>
  <c r="L75" l="1"/>
  <c r="K75" l="1"/>
  <c r="J75" l="1"/>
  <c r="I75" l="1"/>
  <c r="H75" l="1"/>
  <c r="G75" l="1"/>
  <c r="F75" l="1"/>
  <c r="E75" l="1"/>
  <c r="D75" l="1"/>
  <c r="C75" l="1"/>
  <c r="O74" l="1"/>
  <c r="N74" l="1"/>
  <c r="M74" l="1"/>
  <c r="L74" l="1"/>
  <c r="K74" l="1"/>
  <c r="J74" l="1"/>
  <c r="I74" l="1"/>
  <c r="H74" l="1"/>
  <c r="G74" l="1"/>
  <c r="F74" l="1"/>
  <c r="E74" l="1"/>
  <c r="D74" l="1"/>
  <c r="C74" l="1"/>
  <c r="O73" l="1"/>
  <c r="N73" l="1"/>
  <c r="M73" l="1"/>
  <c r="L73" l="1"/>
  <c r="K73" l="1"/>
  <c r="J73" l="1"/>
  <c r="I73" l="1"/>
  <c r="H73" l="1"/>
  <c r="G73" l="1"/>
  <c r="F73" l="1"/>
  <c r="E73" l="1"/>
  <c r="D73" l="1"/>
  <c r="C73" l="1"/>
  <c r="O72" l="1"/>
  <c r="N72" l="1"/>
  <c r="M72" l="1"/>
  <c r="L72" l="1"/>
  <c r="K72" l="1"/>
  <c r="J72" l="1"/>
  <c r="I72" l="1"/>
  <c r="H72" l="1"/>
  <c r="G72" l="1"/>
  <c r="F72" l="1"/>
  <c r="E72" l="1"/>
  <c r="D72" l="1"/>
  <c r="C72" l="1"/>
  <c r="O71" l="1"/>
  <c r="N71" l="1"/>
  <c r="M71" l="1"/>
  <c r="L71" l="1"/>
  <c r="K71" l="1"/>
  <c r="J71" l="1"/>
  <c r="I71" l="1"/>
  <c r="H71" l="1"/>
  <c r="G71" l="1"/>
  <c r="F71" l="1"/>
  <c r="E71" l="1"/>
  <c r="D71" l="1"/>
  <c r="C71" l="1"/>
  <c r="O70" l="1"/>
  <c r="N70" l="1"/>
  <c r="M70" l="1"/>
  <c r="L70" l="1"/>
  <c r="K70" l="1"/>
  <c r="J70" l="1"/>
  <c r="I70" l="1"/>
  <c r="H70" l="1"/>
  <c r="G70" l="1"/>
  <c r="F70" l="1"/>
  <c r="E70" l="1"/>
  <c r="D70" l="1"/>
  <c r="C70" l="1"/>
  <c r="O69" l="1"/>
  <c r="N69" l="1"/>
  <c r="M69" l="1"/>
  <c r="L69" l="1"/>
  <c r="K69" l="1"/>
  <c r="J69" l="1"/>
  <c r="I69" l="1"/>
  <c r="H69" l="1"/>
  <c r="G69" l="1"/>
  <c r="F69" l="1"/>
  <c r="E69" l="1"/>
  <c r="D69" l="1"/>
  <c r="C69" l="1"/>
  <c r="O68" l="1"/>
  <c r="N68" l="1"/>
  <c r="M68" l="1"/>
  <c r="L68" l="1"/>
  <c r="K68" l="1"/>
  <c r="J68" l="1"/>
  <c r="I68" l="1"/>
  <c r="H68" l="1"/>
  <c r="G68" l="1"/>
  <c r="F68" l="1"/>
  <c r="E68" l="1"/>
  <c r="D68" l="1"/>
  <c r="C68" l="1"/>
  <c r="O67" l="1"/>
  <c r="N67" l="1"/>
  <c r="M67" l="1"/>
  <c r="L67" l="1"/>
  <c r="K67" l="1"/>
  <c r="J67" l="1"/>
  <c r="I67" l="1"/>
  <c r="H67" l="1"/>
  <c r="G67" l="1"/>
  <c r="F67" l="1"/>
  <c r="E67" l="1"/>
  <c r="D67" l="1"/>
  <c r="C67" l="1"/>
  <c r="O66" l="1"/>
  <c r="N66" l="1"/>
  <c r="M66" l="1"/>
  <c r="L66" l="1"/>
  <c r="K66" l="1"/>
  <c r="J66" l="1"/>
  <c r="I66" l="1"/>
  <c r="H66" l="1"/>
  <c r="G66" l="1"/>
  <c r="F66" l="1"/>
  <c r="E66" l="1"/>
  <c r="D66" l="1"/>
  <c r="C66" l="1"/>
  <c r="O65" l="1"/>
  <c r="N65" l="1"/>
  <c r="M65" l="1"/>
  <c r="L65" l="1"/>
  <c r="K65" l="1"/>
  <c r="J65" l="1"/>
  <c r="I65" l="1"/>
  <c r="H65" l="1"/>
  <c r="G65" l="1"/>
  <c r="F65" l="1"/>
  <c r="E65" l="1"/>
  <c r="D65" l="1"/>
  <c r="C65" l="1"/>
  <c r="O64" l="1"/>
  <c r="N64" l="1"/>
  <c r="M64" l="1"/>
  <c r="L64" l="1"/>
  <c r="K64" l="1"/>
  <c r="J64" l="1"/>
  <c r="I64" l="1"/>
  <c r="H64" l="1"/>
  <c r="G64" l="1"/>
  <c r="F64" l="1"/>
  <c r="E64" l="1"/>
  <c r="D64" l="1"/>
  <c r="C64" l="1"/>
  <c r="O63" l="1"/>
  <c r="N63" l="1"/>
  <c r="M63" l="1"/>
  <c r="L63" l="1"/>
  <c r="K63" l="1"/>
  <c r="J63" l="1"/>
  <c r="I63" l="1"/>
  <c r="H63" l="1"/>
  <c r="G63" l="1"/>
  <c r="F63" l="1"/>
  <c r="E63" l="1"/>
  <c r="D63" l="1"/>
  <c r="C63" l="1"/>
  <c r="O62" l="1"/>
  <c r="N62" l="1"/>
  <c r="M62" l="1"/>
  <c r="L62" l="1"/>
  <c r="K62" l="1"/>
  <c r="J62" l="1"/>
  <c r="I62" l="1"/>
  <c r="H62" l="1"/>
  <c r="G62" l="1"/>
  <c r="F62" l="1"/>
  <c r="E62" l="1"/>
  <c r="D62" l="1"/>
  <c r="C62" l="1"/>
  <c r="O61" l="1"/>
  <c r="N61" l="1"/>
  <c r="M61" l="1"/>
  <c r="L61" l="1"/>
  <c r="K61" l="1"/>
  <c r="J61" l="1"/>
  <c r="I61" l="1"/>
  <c r="H61" l="1"/>
  <c r="G61" l="1"/>
  <c r="F61" l="1"/>
  <c r="E61" l="1"/>
  <c r="D61" l="1"/>
  <c r="C61" l="1"/>
  <c r="O60" l="1"/>
  <c r="N60" l="1"/>
  <c r="M60" l="1"/>
  <c r="L60" l="1"/>
  <c r="K60" l="1"/>
  <c r="J60" l="1"/>
  <c r="I60" l="1"/>
  <c r="H60" l="1"/>
  <c r="G60" l="1"/>
  <c r="F60" l="1"/>
  <c r="E60" l="1"/>
  <c r="D60" l="1"/>
  <c r="C60" l="1"/>
  <c r="O59" l="1"/>
  <c r="N59" l="1"/>
  <c r="M59" l="1"/>
  <c r="L59" l="1"/>
  <c r="K59" l="1"/>
  <c r="J59" l="1"/>
  <c r="I59" l="1"/>
  <c r="H59" l="1"/>
  <c r="G59" l="1"/>
  <c r="F59" l="1"/>
  <c r="E59" l="1"/>
  <c r="D59" l="1"/>
  <c r="C59" l="1"/>
  <c r="O58" l="1"/>
  <c r="N58" l="1"/>
  <c r="M58" l="1"/>
  <c r="L58" l="1"/>
  <c r="K58" l="1"/>
  <c r="J58" l="1"/>
  <c r="I58" l="1"/>
  <c r="H58" l="1"/>
  <c r="G58" l="1"/>
  <c r="F58" l="1"/>
  <c r="E58" l="1"/>
  <c r="D58" l="1"/>
  <c r="C58" l="1"/>
  <c r="O57" l="1"/>
  <c r="N57" l="1"/>
  <c r="M57" l="1"/>
  <c r="L57" l="1"/>
  <c r="K57" l="1"/>
  <c r="J57" l="1"/>
  <c r="I57" l="1"/>
  <c r="H57" l="1"/>
  <c r="G57" l="1"/>
  <c r="F57" l="1"/>
  <c r="E57" l="1"/>
  <c r="D57" l="1"/>
  <c r="C57" l="1"/>
  <c r="O56" l="1"/>
  <c r="N56" l="1"/>
  <c r="M56" l="1"/>
  <c r="L56" l="1"/>
  <c r="K56" l="1"/>
  <c r="J56" l="1"/>
  <c r="I56" l="1"/>
  <c r="H56" l="1"/>
  <c r="G56" l="1"/>
  <c r="F56" l="1"/>
  <c r="E56" l="1"/>
  <c r="D56" l="1"/>
  <c r="C56" l="1"/>
  <c r="O55" l="1"/>
  <c r="N55" l="1"/>
  <c r="M55" l="1"/>
  <c r="L55" l="1"/>
  <c r="K55" l="1"/>
  <c r="J55" l="1"/>
  <c r="I55" l="1"/>
  <c r="H55" l="1"/>
  <c r="G55" l="1"/>
  <c r="F55" l="1"/>
  <c r="E55" l="1"/>
  <c r="D55" l="1"/>
  <c r="C55" l="1"/>
  <c r="O54" l="1"/>
  <c r="N54" l="1"/>
  <c r="M54" l="1"/>
  <c r="L54" l="1"/>
  <c r="K54" l="1"/>
  <c r="J54" l="1"/>
  <c r="I54" l="1"/>
  <c r="H54" l="1"/>
  <c r="G54" l="1"/>
  <c r="F54" l="1"/>
  <c r="E54" l="1"/>
  <c r="D54" l="1"/>
  <c r="C54" l="1"/>
  <c r="O53" l="1"/>
  <c r="N53" l="1"/>
  <c r="M53" l="1"/>
  <c r="L53" l="1"/>
  <c r="K53" l="1"/>
  <c r="J53" l="1"/>
  <c r="I53" l="1"/>
  <c r="H53" l="1"/>
  <c r="G53" l="1"/>
  <c r="F53" l="1"/>
  <c r="E53" l="1"/>
  <c r="D53" l="1"/>
  <c r="C53" l="1"/>
  <c r="O52" l="1"/>
  <c r="N52" l="1"/>
  <c r="M52" l="1"/>
  <c r="L52" l="1"/>
  <c r="K52" l="1"/>
  <c r="J52" l="1"/>
  <c r="I52" l="1"/>
  <c r="H52" l="1"/>
  <c r="G52" l="1"/>
  <c r="F52" l="1"/>
  <c r="E52" l="1"/>
  <c r="D52" l="1"/>
  <c r="C52" l="1"/>
  <c r="O51" l="1"/>
  <c r="N51" l="1"/>
  <c r="M51" l="1"/>
  <c r="L51" l="1"/>
  <c r="K51" l="1"/>
  <c r="J51" l="1"/>
  <c r="I51" l="1"/>
  <c r="H51" l="1"/>
  <c r="G51" l="1"/>
  <c r="F51" l="1"/>
  <c r="E51" l="1"/>
  <c r="D51" l="1"/>
  <c r="C51" l="1"/>
  <c r="O50" l="1"/>
  <c r="N50" l="1"/>
  <c r="M50" l="1"/>
  <c r="L50" l="1"/>
  <c r="K50" l="1"/>
  <c r="J50" l="1"/>
  <c r="I50" l="1"/>
  <c r="H50" l="1"/>
  <c r="G50" l="1"/>
  <c r="F50" l="1"/>
  <c r="E50" l="1"/>
  <c r="D50" l="1"/>
  <c r="C50" l="1"/>
  <c r="O49" l="1"/>
  <c r="N49" l="1"/>
  <c r="M49" l="1"/>
  <c r="L49" l="1"/>
  <c r="K49" l="1"/>
  <c r="J49" l="1"/>
  <c r="I49" l="1"/>
  <c r="H49" l="1"/>
  <c r="G49" l="1"/>
  <c r="F49" l="1"/>
  <c r="E49" l="1"/>
  <c r="D49" l="1"/>
  <c r="C49" l="1"/>
  <c r="O48" l="1"/>
  <c r="N48" l="1"/>
  <c r="M48" l="1"/>
  <c r="L48" l="1"/>
  <c r="K48" l="1"/>
  <c r="J48" l="1"/>
  <c r="I48" l="1"/>
  <c r="H48" l="1"/>
  <c r="G48" l="1"/>
  <c r="F48" l="1"/>
  <c r="E48" l="1"/>
  <c r="D48" l="1"/>
  <c r="C48" l="1"/>
  <c r="O47" l="1"/>
  <c r="N47" l="1"/>
  <c r="M47" l="1"/>
  <c r="L47" l="1"/>
  <c r="K47" l="1"/>
  <c r="J47" l="1"/>
  <c r="I47" l="1"/>
  <c r="H47" l="1"/>
  <c r="G47" l="1"/>
  <c r="F47" l="1"/>
  <c r="E47" l="1"/>
  <c r="D47" l="1"/>
  <c r="C47" l="1"/>
  <c r="O46" l="1"/>
  <c r="N46" l="1"/>
  <c r="M46" l="1"/>
  <c r="L46" l="1"/>
  <c r="K46" l="1"/>
  <c r="J46" l="1"/>
  <c r="I46" l="1"/>
  <c r="H46" l="1"/>
  <c r="G46" l="1"/>
  <c r="F46" l="1"/>
  <c r="E46" l="1"/>
  <c r="D46" l="1"/>
  <c r="C46" l="1"/>
  <c r="O45" l="1"/>
  <c r="N45" l="1"/>
  <c r="M45" l="1"/>
  <c r="L45" l="1"/>
  <c r="K45" l="1"/>
  <c r="J45" l="1"/>
  <c r="I45" l="1"/>
  <c r="H45" l="1"/>
  <c r="G45" l="1"/>
  <c r="F45" l="1"/>
  <c r="E45" l="1"/>
  <c r="D45" l="1"/>
  <c r="C45" l="1"/>
  <c r="O44" l="1"/>
  <c r="N44" l="1"/>
  <c r="M44" l="1"/>
  <c r="L44" l="1"/>
  <c r="K44" l="1"/>
  <c r="J44" l="1"/>
  <c r="I44" l="1"/>
  <c r="H44" l="1"/>
  <c r="G44" l="1"/>
  <c r="F44" l="1"/>
  <c r="E44" l="1"/>
  <c r="D44" l="1"/>
  <c r="C44" l="1"/>
  <c r="O43" l="1"/>
  <c r="N43" l="1"/>
  <c r="M43" l="1"/>
  <c r="L43" l="1"/>
  <c r="K43" l="1"/>
  <c r="J43" l="1"/>
  <c r="I43" l="1"/>
  <c r="H43" l="1"/>
  <c r="G43" l="1"/>
  <c r="F43" l="1"/>
  <c r="E43" l="1"/>
  <c r="D43" l="1"/>
  <c r="C43" l="1"/>
  <c r="O42" l="1"/>
  <c r="N42" l="1"/>
  <c r="M42" l="1"/>
  <c r="L42" l="1"/>
  <c r="K42" l="1"/>
  <c r="J42" l="1"/>
  <c r="I42" l="1"/>
  <c r="H42" l="1"/>
  <c r="G42" l="1"/>
  <c r="F42" l="1"/>
  <c r="E42" l="1"/>
  <c r="D42" l="1"/>
  <c r="C42" l="1"/>
  <c r="O41" l="1"/>
  <c r="N41" l="1"/>
  <c r="M41" l="1"/>
  <c r="L41" l="1"/>
  <c r="K41" l="1"/>
  <c r="J41" l="1"/>
  <c r="I41" l="1"/>
  <c r="H41" l="1"/>
  <c r="G41" l="1"/>
  <c r="F41" l="1"/>
  <c r="E41" l="1"/>
  <c r="D41" l="1"/>
  <c r="C41" l="1"/>
  <c r="O40" l="1"/>
  <c r="N40" l="1"/>
  <c r="M40" l="1"/>
  <c r="L40" l="1"/>
  <c r="K40" l="1"/>
  <c r="J40" l="1"/>
  <c r="I40" l="1"/>
  <c r="H40" l="1"/>
  <c r="G40" l="1"/>
  <c r="F40" l="1"/>
  <c r="E40" l="1"/>
  <c r="D40" l="1"/>
  <c r="C40" l="1"/>
  <c r="O39" l="1"/>
  <c r="N39" l="1"/>
  <c r="M39" l="1"/>
  <c r="L39" l="1"/>
  <c r="K39" l="1"/>
  <c r="J39" l="1"/>
  <c r="I39" l="1"/>
  <c r="H39" l="1"/>
  <c r="G39" l="1"/>
  <c r="F39" l="1"/>
  <c r="E39" l="1"/>
  <c r="D39" l="1"/>
  <c r="C39" l="1"/>
  <c r="O38" l="1"/>
  <c r="N38" l="1"/>
  <c r="M38" l="1"/>
  <c r="L38" l="1"/>
  <c r="K38" l="1"/>
  <c r="J38" l="1"/>
  <c r="I38" l="1"/>
  <c r="H38" l="1"/>
  <c r="G38" l="1"/>
  <c r="F38" l="1"/>
  <c r="E38" l="1"/>
  <c r="D38" l="1"/>
  <c r="C38" l="1"/>
  <c r="O37" l="1"/>
  <c r="N37" l="1"/>
  <c r="M37" l="1"/>
  <c r="L37" l="1"/>
  <c r="K37" l="1"/>
  <c r="J37" l="1"/>
  <c r="I37" l="1"/>
  <c r="H37" l="1"/>
  <c r="G37" l="1"/>
  <c r="F37" l="1"/>
  <c r="E37" l="1"/>
  <c r="D37" l="1"/>
  <c r="C37" l="1"/>
  <c r="O36" l="1"/>
  <c r="N36" l="1"/>
  <c r="M36" l="1"/>
  <c r="L36" l="1"/>
  <c r="K36" l="1"/>
  <c r="J36" l="1"/>
  <c r="I36" l="1"/>
  <c r="H36" l="1"/>
  <c r="G36" l="1"/>
  <c r="F36" l="1"/>
  <c r="E36" l="1"/>
  <c r="D36" l="1"/>
  <c r="C36" l="1"/>
  <c r="O35" l="1"/>
  <c r="N35" l="1"/>
  <c r="M35" l="1"/>
  <c r="L35" l="1"/>
  <c r="K35" l="1"/>
  <c r="J35" l="1"/>
  <c r="I35" l="1"/>
  <c r="H35" l="1"/>
  <c r="G35" l="1"/>
  <c r="F35" l="1"/>
  <c r="E35" l="1"/>
  <c r="D35" l="1"/>
  <c r="C35" l="1"/>
  <c r="O34" l="1"/>
  <c r="N34" l="1"/>
  <c r="M34" l="1"/>
  <c r="L34" l="1"/>
  <c r="K34" l="1"/>
  <c r="J34" l="1"/>
  <c r="I34" l="1"/>
  <c r="H34" l="1"/>
  <c r="G34" l="1"/>
  <c r="F34" l="1"/>
  <c r="E34" l="1"/>
  <c r="D34" l="1"/>
  <c r="C34" l="1"/>
  <c r="O33" l="1"/>
  <c r="N33" l="1"/>
  <c r="M33" l="1"/>
  <c r="L33" l="1"/>
  <c r="K33" l="1"/>
  <c r="J33" l="1"/>
  <c r="I33" l="1"/>
  <c r="H33" l="1"/>
  <c r="G33" l="1"/>
  <c r="F33" l="1"/>
  <c r="E33" l="1"/>
  <c r="D33" l="1"/>
  <c r="C33" l="1"/>
  <c r="O32" l="1"/>
  <c r="N32" l="1"/>
  <c r="M32" l="1"/>
  <c r="L32" l="1"/>
  <c r="K32" l="1"/>
  <c r="J32" l="1"/>
  <c r="I32" l="1"/>
  <c r="H32" l="1"/>
  <c r="G32" l="1"/>
  <c r="F32" l="1"/>
  <c r="E32" l="1"/>
  <c r="D32" l="1"/>
  <c r="C32" l="1"/>
  <c r="O31" l="1"/>
  <c r="N31" l="1"/>
  <c r="M31" l="1"/>
  <c r="L31" l="1"/>
  <c r="K31" l="1"/>
  <c r="J31" l="1"/>
  <c r="I31" l="1"/>
  <c r="H31" l="1"/>
  <c r="G31" l="1"/>
  <c r="F31" l="1"/>
  <c r="E31" l="1"/>
  <c r="D31" l="1"/>
  <c r="C31" l="1"/>
  <c r="O30" l="1"/>
  <c r="N30" l="1"/>
  <c r="M30" l="1"/>
  <c r="L30" l="1"/>
  <c r="K30" l="1"/>
  <c r="J30" l="1"/>
  <c r="I30" l="1"/>
  <c r="H30" l="1"/>
  <c r="G30" l="1"/>
  <c r="F30" l="1"/>
  <c r="E30" l="1"/>
  <c r="D30" l="1"/>
  <c r="C30" l="1"/>
  <c r="O29" l="1"/>
  <c r="N29" l="1"/>
  <c r="M29" l="1"/>
  <c r="L29" l="1"/>
  <c r="K29" l="1"/>
  <c r="J29" l="1"/>
  <c r="I29" l="1"/>
  <c r="H29" l="1"/>
  <c r="G29" l="1"/>
  <c r="F29" l="1"/>
  <c r="E29" l="1"/>
  <c r="D29" l="1"/>
  <c r="C29" l="1"/>
  <c r="O28" l="1"/>
  <c r="N28" l="1"/>
  <c r="M28" l="1"/>
  <c r="L28" l="1"/>
  <c r="K28" l="1"/>
  <c r="J28" l="1"/>
  <c r="I28" l="1"/>
  <c r="H28" l="1"/>
  <c r="G28" l="1"/>
  <c r="F28" l="1"/>
  <c r="E28" l="1"/>
  <c r="D28" l="1"/>
  <c r="C28" l="1"/>
  <c r="O27" l="1"/>
  <c r="N27" l="1"/>
  <c r="M27" l="1"/>
  <c r="L27" l="1"/>
  <c r="K27" l="1"/>
  <c r="J27" l="1"/>
  <c r="I27" l="1"/>
  <c r="H27" l="1"/>
  <c r="G27" l="1"/>
  <c r="F27" l="1"/>
  <c r="E27" l="1"/>
  <c r="D27" l="1"/>
  <c r="C27" l="1"/>
  <c r="O26" l="1"/>
  <c r="N26" l="1"/>
  <c r="M26" l="1"/>
  <c r="L26" l="1"/>
  <c r="K26" l="1"/>
  <c r="J26" l="1"/>
  <c r="I26" l="1"/>
  <c r="H26" l="1"/>
  <c r="G26" l="1"/>
  <c r="F26" l="1"/>
  <c r="E26" l="1"/>
  <c r="D26" l="1"/>
  <c r="C26" l="1"/>
  <c r="O25" l="1"/>
  <c r="N25" l="1"/>
  <c r="M25" l="1"/>
  <c r="L25" l="1"/>
  <c r="K25" l="1"/>
  <c r="J25" l="1"/>
  <c r="I25" l="1"/>
  <c r="H25" l="1"/>
  <c r="G25" l="1"/>
  <c r="F25" l="1"/>
  <c r="E25" l="1"/>
  <c r="D25" l="1"/>
  <c r="C25" l="1"/>
  <c r="O24" l="1"/>
  <c r="N24" l="1"/>
  <c r="M24" l="1"/>
  <c r="L24" l="1"/>
  <c r="K24" l="1"/>
  <c r="J24" l="1"/>
  <c r="I24" l="1"/>
  <c r="H24" l="1"/>
  <c r="G24" l="1"/>
  <c r="F24" l="1"/>
  <c r="E24" l="1"/>
  <c r="D24" l="1"/>
  <c r="C24" l="1"/>
  <c r="O23" l="1"/>
  <c r="N23" l="1"/>
  <c r="M23" l="1"/>
  <c r="L23" l="1"/>
  <c r="K23" l="1"/>
  <c r="J23" l="1"/>
  <c r="I23" l="1"/>
  <c r="H23" l="1"/>
  <c r="G23" l="1"/>
  <c r="F23" l="1"/>
  <c r="E23" l="1"/>
  <c r="D23" l="1"/>
  <c r="C23" l="1"/>
  <c r="O22" l="1"/>
  <c r="N22" l="1"/>
  <c r="M22" l="1"/>
  <c r="L22" l="1"/>
  <c r="K22" l="1"/>
  <c r="J22" l="1"/>
  <c r="I22" l="1"/>
  <c r="H22" l="1"/>
  <c r="G22" l="1"/>
  <c r="F22" l="1"/>
  <c r="E22" l="1"/>
  <c r="D22" l="1"/>
  <c r="C22" l="1"/>
  <c r="O21" l="1"/>
  <c r="N21" l="1"/>
  <c r="M21" l="1"/>
  <c r="L21" l="1"/>
  <c r="K21" l="1"/>
  <c r="J21" l="1"/>
  <c r="I21" l="1"/>
  <c r="H21" l="1"/>
  <c r="G21" l="1"/>
  <c r="F21" l="1"/>
  <c r="E21" l="1"/>
  <c r="D21" l="1"/>
  <c r="C21" l="1"/>
  <c r="O19" l="1"/>
  <c r="N19" l="1"/>
  <c r="M19" l="1"/>
  <c r="L19" l="1"/>
  <c r="K19" l="1"/>
  <c r="J19" l="1"/>
  <c r="I19" l="1"/>
  <c r="H19" l="1"/>
  <c r="G19" l="1"/>
  <c r="F19" l="1"/>
  <c r="E19" l="1"/>
  <c r="D19" l="1"/>
  <c r="C19" l="1"/>
  <c r="O18" l="1"/>
  <c r="N18" l="1"/>
  <c r="M18" l="1"/>
  <c r="L18" l="1"/>
  <c r="K18" l="1"/>
  <c r="J18" l="1"/>
  <c r="I18" l="1"/>
  <c r="H18" l="1"/>
  <c r="G18" l="1"/>
  <c r="F18" l="1"/>
  <c r="E18" l="1"/>
  <c r="D18" l="1"/>
  <c r="C18" l="1"/>
  <c r="O17" l="1"/>
  <c r="N17" l="1"/>
  <c r="M17" l="1"/>
  <c r="L17" l="1"/>
  <c r="K17" l="1"/>
  <c r="J17" l="1"/>
  <c r="I17" l="1"/>
  <c r="H17" l="1"/>
  <c r="G17" l="1"/>
  <c r="F17" l="1"/>
  <c r="E17" l="1"/>
  <c r="D17" l="1"/>
  <c r="C17" l="1"/>
  <c r="O16" l="1"/>
  <c r="N16" l="1"/>
  <c r="M16" l="1"/>
  <c r="L16" l="1"/>
  <c r="K16" l="1"/>
  <c r="J16" l="1"/>
  <c r="I16" l="1"/>
  <c r="H16" l="1"/>
  <c r="G16" l="1"/>
  <c r="F16" l="1"/>
  <c r="E16" l="1"/>
  <c r="D16" l="1"/>
  <c r="C16" l="1"/>
  <c r="O15" l="1"/>
  <c r="N15" l="1"/>
  <c r="M15" l="1"/>
  <c r="L15" l="1"/>
  <c r="K15" l="1"/>
  <c r="J15" l="1"/>
  <c r="I15" l="1"/>
  <c r="H15" l="1"/>
  <c r="G15" l="1"/>
  <c r="F15" l="1"/>
  <c r="E15" l="1"/>
  <c r="D15" l="1"/>
  <c r="C15" l="1"/>
  <c r="O14" l="1"/>
  <c r="N14" l="1"/>
  <c r="M14" l="1"/>
  <c r="L14" l="1"/>
  <c r="K14" l="1"/>
  <c r="J14" l="1"/>
  <c r="I14" l="1"/>
  <c r="H14" l="1"/>
  <c r="G14" l="1"/>
  <c r="F14" l="1"/>
  <c r="E14" l="1"/>
  <c r="D14" l="1"/>
  <c r="C14" l="1"/>
  <c r="O13" l="1"/>
  <c r="N13" l="1"/>
  <c r="M13" l="1"/>
  <c r="L13" l="1"/>
  <c r="K13" l="1"/>
  <c r="J13" l="1"/>
  <c r="I13" l="1"/>
  <c r="H13" l="1"/>
  <c r="G13" l="1"/>
  <c r="F13" l="1"/>
  <c r="E13" l="1"/>
  <c r="D13" l="1"/>
  <c r="C13" l="1"/>
  <c r="O12" l="1"/>
  <c r="N12" l="1"/>
  <c r="M12" l="1"/>
  <c r="L12" l="1"/>
  <c r="K12" l="1"/>
  <c r="J12" l="1"/>
  <c r="I12" l="1"/>
  <c r="H12" l="1"/>
  <c r="G12" l="1"/>
  <c r="F12" l="1"/>
  <c r="E12" l="1"/>
  <c r="D12" l="1"/>
  <c r="C12" l="1"/>
  <c r="O11" l="1"/>
  <c r="N11" l="1"/>
  <c r="M11" l="1"/>
  <c r="L11" l="1"/>
  <c r="K11" l="1"/>
  <c r="J11" l="1"/>
  <c r="I11" l="1"/>
  <c r="H11" l="1"/>
  <c r="G11" l="1"/>
  <c r="F11" l="1"/>
  <c r="E11" l="1"/>
  <c r="D11" l="1"/>
  <c r="C11" l="1"/>
  <c r="O10" l="1"/>
  <c r="N10" l="1"/>
  <c r="M10" l="1"/>
  <c r="L10" l="1"/>
  <c r="K10" l="1"/>
  <c r="J10" l="1"/>
  <c r="I10" l="1"/>
  <c r="H10" l="1"/>
  <c r="G10" l="1"/>
  <c r="F10" l="1"/>
  <c r="E10" l="1"/>
  <c r="D10" l="1"/>
  <c r="C10" l="1"/>
  <c r="O9" l="1"/>
  <c r="N9" l="1"/>
  <c r="M9" l="1"/>
  <c r="L9" l="1"/>
  <c r="K9" l="1"/>
  <c r="J9" l="1"/>
  <c r="I9" l="1"/>
  <c r="H9" l="1"/>
  <c r="G9" l="1"/>
  <c r="F9" l="1"/>
  <c r="E9" l="1"/>
  <c r="D9" l="1"/>
  <c r="C9" l="1"/>
  <c r="O8" l="1"/>
  <c r="N8" l="1"/>
  <c r="M8" l="1"/>
  <c r="L8" l="1"/>
  <c r="K8" l="1"/>
  <c r="J8" l="1"/>
  <c r="I8" l="1"/>
  <c r="H8" l="1"/>
  <c r="G8" l="1"/>
  <c r="F8" l="1"/>
  <c r="E8" l="1"/>
  <c r="D8" l="1"/>
  <c r="C8" l="1"/>
  <c r="F10" i="31" l="1"/>
  <c r="F9" l="1"/>
  <c r="F8" l="1"/>
  <c r="C11" l="1"/>
  <c r="D11"/>
  <c r="F7"/>
  <c r="D6"/>
  <c r="C6"/>
  <c r="F24" i="29" l="1"/>
  <c r="E11" i="31"/>
  <c r="F11"/>
  <c r="E10"/>
  <c r="E9"/>
  <c r="E8"/>
  <c r="E7"/>
  <c r="G24" i="29" l="1"/>
  <c r="D24"/>
  <c r="F23" l="1"/>
  <c r="D23" l="1"/>
  <c r="G23"/>
  <c r="F22" l="1"/>
  <c r="D22" l="1"/>
  <c r="G22"/>
  <c r="F21" l="1"/>
  <c r="D21" l="1"/>
  <c r="G21"/>
  <c r="G20"/>
  <c r="F18" l="1"/>
  <c r="D18" l="1"/>
  <c r="G18"/>
  <c r="F17" l="1"/>
  <c r="D17" l="1"/>
  <c r="G17"/>
  <c r="F16" l="1"/>
  <c r="D16" l="1"/>
  <c r="G16"/>
  <c r="F15" l="1"/>
  <c r="D15" l="1"/>
  <c r="G15"/>
  <c r="F14" l="1"/>
  <c r="D14" l="1"/>
  <c r="G14"/>
  <c r="F12" l="1"/>
  <c r="G12" l="1"/>
  <c r="D12"/>
  <c r="F11" l="1"/>
  <c r="D11" l="1"/>
  <c r="G11"/>
  <c r="F10" l="1"/>
  <c r="D10" l="1"/>
  <c r="G10"/>
  <c r="F9" l="1"/>
  <c r="D9" l="1"/>
  <c r="G9"/>
  <c r="F8" l="1"/>
  <c r="D8" l="1"/>
  <c r="G8"/>
  <c r="E6"/>
  <c r="C6"/>
  <c r="G26" i="27" l="1"/>
  <c r="G25" l="1"/>
  <c r="F26" l="1"/>
  <c r="F25"/>
  <c r="F24"/>
  <c r="D26" l="1"/>
  <c r="D25"/>
  <c r="G24"/>
  <c r="D24"/>
  <c r="G22" l="1"/>
  <c r="G21" l="1"/>
  <c r="F22" l="1"/>
  <c r="F21"/>
  <c r="F20"/>
  <c r="D22" l="1"/>
  <c r="D21"/>
  <c r="G20"/>
  <c r="D20"/>
  <c r="G18" l="1"/>
  <c r="G17" l="1"/>
  <c r="F18" l="1"/>
  <c r="F17"/>
  <c r="F16"/>
  <c r="D18" l="1"/>
  <c r="D17"/>
  <c r="G16"/>
  <c r="D16"/>
  <c r="G13" l="1"/>
  <c r="F13" l="1"/>
  <c r="F12"/>
  <c r="D13" l="1"/>
  <c r="D12"/>
  <c r="G12"/>
  <c r="G10" l="1"/>
  <c r="G9" l="1"/>
  <c r="F10" l="1"/>
  <c r="F9"/>
  <c r="F8"/>
  <c r="D10" l="1"/>
  <c r="D9"/>
  <c r="G8"/>
  <c r="D8"/>
  <c r="E6"/>
  <c r="C6"/>
  <c r="I41" i="25" l="1"/>
  <c r="J41"/>
  <c r="K41"/>
  <c r="I40" l="1"/>
  <c r="J40"/>
  <c r="K40"/>
  <c r="I39" l="1"/>
  <c r="J39"/>
  <c r="K39"/>
  <c r="I38" l="1"/>
  <c r="J38"/>
  <c r="K38"/>
  <c r="I37" l="1"/>
  <c r="J37"/>
  <c r="K37"/>
  <c r="I36" l="1"/>
  <c r="J36"/>
  <c r="K36"/>
  <c r="I35" l="1"/>
  <c r="J35"/>
  <c r="K35"/>
  <c r="I34" l="1"/>
  <c r="J34"/>
  <c r="K34"/>
  <c r="I33" l="1"/>
  <c r="J33"/>
  <c r="K33"/>
  <c r="I32" l="1"/>
  <c r="J32"/>
  <c r="K32"/>
  <c r="I31" l="1"/>
  <c r="J31"/>
  <c r="K31"/>
  <c r="C42" l="1"/>
  <c r="I30"/>
  <c r="D42"/>
  <c r="J30"/>
  <c r="E42"/>
  <c r="K42" s="1"/>
  <c r="K30"/>
  <c r="F42"/>
  <c r="H42"/>
  <c r="G42"/>
  <c r="I20" l="1"/>
  <c r="J20"/>
  <c r="K20"/>
  <c r="I42"/>
  <c r="J42"/>
  <c r="I19" l="1"/>
  <c r="J19"/>
  <c r="K19"/>
  <c r="I18" l="1"/>
  <c r="J18"/>
  <c r="K18"/>
  <c r="I17" l="1"/>
  <c r="J17"/>
  <c r="K17"/>
  <c r="I16" l="1"/>
  <c r="J16"/>
  <c r="K16"/>
  <c r="I15" l="1"/>
  <c r="J15"/>
  <c r="K15"/>
  <c r="I14" l="1"/>
  <c r="J14"/>
  <c r="K14"/>
  <c r="I13" l="1"/>
  <c r="J13"/>
  <c r="K13"/>
  <c r="I12" l="1"/>
  <c r="J12"/>
  <c r="K12"/>
  <c r="I11" l="1"/>
  <c r="J11"/>
  <c r="K11"/>
  <c r="I10" l="1"/>
  <c r="J10"/>
  <c r="K10"/>
  <c r="C21" l="1"/>
  <c r="I9"/>
  <c r="D21"/>
  <c r="J9"/>
  <c r="E21"/>
  <c r="K21" s="1"/>
  <c r="K9"/>
  <c r="F21"/>
  <c r="H21"/>
  <c r="G21"/>
  <c r="I21" l="1"/>
  <c r="J21"/>
  <c r="B19" i="22"/>
  <c r="E422" l="1"/>
  <c r="H423" i="20"/>
  <c r="D422" i="22" l="1"/>
  <c r="F423" i="20"/>
  <c r="C422" i="22" l="1"/>
  <c r="D423" i="20"/>
  <c r="E421" i="22" l="1"/>
  <c r="H422" i="20"/>
  <c r="D421" i="22" l="1"/>
  <c r="F422" i="20"/>
  <c r="C421" i="22" l="1"/>
  <c r="D422" i="20"/>
  <c r="E420" i="22" l="1"/>
  <c r="H421" i="20"/>
  <c r="D420" i="22" l="1"/>
  <c r="F421" i="20"/>
  <c r="C420" i="22" l="1"/>
  <c r="D421" i="20"/>
  <c r="E419" i="22" l="1"/>
  <c r="H420" i="20"/>
  <c r="D419" i="22" l="1"/>
  <c r="F420" i="20"/>
  <c r="C419" i="22" l="1"/>
  <c r="D420" i="20"/>
  <c r="E418" i="22" l="1"/>
  <c r="H419" i="20"/>
  <c r="D418" i="22" l="1"/>
  <c r="F419" i="20"/>
  <c r="C418" i="22" l="1"/>
  <c r="D419" i="20"/>
  <c r="E417" i="22" l="1"/>
  <c r="H418" i="20"/>
  <c r="D417" i="22" l="1"/>
  <c r="F418" i="20"/>
  <c r="C417" i="22" l="1"/>
  <c r="D418" i="20"/>
  <c r="E416" i="22" l="1"/>
  <c r="H417" i="20"/>
  <c r="D416" i="22" l="1"/>
  <c r="F417" i="20"/>
  <c r="C416" i="22" l="1"/>
  <c r="D417" i="20"/>
  <c r="E415" i="22" l="1"/>
  <c r="H416" i="20"/>
  <c r="D415" i="22" l="1"/>
  <c r="F416" i="20"/>
  <c r="C415" i="22" l="1"/>
  <c r="D416" i="20"/>
  <c r="E414" i="22" l="1"/>
  <c r="H415" i="20"/>
  <c r="D414" i="22" l="1"/>
  <c r="F415" i="20"/>
  <c r="C414" i="22" l="1"/>
  <c r="D415" i="20"/>
  <c r="E413" i="22" l="1"/>
  <c r="H414" i="20"/>
  <c r="D413" i="22" l="1"/>
  <c r="F414" i="20"/>
  <c r="C413" i="22" l="1"/>
  <c r="D414" i="20"/>
  <c r="E412" i="22" l="1"/>
  <c r="H413" i="20"/>
  <c r="D412" i="22" l="1"/>
  <c r="F413" i="20"/>
  <c r="C412" i="22" l="1"/>
  <c r="D413" i="20"/>
  <c r="E411" i="22" l="1"/>
  <c r="H412" i="20"/>
  <c r="D411" i="22" l="1"/>
  <c r="F412" i="20"/>
  <c r="C411" i="22" l="1"/>
  <c r="D412" i="20"/>
  <c r="E410" i="22" l="1"/>
  <c r="H411" i="20"/>
  <c r="D410" i="22" l="1"/>
  <c r="F411" i="20"/>
  <c r="C410" i="22" l="1"/>
  <c r="D411" i="20"/>
  <c r="E409" i="22" l="1"/>
  <c r="H410" i="20"/>
  <c r="D409" i="22" l="1"/>
  <c r="F410" i="20"/>
  <c r="C409" i="22" l="1"/>
  <c r="D410" i="20"/>
  <c r="E408" i="22" l="1"/>
  <c r="H409" i="20"/>
  <c r="D408" i="22" l="1"/>
  <c r="F409" i="20"/>
  <c r="C408" i="22" l="1"/>
  <c r="D409" i="20"/>
  <c r="E407" i="22" l="1"/>
  <c r="H408" i="20"/>
  <c r="D407" i="22" l="1"/>
  <c r="F408" i="20"/>
  <c r="C407" i="22" l="1"/>
  <c r="D408" i="20"/>
  <c r="E406" i="22" l="1"/>
  <c r="H407" i="20"/>
  <c r="D406" i="22" l="1"/>
  <c r="F407" i="20"/>
  <c r="C406" i="22" l="1"/>
  <c r="D407" i="20"/>
  <c r="E405" i="22" l="1"/>
  <c r="H406" i="20"/>
  <c r="D405" i="22" l="1"/>
  <c r="F406" i="20"/>
  <c r="C405" i="22" l="1"/>
  <c r="D406" i="20"/>
  <c r="E404" i="22" l="1"/>
  <c r="H405" i="20"/>
  <c r="D404" i="22" l="1"/>
  <c r="F405" i="20"/>
  <c r="C404" i="22" l="1"/>
  <c r="D405" i="20"/>
  <c r="E403" i="22" l="1"/>
  <c r="H404" i="20"/>
  <c r="D403" i="22" l="1"/>
  <c r="F404" i="20"/>
  <c r="C403" i="22" l="1"/>
  <c r="D404" i="20"/>
  <c r="E402" i="22" l="1"/>
  <c r="H403" i="20"/>
  <c r="D402" i="22" l="1"/>
  <c r="F403" i="20"/>
  <c r="C402" i="22" l="1"/>
  <c r="D403" i="20"/>
  <c r="E401" i="22" l="1"/>
  <c r="H402" i="20"/>
  <c r="D401" i="22" l="1"/>
  <c r="F402" i="20"/>
  <c r="C401" i="22" l="1"/>
  <c r="D402" i="20"/>
  <c r="E400" i="22" l="1"/>
  <c r="H401" i="20"/>
  <c r="D400" i="22" l="1"/>
  <c r="F401" i="20"/>
  <c r="C400" i="22" l="1"/>
  <c r="D401" i="20"/>
  <c r="E399" i="22" l="1"/>
  <c r="H400" i="20"/>
  <c r="D399" i="22" l="1"/>
  <c r="F400" i="20"/>
  <c r="C399" i="22" l="1"/>
  <c r="D400" i="20"/>
  <c r="E398" i="22" l="1"/>
  <c r="H399" i="20"/>
  <c r="D398" i="22" l="1"/>
  <c r="F399" i="20"/>
  <c r="C398" i="22" l="1"/>
  <c r="D399" i="20"/>
  <c r="E397" i="22" l="1"/>
  <c r="H398" i="20"/>
  <c r="D397" i="22" l="1"/>
  <c r="F398" i="20"/>
  <c r="C397" i="22" l="1"/>
  <c r="D398" i="20"/>
  <c r="E396" i="22" l="1"/>
  <c r="H397" i="20"/>
  <c r="D396" i="22" l="1"/>
  <c r="F397" i="20"/>
  <c r="C396" i="22" l="1"/>
  <c r="D397" i="20"/>
  <c r="E395" i="22" l="1"/>
  <c r="H396" i="20"/>
  <c r="D395" i="22" l="1"/>
  <c r="F396" i="20"/>
  <c r="C395" i="22" l="1"/>
  <c r="D396" i="20"/>
  <c r="E394" i="22" l="1"/>
  <c r="H395" i="20"/>
  <c r="D394" i="22" l="1"/>
  <c r="F395" i="20"/>
  <c r="C394" i="22" l="1"/>
  <c r="D395" i="20"/>
  <c r="E393" i="22" l="1"/>
  <c r="H394" i="20"/>
  <c r="D393" i="22" l="1"/>
  <c r="F394" i="20"/>
  <c r="C393" i="22" l="1"/>
  <c r="D394" i="20"/>
  <c r="E392" i="22" l="1"/>
  <c r="H393" i="20"/>
  <c r="D392" i="22" l="1"/>
  <c r="F393" i="20"/>
  <c r="C392" i="22" l="1"/>
  <c r="D393" i="20"/>
  <c r="E391" i="22" l="1"/>
  <c r="H392" i="20"/>
  <c r="D391" i="22" l="1"/>
  <c r="F392" i="20"/>
  <c r="C391" i="22" l="1"/>
  <c r="D392" i="20"/>
  <c r="E390" i="22" l="1"/>
  <c r="H391" i="20"/>
  <c r="D390" i="22" l="1"/>
  <c r="F391" i="20"/>
  <c r="C390" i="22" l="1"/>
  <c r="D391" i="20"/>
  <c r="E389" i="22" l="1"/>
  <c r="H390" i="20"/>
  <c r="D389" i="22" l="1"/>
  <c r="F390" i="20"/>
  <c r="C389" i="22" l="1"/>
  <c r="D390" i="20"/>
  <c r="E388" i="22" l="1"/>
  <c r="H389" i="20"/>
  <c r="D388" i="22" l="1"/>
  <c r="F389" i="20"/>
  <c r="C388" i="22" l="1"/>
  <c r="D389" i="20"/>
  <c r="E387" i="22" l="1"/>
  <c r="H388" i="20"/>
  <c r="D387" i="22" l="1"/>
  <c r="F388" i="20"/>
  <c r="C387" i="22" l="1"/>
  <c r="D388" i="20"/>
  <c r="E386" i="22" l="1"/>
  <c r="H387" i="20"/>
  <c r="D386" i="22" l="1"/>
  <c r="F387" i="20"/>
  <c r="C386" i="22" l="1"/>
  <c r="D387" i="20"/>
  <c r="E385" i="22" l="1"/>
  <c r="H386" i="20"/>
  <c r="D385" i="22" l="1"/>
  <c r="F386" i="20"/>
  <c r="C385" i="22" l="1"/>
  <c r="D386" i="20"/>
  <c r="E384" i="22" l="1"/>
  <c r="H385" i="20"/>
  <c r="D384" i="22" l="1"/>
  <c r="F385" i="20"/>
  <c r="C384" i="22" l="1"/>
  <c r="D385" i="20"/>
  <c r="E383" i="22" l="1"/>
  <c r="H384" i="20"/>
  <c r="D383" i="22" l="1"/>
  <c r="F384" i="20"/>
  <c r="C383" i="22" l="1"/>
  <c r="D384" i="20"/>
  <c r="E382" i="22" l="1"/>
  <c r="H383" i="20"/>
  <c r="D382" i="22" l="1"/>
  <c r="F383" i="20"/>
  <c r="C382" i="22" l="1"/>
  <c r="D383" i="20"/>
  <c r="E381" i="22" l="1"/>
  <c r="H382" i="20"/>
  <c r="D381" i="22" l="1"/>
  <c r="F382" i="20"/>
  <c r="C381" i="22" l="1"/>
  <c r="D382" i="20"/>
  <c r="E380" i="22" l="1"/>
  <c r="H381" i="20"/>
  <c r="D380" i="22" l="1"/>
  <c r="F381" i="20"/>
  <c r="C380" i="22" l="1"/>
  <c r="D381" i="20"/>
  <c r="E379" i="22" l="1"/>
  <c r="H380" i="20"/>
  <c r="D379" i="22" l="1"/>
  <c r="F380" i="20"/>
  <c r="C379" i="22" l="1"/>
  <c r="D380" i="20"/>
  <c r="E378" i="22" l="1"/>
  <c r="H379" i="20"/>
  <c r="D378" i="22" l="1"/>
  <c r="F379" i="20"/>
  <c r="C378" i="22" l="1"/>
  <c r="D379" i="20"/>
  <c r="E377" i="22" l="1"/>
  <c r="H378" i="20"/>
  <c r="D377" i="22" l="1"/>
  <c r="F378" i="20"/>
  <c r="C377" i="22" l="1"/>
  <c r="D378" i="20"/>
  <c r="E376" i="22" l="1"/>
  <c r="H377" i="20"/>
  <c r="D376" i="22" l="1"/>
  <c r="F377" i="20"/>
  <c r="C376" i="22" l="1"/>
  <c r="D377" i="20"/>
  <c r="E375" i="22" l="1"/>
  <c r="H376" i="20"/>
  <c r="D375" i="22" l="1"/>
  <c r="F376" i="20"/>
  <c r="C375" i="22" l="1"/>
  <c r="D376" i="20"/>
  <c r="E374" i="22" l="1"/>
  <c r="H375" i="20"/>
  <c r="D374" i="22" l="1"/>
  <c r="F375" i="20"/>
  <c r="C374" i="22" l="1"/>
  <c r="D375" i="20"/>
  <c r="E373" i="22" l="1"/>
  <c r="H374" i="20"/>
  <c r="D373" i="22" l="1"/>
  <c r="F374" i="20"/>
  <c r="C373" i="22" l="1"/>
  <c r="D374" i="20"/>
  <c r="E372" i="22" l="1"/>
  <c r="H373" i="20"/>
  <c r="D372" i="22" l="1"/>
  <c r="F373" i="20"/>
  <c r="C372" i="22" l="1"/>
  <c r="D373" i="20"/>
  <c r="E371" i="22" l="1"/>
  <c r="H372" i="20"/>
  <c r="D371" i="22" l="1"/>
  <c r="F372" i="20"/>
  <c r="C371" i="22" l="1"/>
  <c r="D372" i="20"/>
  <c r="E370" i="22" l="1"/>
  <c r="H371" i="20"/>
  <c r="D370" i="22" l="1"/>
  <c r="F371" i="20"/>
  <c r="C370" i="22" l="1"/>
  <c r="D371" i="20"/>
  <c r="E369" i="22" l="1"/>
  <c r="H370" i="20"/>
  <c r="D369" i="22" l="1"/>
  <c r="F370" i="20"/>
  <c r="C369" i="22" l="1"/>
  <c r="D370" i="20"/>
  <c r="E368" i="22" l="1"/>
  <c r="H369" i="20"/>
  <c r="D368" i="22" l="1"/>
  <c r="F369" i="20"/>
  <c r="C368" i="22" l="1"/>
  <c r="D369" i="20"/>
  <c r="E367" i="22" l="1"/>
  <c r="H368" i="20"/>
  <c r="D367" i="22" l="1"/>
  <c r="F368" i="20"/>
  <c r="C367" i="22" l="1"/>
  <c r="D368" i="20"/>
  <c r="E366" i="22" l="1"/>
  <c r="H367" i="20"/>
  <c r="D366" i="22" l="1"/>
  <c r="F367" i="20"/>
  <c r="C366" i="22" l="1"/>
  <c r="D367" i="20"/>
  <c r="E365" i="22" l="1"/>
  <c r="H366" i="20"/>
  <c r="D365" i="22" l="1"/>
  <c r="F366" i="20"/>
  <c r="C365" i="22" l="1"/>
  <c r="D366" i="20"/>
  <c r="E364" i="22" l="1"/>
  <c r="H365" i="20"/>
  <c r="D364" i="22" l="1"/>
  <c r="F365" i="20"/>
  <c r="C364" i="22" l="1"/>
  <c r="D365" i="20"/>
  <c r="E363" i="22" l="1"/>
  <c r="H364" i="20"/>
  <c r="D363" i="22" l="1"/>
  <c r="F364" i="20"/>
  <c r="C363" i="22" l="1"/>
  <c r="D364" i="20"/>
  <c r="E362" i="22" l="1"/>
  <c r="H363" i="20"/>
  <c r="D362" i="22" l="1"/>
  <c r="F363" i="20"/>
  <c r="C362" i="22" l="1"/>
  <c r="D363" i="20"/>
  <c r="E361" i="22" l="1"/>
  <c r="H362" i="20"/>
  <c r="D361" i="22" l="1"/>
  <c r="F362" i="20"/>
  <c r="C361" i="22" l="1"/>
  <c r="D362" i="20"/>
  <c r="E360" i="22" l="1"/>
  <c r="H361" i="20"/>
  <c r="D360" i="22" l="1"/>
  <c r="F361" i="20"/>
  <c r="C360" i="22" l="1"/>
  <c r="D361" i="20"/>
  <c r="E359" i="22" l="1"/>
  <c r="H360" i="20"/>
  <c r="D359" i="22" l="1"/>
  <c r="F360" i="20"/>
  <c r="C359" i="22" l="1"/>
  <c r="D360" i="20"/>
  <c r="E358" i="22" l="1"/>
  <c r="H359" i="20"/>
  <c r="D358" i="22" l="1"/>
  <c r="F359" i="20"/>
  <c r="C358" i="22" l="1"/>
  <c r="D359" i="20"/>
  <c r="E357" i="22" l="1"/>
  <c r="H358" i="20"/>
  <c r="D357" i="22" l="1"/>
  <c r="F358" i="20"/>
  <c r="C357" i="22" l="1"/>
  <c r="D358" i="20"/>
  <c r="E356" i="22" l="1"/>
  <c r="H357" i="20"/>
  <c r="D356" i="22" l="1"/>
  <c r="F357" i="20"/>
  <c r="C356" i="22" l="1"/>
  <c r="D357" i="20"/>
  <c r="E355" i="22" l="1"/>
  <c r="H356" i="20"/>
  <c r="D355" i="22" l="1"/>
  <c r="F356" i="20"/>
  <c r="C355" i="22" l="1"/>
  <c r="D356" i="20"/>
  <c r="E354" i="22" l="1"/>
  <c r="H355" i="20"/>
  <c r="D354" i="22" l="1"/>
  <c r="F355" i="20"/>
  <c r="C354" i="22" l="1"/>
  <c r="D355" i="20"/>
  <c r="E353" i="22" l="1"/>
  <c r="H354" i="20"/>
  <c r="D353" i="22" l="1"/>
  <c r="F354" i="20"/>
  <c r="C353" i="22" l="1"/>
  <c r="D354" i="20"/>
  <c r="E352" i="22" l="1"/>
  <c r="H353" i="20"/>
  <c r="D352" i="22" l="1"/>
  <c r="F353" i="20"/>
  <c r="C352" i="22" l="1"/>
  <c r="D353" i="20"/>
  <c r="E351" i="22" l="1"/>
  <c r="H352" i="20"/>
  <c r="D351" i="22" l="1"/>
  <c r="F352" i="20"/>
  <c r="C351" i="22" l="1"/>
  <c r="D352" i="20"/>
  <c r="E350" i="22" l="1"/>
  <c r="H351" i="20"/>
  <c r="D350" i="22" l="1"/>
  <c r="F351" i="20"/>
  <c r="C350" i="22" l="1"/>
  <c r="D351" i="20"/>
  <c r="E349" i="22" l="1"/>
  <c r="H350" i="20"/>
  <c r="D349" i="22" l="1"/>
  <c r="F350" i="20"/>
  <c r="C349" i="22" l="1"/>
  <c r="D350" i="20"/>
  <c r="E348" i="22" l="1"/>
  <c r="H349" i="20"/>
  <c r="D348" i="22" l="1"/>
  <c r="F349" i="20"/>
  <c r="C348" i="22" l="1"/>
  <c r="D349" i="20"/>
  <c r="E347" i="22" l="1"/>
  <c r="H348" i="20"/>
  <c r="D347" i="22" l="1"/>
  <c r="F348" i="20"/>
  <c r="C347" i="22" l="1"/>
  <c r="D348" i="20"/>
  <c r="E346" i="22" l="1"/>
  <c r="H347" i="20"/>
  <c r="D346" i="22" l="1"/>
  <c r="F347" i="20"/>
  <c r="C346" i="22" l="1"/>
  <c r="D347" i="20"/>
  <c r="E345" i="22" l="1"/>
  <c r="H346" i="20"/>
  <c r="D345" i="22" l="1"/>
  <c r="F346" i="20"/>
  <c r="C345" i="22" l="1"/>
  <c r="D346" i="20"/>
  <c r="E344" i="22" l="1"/>
  <c r="H345" i="20"/>
  <c r="D344" i="22" l="1"/>
  <c r="F345" i="20"/>
  <c r="C344" i="22" l="1"/>
  <c r="D345" i="20"/>
  <c r="E343" i="22" l="1"/>
  <c r="H344" i="20"/>
  <c r="D343" i="22" l="1"/>
  <c r="F344" i="20"/>
  <c r="C343" i="22" l="1"/>
  <c r="D344" i="20"/>
  <c r="E342" i="22" l="1"/>
  <c r="H343" i="20"/>
  <c r="D342" i="22" l="1"/>
  <c r="F343" i="20"/>
  <c r="C342" i="22" l="1"/>
  <c r="D343" i="20"/>
  <c r="E341" i="22" l="1"/>
  <c r="H342" i="20"/>
  <c r="D341" i="22" l="1"/>
  <c r="F342" i="20"/>
  <c r="C341" i="22" l="1"/>
  <c r="D342" i="20"/>
  <c r="E340" i="22" l="1"/>
  <c r="H341" i="20"/>
  <c r="D340" i="22" l="1"/>
  <c r="F341" i="20"/>
  <c r="C340" i="22" l="1"/>
  <c r="D341" i="20"/>
  <c r="E339" i="22" l="1"/>
  <c r="H340" i="20"/>
  <c r="D339" i="22" l="1"/>
  <c r="F340" i="20"/>
  <c r="C339" i="22" l="1"/>
  <c r="D340" i="20"/>
  <c r="E338" i="22" l="1"/>
  <c r="H339" i="20"/>
  <c r="D338" i="22" l="1"/>
  <c r="F339" i="20"/>
  <c r="C338" i="22" l="1"/>
  <c r="D339" i="20"/>
  <c r="E337" i="22" l="1"/>
  <c r="H338" i="20"/>
  <c r="D337" i="22" l="1"/>
  <c r="F338" i="20"/>
  <c r="C337" i="22" l="1"/>
  <c r="D338" i="20"/>
  <c r="E336" i="22" l="1"/>
  <c r="H337" i="20"/>
  <c r="D336" i="22" l="1"/>
  <c r="F337" i="20"/>
  <c r="C336" i="22" l="1"/>
  <c r="D337" i="20"/>
  <c r="E335" i="22" l="1"/>
  <c r="H336" i="20"/>
  <c r="D335" i="22" l="1"/>
  <c r="F336" i="20"/>
  <c r="C335" i="22" l="1"/>
  <c r="D336" i="20"/>
  <c r="E334" i="22" l="1"/>
  <c r="H335" i="20"/>
  <c r="D334" i="22" l="1"/>
  <c r="F335" i="20"/>
  <c r="C334" i="22" l="1"/>
  <c r="D335" i="20"/>
  <c r="E333" i="22" l="1"/>
  <c r="H334" i="20"/>
  <c r="D333" i="22" l="1"/>
  <c r="F334" i="20"/>
  <c r="C333" i="22" l="1"/>
  <c r="D334" i="20"/>
  <c r="E332" i="22" l="1"/>
  <c r="H333" i="20"/>
  <c r="D332" i="22" l="1"/>
  <c r="F333" i="20"/>
  <c r="C332" i="22" l="1"/>
  <c r="D333" i="20"/>
  <c r="E331" i="22" l="1"/>
  <c r="H332" i="20"/>
  <c r="D331" i="22" l="1"/>
  <c r="F332" i="20"/>
  <c r="C331" i="22" l="1"/>
  <c r="D332" i="20"/>
  <c r="E330" i="22" l="1"/>
  <c r="H331" i="20"/>
  <c r="D330" i="22" l="1"/>
  <c r="F331" i="20"/>
  <c r="C330" i="22" l="1"/>
  <c r="D331" i="20"/>
  <c r="E329" i="22" l="1"/>
  <c r="H330" i="20"/>
  <c r="D329" i="22" l="1"/>
  <c r="F330" i="20"/>
  <c r="C329" i="22" l="1"/>
  <c r="D330" i="20"/>
  <c r="E328" i="22" l="1"/>
  <c r="H329" i="20"/>
  <c r="D328" i="22" l="1"/>
  <c r="F329" i="20"/>
  <c r="C328" i="22" l="1"/>
  <c r="D329" i="20"/>
  <c r="E327" i="22" l="1"/>
  <c r="H328" i="20"/>
  <c r="D327" i="22" l="1"/>
  <c r="F328" i="20"/>
  <c r="C327" i="22" l="1"/>
  <c r="D328" i="20"/>
  <c r="E326" i="22" l="1"/>
  <c r="H327" i="20"/>
  <c r="D326" i="22" l="1"/>
  <c r="F327" i="20"/>
  <c r="C326" i="22" l="1"/>
  <c r="D327" i="20"/>
  <c r="E325" i="22" l="1"/>
  <c r="H326" i="20"/>
  <c r="D325" i="22" l="1"/>
  <c r="F326" i="20"/>
  <c r="C325" i="22" l="1"/>
  <c r="D326" i="20"/>
  <c r="E324" i="22" l="1"/>
  <c r="H325" i="20"/>
  <c r="D324" i="22" l="1"/>
  <c r="F325" i="20"/>
  <c r="C324" i="22" l="1"/>
  <c r="D325" i="20"/>
  <c r="E323" i="22" l="1"/>
  <c r="H324" i="20"/>
  <c r="D323" i="22" l="1"/>
  <c r="F324" i="20"/>
  <c r="C323" i="22" l="1"/>
  <c r="D324" i="20"/>
  <c r="E322" i="22" l="1"/>
  <c r="H323" i="20"/>
  <c r="D322" i="22" l="1"/>
  <c r="F323" i="20"/>
  <c r="C322" i="22" l="1"/>
  <c r="D323" i="20"/>
  <c r="E321" i="22" l="1"/>
  <c r="H322" i="20"/>
  <c r="D321" i="22" l="1"/>
  <c r="F322" i="20"/>
  <c r="C321" i="22" l="1"/>
  <c r="D322" i="20"/>
  <c r="E320" i="22" l="1"/>
  <c r="H321" i="20"/>
  <c r="D320" i="22" l="1"/>
  <c r="F321" i="20"/>
  <c r="C320" i="22" l="1"/>
  <c r="D321" i="20"/>
  <c r="E319" i="22" l="1"/>
  <c r="H320" i="20"/>
  <c r="D319" i="22" l="1"/>
  <c r="F320" i="20"/>
  <c r="C319" i="22" l="1"/>
  <c r="D320" i="20"/>
  <c r="E318" i="22" l="1"/>
  <c r="H319" i="20"/>
  <c r="D318" i="22" l="1"/>
  <c r="F319" i="20"/>
  <c r="C318" i="22" l="1"/>
  <c r="D319" i="20"/>
  <c r="E317" i="22" l="1"/>
  <c r="H318" i="20"/>
  <c r="D317" i="22" l="1"/>
  <c r="F318" i="20"/>
  <c r="C317" i="22" l="1"/>
  <c r="D318" i="20"/>
  <c r="E316" i="22" l="1"/>
  <c r="H317" i="20"/>
  <c r="D316" i="22" l="1"/>
  <c r="F317" i="20"/>
  <c r="C316" i="22" l="1"/>
  <c r="D317" i="20"/>
  <c r="E315" i="22" l="1"/>
  <c r="H316" i="20"/>
  <c r="D315" i="22" l="1"/>
  <c r="F316" i="20"/>
  <c r="C315" i="22" l="1"/>
  <c r="D316" i="20"/>
  <c r="E314" i="22" l="1"/>
  <c r="H315" i="20"/>
  <c r="D314" i="22" l="1"/>
  <c r="F315" i="20"/>
  <c r="C314" i="22" l="1"/>
  <c r="D315" i="20"/>
  <c r="E313" i="22" l="1"/>
  <c r="H314" i="20"/>
  <c r="D313" i="22" l="1"/>
  <c r="F314" i="20"/>
  <c r="C313" i="22" l="1"/>
  <c r="D314" i="20"/>
  <c r="E312" i="22" l="1"/>
  <c r="H313" i="20"/>
  <c r="D312" i="22" l="1"/>
  <c r="F313" i="20"/>
  <c r="C312" i="22" l="1"/>
  <c r="D313" i="20"/>
  <c r="E311" i="22" l="1"/>
  <c r="H312" i="20"/>
  <c r="D311" i="22" l="1"/>
  <c r="F312" i="20"/>
  <c r="C311" i="22" l="1"/>
  <c r="D312" i="20"/>
  <c r="E310" i="22" l="1"/>
  <c r="H311" i="20"/>
  <c r="D310" i="22" l="1"/>
  <c r="F311" i="20"/>
  <c r="C310" i="22" l="1"/>
  <c r="D311" i="20"/>
  <c r="E309" i="22" l="1"/>
  <c r="H310" i="20"/>
  <c r="D309" i="22" l="1"/>
  <c r="F310" i="20"/>
  <c r="C309" i="22" l="1"/>
  <c r="D310" i="20"/>
  <c r="E308" i="22" l="1"/>
  <c r="H309" i="20"/>
  <c r="D308" i="22" l="1"/>
  <c r="F309" i="20"/>
  <c r="C308" i="22" l="1"/>
  <c r="D309" i="20"/>
  <c r="E307" i="22" l="1"/>
  <c r="H308" i="20"/>
  <c r="D307" i="22" l="1"/>
  <c r="F308" i="20"/>
  <c r="C307" i="22" l="1"/>
  <c r="D308" i="20"/>
  <c r="E306" i="22" l="1"/>
  <c r="H307" i="20"/>
  <c r="D306" i="22" l="1"/>
  <c r="F307" i="20"/>
  <c r="C306" i="22" l="1"/>
  <c r="D307" i="20"/>
  <c r="E305" i="22" l="1"/>
  <c r="H306" i="20"/>
  <c r="D305" i="22" l="1"/>
  <c r="F306" i="20"/>
  <c r="C305" i="22" l="1"/>
  <c r="D306" i="20"/>
  <c r="E304" i="22" l="1"/>
  <c r="H305" i="20"/>
  <c r="D304" i="22" l="1"/>
  <c r="F305" i="20"/>
  <c r="C304" i="22" l="1"/>
  <c r="D305" i="20"/>
  <c r="E303" i="22" l="1"/>
  <c r="H304" i="20"/>
  <c r="D303" i="22" l="1"/>
  <c r="F304" i="20"/>
  <c r="C303" i="22" l="1"/>
  <c r="D304" i="20"/>
  <c r="E302" i="22" l="1"/>
  <c r="H303" i="20"/>
  <c r="D302" i="22" l="1"/>
  <c r="F303" i="20"/>
  <c r="C302" i="22" l="1"/>
  <c r="D303" i="20"/>
  <c r="E301" i="22" l="1"/>
  <c r="H302" i="20"/>
  <c r="D301" i="22" l="1"/>
  <c r="F302" i="20"/>
  <c r="C301" i="22" l="1"/>
  <c r="D302" i="20"/>
  <c r="E300" i="22" l="1"/>
  <c r="H301" i="20"/>
  <c r="D300" i="22" l="1"/>
  <c r="F301" i="20"/>
  <c r="C300" i="22" l="1"/>
  <c r="D301" i="20"/>
  <c r="E299" i="22" l="1"/>
  <c r="H300" i="20"/>
  <c r="D299" i="22" l="1"/>
  <c r="F300" i="20"/>
  <c r="C299" i="22" l="1"/>
  <c r="D300" i="20"/>
  <c r="E298" i="22" l="1"/>
  <c r="H299" i="20"/>
  <c r="D298" i="22" l="1"/>
  <c r="F299" i="20"/>
  <c r="C298" i="22" l="1"/>
  <c r="D299" i="20"/>
  <c r="E297" i="22" l="1"/>
  <c r="H298" i="20"/>
  <c r="D297" i="22" l="1"/>
  <c r="F298" i="20"/>
  <c r="C297" i="22" l="1"/>
  <c r="D298" i="20"/>
  <c r="E296" i="22" l="1"/>
  <c r="H297" i="20"/>
  <c r="D296" i="22" l="1"/>
  <c r="F297" i="20"/>
  <c r="C296" i="22" l="1"/>
  <c r="D297" i="20"/>
  <c r="E295" i="22" l="1"/>
  <c r="H296" i="20"/>
  <c r="D295" i="22" l="1"/>
  <c r="F296" i="20"/>
  <c r="C295" i="22" l="1"/>
  <c r="D296" i="20"/>
  <c r="E294" i="22" l="1"/>
  <c r="H295" i="20"/>
  <c r="D294" i="22" l="1"/>
  <c r="F295" i="20"/>
  <c r="C294" i="22" l="1"/>
  <c r="D295" i="20"/>
  <c r="E293" i="22" l="1"/>
  <c r="H294" i="20"/>
  <c r="D293" i="22" l="1"/>
  <c r="F294" i="20"/>
  <c r="C293" i="22" l="1"/>
  <c r="D294" i="20"/>
  <c r="E292" i="22" l="1"/>
  <c r="H293" i="20"/>
  <c r="D292" i="22" l="1"/>
  <c r="F293" i="20"/>
  <c r="C292" i="22" l="1"/>
  <c r="D293" i="20"/>
  <c r="E291" i="22" l="1"/>
  <c r="H292" i="20"/>
  <c r="D291" i="22" l="1"/>
  <c r="F292" i="20"/>
  <c r="C291" i="22" l="1"/>
  <c r="D292" i="20"/>
  <c r="E290" i="22" l="1"/>
  <c r="H291" i="20"/>
  <c r="D290" i="22" l="1"/>
  <c r="F291" i="20"/>
  <c r="C290" i="22" l="1"/>
  <c r="D291" i="20"/>
  <c r="E289" i="22" l="1"/>
  <c r="H290" i="20"/>
  <c r="D289" i="22" l="1"/>
  <c r="F290" i="20"/>
  <c r="C289" i="22" l="1"/>
  <c r="D290" i="20"/>
  <c r="E288" i="22" l="1"/>
  <c r="H289" i="20"/>
  <c r="D288" i="22" l="1"/>
  <c r="F289" i="20"/>
  <c r="C288" i="22" l="1"/>
  <c r="D289" i="20"/>
  <c r="E287" i="22" l="1"/>
  <c r="H288" i="20"/>
  <c r="D287" i="22" l="1"/>
  <c r="F288" i="20"/>
  <c r="C287" i="22" l="1"/>
  <c r="D288" i="20"/>
  <c r="E286" i="22" l="1"/>
  <c r="H287" i="20"/>
  <c r="D286" i="22" l="1"/>
  <c r="F287" i="20"/>
  <c r="C286" i="22" l="1"/>
  <c r="D287" i="20"/>
  <c r="E285" i="22" l="1"/>
  <c r="H286" i="20"/>
  <c r="D285" i="22" l="1"/>
  <c r="F286" i="20"/>
  <c r="C285" i="22" l="1"/>
  <c r="D286" i="20"/>
  <c r="E284" i="22" l="1"/>
  <c r="H285" i="20"/>
  <c r="D284" i="22" l="1"/>
  <c r="F285" i="20"/>
  <c r="C284" i="22" l="1"/>
  <c r="D285" i="20"/>
  <c r="E283" i="22" l="1"/>
  <c r="H284" i="20"/>
  <c r="D283" i="22" l="1"/>
  <c r="F284" i="20"/>
  <c r="C283" i="22" l="1"/>
  <c r="D284" i="20"/>
  <c r="E282" i="22" l="1"/>
  <c r="H283" i="20"/>
  <c r="D282" i="22" l="1"/>
  <c r="F283" i="20"/>
  <c r="C282" i="22" l="1"/>
  <c r="D283" i="20"/>
  <c r="E281" i="22" l="1"/>
  <c r="H282" i="20"/>
  <c r="D281" i="22" l="1"/>
  <c r="F282" i="20"/>
  <c r="C281" i="22" l="1"/>
  <c r="D282" i="20"/>
  <c r="E280" i="22" l="1"/>
  <c r="H281" i="20"/>
  <c r="D280" i="22" l="1"/>
  <c r="F281" i="20"/>
  <c r="C280" i="22" l="1"/>
  <c r="D281" i="20"/>
  <c r="E279" i="22" l="1"/>
  <c r="H280" i="20"/>
  <c r="D279" i="22" l="1"/>
  <c r="F280" i="20"/>
  <c r="C279" i="22" l="1"/>
  <c r="D280" i="20"/>
  <c r="E278" i="22" l="1"/>
  <c r="H279" i="20"/>
  <c r="D278" i="22" l="1"/>
  <c r="F279" i="20"/>
  <c r="C278" i="22" l="1"/>
  <c r="D279" i="20"/>
  <c r="E277" i="22" l="1"/>
  <c r="H278" i="20"/>
  <c r="D277" i="22" l="1"/>
  <c r="F278" i="20"/>
  <c r="C277" i="22" l="1"/>
  <c r="D278" i="20"/>
  <c r="E276" i="22" l="1"/>
  <c r="H277" i="20"/>
  <c r="D276" i="22" l="1"/>
  <c r="F277" i="20"/>
  <c r="C276" i="22" l="1"/>
  <c r="D277" i="20"/>
  <c r="E275" i="22" l="1"/>
  <c r="H276" i="20"/>
  <c r="D275" i="22" l="1"/>
  <c r="F276" i="20"/>
  <c r="C275" i="22" l="1"/>
  <c r="D276" i="20"/>
  <c r="E274" i="22" l="1"/>
  <c r="H275" i="20"/>
  <c r="D274" i="22" l="1"/>
  <c r="F275" i="20"/>
  <c r="C274" i="22" l="1"/>
  <c r="D275" i="20"/>
  <c r="E273" i="22" l="1"/>
  <c r="H274" i="20"/>
  <c r="D273" i="22" l="1"/>
  <c r="F274" i="20"/>
  <c r="C273" i="22" l="1"/>
  <c r="D274" i="20"/>
  <c r="E272" i="22" l="1"/>
  <c r="H273" i="20"/>
  <c r="D272" i="22" l="1"/>
  <c r="F273" i="20"/>
  <c r="C272" i="22" l="1"/>
  <c r="D273" i="20"/>
  <c r="E271" i="22" l="1"/>
  <c r="H272" i="20"/>
  <c r="D271" i="22" l="1"/>
  <c r="F272" i="20"/>
  <c r="C271" i="22" l="1"/>
  <c r="D272" i="20"/>
  <c r="E270" i="22" l="1"/>
  <c r="H271" i="20"/>
  <c r="D270" i="22" l="1"/>
  <c r="F271" i="20"/>
  <c r="C270" i="22" l="1"/>
  <c r="D271" i="20"/>
  <c r="E269" i="22" l="1"/>
  <c r="H270" i="20"/>
  <c r="D269" i="22" l="1"/>
  <c r="F270" i="20"/>
  <c r="C269" i="22" l="1"/>
  <c r="D270" i="20"/>
  <c r="E268" i="22" l="1"/>
  <c r="H269" i="20"/>
  <c r="D268" i="22" l="1"/>
  <c r="F269" i="20"/>
  <c r="C268" i="22" l="1"/>
  <c r="D269" i="20"/>
  <c r="E267" i="22" l="1"/>
  <c r="H268" i="20"/>
  <c r="D267" i="22" l="1"/>
  <c r="F268" i="20"/>
  <c r="C267" i="22" l="1"/>
  <c r="D268" i="20"/>
  <c r="E266" i="22" l="1"/>
  <c r="H267" i="20"/>
  <c r="D266" i="22" l="1"/>
  <c r="F267" i="20"/>
  <c r="C266" i="22" l="1"/>
  <c r="D267" i="20"/>
  <c r="E265" i="22" l="1"/>
  <c r="H266" i="20"/>
  <c r="D265" i="22" l="1"/>
  <c r="F266" i="20"/>
  <c r="C265" i="22" l="1"/>
  <c r="D266" i="20"/>
  <c r="E264" i="22" l="1"/>
  <c r="H265" i="20"/>
  <c r="D264" i="22" l="1"/>
  <c r="F265" i="20"/>
  <c r="C264" i="22" l="1"/>
  <c r="D265" i="20"/>
  <c r="E263" i="22" l="1"/>
  <c r="H264" i="20"/>
  <c r="D263" i="22" l="1"/>
  <c r="F264" i="20"/>
  <c r="C263" i="22" l="1"/>
  <c r="D264" i="20"/>
  <c r="E262" i="22" l="1"/>
  <c r="H263" i="20"/>
  <c r="D262" i="22" l="1"/>
  <c r="F263" i="20"/>
  <c r="C262" i="22" l="1"/>
  <c r="D263" i="20"/>
  <c r="E261" i="22" l="1"/>
  <c r="H262" i="20"/>
  <c r="D261" i="22" l="1"/>
  <c r="F262" i="20"/>
  <c r="C261" i="22" l="1"/>
  <c r="D262" i="20"/>
  <c r="E260" i="22" l="1"/>
  <c r="H261" i="20"/>
  <c r="D260" i="22" l="1"/>
  <c r="F261" i="20"/>
  <c r="C260" i="22" l="1"/>
  <c r="D261" i="20"/>
  <c r="E259" i="22" l="1"/>
  <c r="H260" i="20"/>
  <c r="D259" i="22" l="1"/>
  <c r="F260" i="20"/>
  <c r="C259" i="22" l="1"/>
  <c r="D260" i="20"/>
  <c r="E258" i="22" l="1"/>
  <c r="H259" i="20"/>
  <c r="D258" i="22" l="1"/>
  <c r="F259" i="20"/>
  <c r="C258" i="22" l="1"/>
  <c r="D259" i="20"/>
  <c r="E257" i="22" l="1"/>
  <c r="H258" i="20"/>
  <c r="D257" i="22" l="1"/>
  <c r="F258" i="20"/>
  <c r="C257" i="22" l="1"/>
  <c r="D258" i="20"/>
  <c r="E256" i="22" l="1"/>
  <c r="H257" i="20"/>
  <c r="D256" i="22" l="1"/>
  <c r="F257" i="20"/>
  <c r="C256" i="22" l="1"/>
  <c r="D257" i="20"/>
  <c r="E255" i="22" l="1"/>
  <c r="H256" i="20"/>
  <c r="D255" i="22" l="1"/>
  <c r="F256" i="20"/>
  <c r="C255" i="22" l="1"/>
  <c r="D256" i="20"/>
  <c r="E254" i="22" l="1"/>
  <c r="H255" i="20"/>
  <c r="D254" i="22" l="1"/>
  <c r="F255" i="20"/>
  <c r="C254" i="22" l="1"/>
  <c r="D255" i="20"/>
  <c r="E253" i="22" l="1"/>
  <c r="H254" i="20"/>
  <c r="D253" i="22" l="1"/>
  <c r="F254" i="20"/>
  <c r="C253" i="22" l="1"/>
  <c r="D254" i="20"/>
  <c r="E252" i="22" l="1"/>
  <c r="H253" i="20"/>
  <c r="D252" i="22" l="1"/>
  <c r="F253" i="20"/>
  <c r="C252" i="22" l="1"/>
  <c r="D253" i="20"/>
  <c r="E251" i="22" l="1"/>
  <c r="H252" i="20"/>
  <c r="D251" i="22" l="1"/>
  <c r="F252" i="20"/>
  <c r="C251" i="22" l="1"/>
  <c r="D252" i="20"/>
  <c r="E250" i="22" l="1"/>
  <c r="H251" i="20"/>
  <c r="D250" i="22" l="1"/>
  <c r="F251" i="20"/>
  <c r="C250" i="22" l="1"/>
  <c r="D251" i="20"/>
  <c r="E249" i="22" l="1"/>
  <c r="H250" i="20"/>
  <c r="D249" i="22" l="1"/>
  <c r="F250" i="20"/>
  <c r="C249" i="22" l="1"/>
  <c r="D250" i="20"/>
  <c r="E248" i="22" l="1"/>
  <c r="H249" i="20"/>
  <c r="D248" i="22" l="1"/>
  <c r="F249" i="20"/>
  <c r="C248" i="22" l="1"/>
  <c r="D249" i="20"/>
  <c r="E247" i="22" l="1"/>
  <c r="H248" i="20"/>
  <c r="D247" i="22" l="1"/>
  <c r="F248" i="20"/>
  <c r="C247" i="22" l="1"/>
  <c r="D248" i="20"/>
  <c r="E246" i="22" l="1"/>
  <c r="H247" i="20"/>
  <c r="D246" i="22" l="1"/>
  <c r="F247" i="20"/>
  <c r="C246" i="22" l="1"/>
  <c r="D247" i="20"/>
  <c r="E245" i="22" l="1"/>
  <c r="H246" i="20"/>
  <c r="D245" i="22" l="1"/>
  <c r="F246" i="20"/>
  <c r="C245" i="22" l="1"/>
  <c r="D246" i="20"/>
  <c r="E244" i="22" l="1"/>
  <c r="H245" i="20"/>
  <c r="D244" i="22" l="1"/>
  <c r="F245" i="20"/>
  <c r="C244" i="22" l="1"/>
  <c r="D245" i="20"/>
  <c r="E243" i="22" l="1"/>
  <c r="H244" i="20"/>
  <c r="D243" i="22" l="1"/>
  <c r="F244" i="20"/>
  <c r="C243" i="22" l="1"/>
  <c r="D244" i="20"/>
  <c r="E242" i="22" l="1"/>
  <c r="H243" i="20"/>
  <c r="D242" i="22" l="1"/>
  <c r="F243" i="20"/>
  <c r="C242" i="22" l="1"/>
  <c r="D243" i="20"/>
  <c r="E241" i="22" l="1"/>
  <c r="H242" i="20"/>
  <c r="D241" i="22" l="1"/>
  <c r="F242" i="20"/>
  <c r="C241" i="22" l="1"/>
  <c r="D242" i="20"/>
  <c r="E240" i="22" l="1"/>
  <c r="H241" i="20"/>
  <c r="D240" i="22" l="1"/>
  <c r="F241" i="20"/>
  <c r="C240" i="22" l="1"/>
  <c r="D241" i="20"/>
  <c r="E239" i="22" l="1"/>
  <c r="H240" i="20"/>
  <c r="D239" i="22" l="1"/>
  <c r="F240" i="20"/>
  <c r="C239" i="22" l="1"/>
  <c r="D240" i="20"/>
  <c r="E238" i="22" l="1"/>
  <c r="H239" i="20"/>
  <c r="D238" i="22" l="1"/>
  <c r="F239" i="20"/>
  <c r="C238" i="22" l="1"/>
  <c r="D239" i="20"/>
  <c r="E237" i="22" l="1"/>
  <c r="H238" i="20"/>
  <c r="D237" i="22" l="1"/>
  <c r="F238" i="20"/>
  <c r="C237" i="22" l="1"/>
  <c r="D238" i="20"/>
  <c r="E236" i="22" l="1"/>
  <c r="H237" i="20"/>
  <c r="D236" i="22" l="1"/>
  <c r="F237" i="20"/>
  <c r="C236" i="22" l="1"/>
  <c r="D237" i="20"/>
  <c r="E235" i="22" l="1"/>
  <c r="H236" i="20"/>
  <c r="D235" i="22" l="1"/>
  <c r="F236" i="20"/>
  <c r="C235" i="22" l="1"/>
  <c r="D236" i="20"/>
  <c r="E234" i="22" l="1"/>
  <c r="H235" i="20"/>
  <c r="D234" i="22" l="1"/>
  <c r="F235" i="20"/>
  <c r="C234" i="22" l="1"/>
  <c r="D235" i="20"/>
  <c r="E233" i="22" l="1"/>
  <c r="H234" i="20"/>
  <c r="D233" i="22" l="1"/>
  <c r="F234" i="20"/>
  <c r="C233" i="22" l="1"/>
  <c r="D234" i="20"/>
  <c r="E232" i="22" l="1"/>
  <c r="H233" i="20"/>
  <c r="D232" i="22" l="1"/>
  <c r="F233" i="20"/>
  <c r="C232" i="22" l="1"/>
  <c r="D233" i="20"/>
  <c r="E231" i="22" l="1"/>
  <c r="H232" i="20"/>
  <c r="D231" i="22" l="1"/>
  <c r="F232" i="20"/>
  <c r="C231" i="22" l="1"/>
  <c r="D232" i="20"/>
  <c r="E230" i="22" l="1"/>
  <c r="H231" i="20"/>
  <c r="D230" i="22" l="1"/>
  <c r="F231" i="20"/>
  <c r="C230" i="22" l="1"/>
  <c r="D231" i="20"/>
  <c r="E229" i="22" l="1"/>
  <c r="H230" i="20"/>
  <c r="D229" i="22" l="1"/>
  <c r="F230" i="20"/>
  <c r="C229" i="22" l="1"/>
  <c r="D230" i="20"/>
  <c r="E228" i="22" l="1"/>
  <c r="H229" i="20"/>
  <c r="D228" i="22" l="1"/>
  <c r="F229" i="20"/>
  <c r="C228" i="22" l="1"/>
  <c r="D229" i="20"/>
  <c r="E227" i="22" l="1"/>
  <c r="H228" i="20"/>
  <c r="D227" i="22" l="1"/>
  <c r="F228" i="20"/>
  <c r="C227" i="22" l="1"/>
  <c r="D228" i="20"/>
  <c r="E226" i="22" l="1"/>
  <c r="H227" i="20"/>
  <c r="D226" i="22" l="1"/>
  <c r="F227" i="20"/>
  <c r="C226" i="22" l="1"/>
  <c r="D227" i="20"/>
  <c r="E225" i="22" l="1"/>
  <c r="H226" i="20"/>
  <c r="D225" i="22" l="1"/>
  <c r="F226" i="20"/>
  <c r="C225" i="22" l="1"/>
  <c r="D226" i="20"/>
  <c r="E224" i="22" l="1"/>
  <c r="H225" i="20"/>
  <c r="D224" i="22" l="1"/>
  <c r="F225" i="20"/>
  <c r="C224" i="22" l="1"/>
  <c r="D225" i="20"/>
  <c r="E223" i="22" l="1"/>
  <c r="H224" i="20"/>
  <c r="D223" i="22" l="1"/>
  <c r="F224" i="20"/>
  <c r="C223" i="22" l="1"/>
  <c r="D224" i="20"/>
  <c r="E222" i="22" l="1"/>
  <c r="H223" i="20"/>
  <c r="D222" i="22" l="1"/>
  <c r="F223" i="20"/>
  <c r="C222" i="22" l="1"/>
  <c r="D223" i="20"/>
  <c r="E221" i="22" l="1"/>
  <c r="H222" i="20"/>
  <c r="D221" i="22" l="1"/>
  <c r="F222" i="20"/>
  <c r="C221" i="22" l="1"/>
  <c r="D222" i="20"/>
  <c r="E220" i="22" l="1"/>
  <c r="H221" i="20"/>
  <c r="D220" i="22" l="1"/>
  <c r="F221" i="20"/>
  <c r="C220" i="22" l="1"/>
  <c r="D221" i="20"/>
  <c r="E219" i="22" l="1"/>
  <c r="H220" i="20"/>
  <c r="D219" i="22" l="1"/>
  <c r="F220" i="20"/>
  <c r="C219" i="22" l="1"/>
  <c r="D220" i="20"/>
  <c r="E218" i="22" l="1"/>
  <c r="H219" i="20"/>
  <c r="D218" i="22" l="1"/>
  <c r="F219" i="20"/>
  <c r="C218" i="22" l="1"/>
  <c r="D219" i="20"/>
  <c r="E217" i="22" l="1"/>
  <c r="H218" i="20"/>
  <c r="D217" i="22" l="1"/>
  <c r="F218" i="20"/>
  <c r="C217" i="22" l="1"/>
  <c r="D218" i="20"/>
  <c r="E216" i="22" l="1"/>
  <c r="H217" i="20"/>
  <c r="D216" i="22" l="1"/>
  <c r="F217" i="20"/>
  <c r="C216" i="22" l="1"/>
  <c r="D217" i="20"/>
  <c r="E215" i="22" l="1"/>
  <c r="H216" i="20"/>
  <c r="D215" i="22" l="1"/>
  <c r="F216" i="20"/>
  <c r="C215" i="22" l="1"/>
  <c r="D216" i="20"/>
  <c r="E214" i="22" l="1"/>
  <c r="H215" i="20"/>
  <c r="D214" i="22" l="1"/>
  <c r="F215" i="20"/>
  <c r="C214" i="22" l="1"/>
  <c r="D215" i="20"/>
  <c r="E213" i="22" l="1"/>
  <c r="H214" i="20"/>
  <c r="D213" i="22" l="1"/>
  <c r="F214" i="20"/>
  <c r="C213" i="22" l="1"/>
  <c r="D214" i="20"/>
  <c r="E212" i="22" l="1"/>
  <c r="H213" i="20"/>
  <c r="D212" i="22" l="1"/>
  <c r="F213" i="20"/>
  <c r="C212" i="22" l="1"/>
  <c r="D213" i="20"/>
  <c r="E211" i="22" l="1"/>
  <c r="H212" i="20"/>
  <c r="D211" i="22" l="1"/>
  <c r="F212" i="20"/>
  <c r="C211" i="22" l="1"/>
  <c r="D212" i="20"/>
  <c r="E210" i="22" l="1"/>
  <c r="H211" i="20"/>
  <c r="D210" i="22" l="1"/>
  <c r="F211" i="20"/>
  <c r="C210" i="22" l="1"/>
  <c r="D211" i="20"/>
  <c r="E209" i="22" l="1"/>
  <c r="H210" i="20"/>
  <c r="D209" i="22" l="1"/>
  <c r="F210" i="20"/>
  <c r="C209" i="22" l="1"/>
  <c r="D210" i="20"/>
  <c r="E208" i="22" l="1"/>
  <c r="H209" i="20"/>
  <c r="D208" i="22" l="1"/>
  <c r="F209" i="20"/>
  <c r="C208" i="22" l="1"/>
  <c r="D209" i="20"/>
  <c r="E207" i="22" l="1"/>
  <c r="H208" i="20"/>
  <c r="D207" i="22" l="1"/>
  <c r="F208" i="20"/>
  <c r="C207" i="22" l="1"/>
  <c r="D208" i="20"/>
  <c r="E206" i="22" l="1"/>
  <c r="H207" i="20"/>
  <c r="D206" i="22" l="1"/>
  <c r="F207" i="20"/>
  <c r="C206" i="22" l="1"/>
  <c r="D207" i="20"/>
  <c r="E205" i="22" l="1"/>
  <c r="H206" i="20"/>
  <c r="D205" i="22" l="1"/>
  <c r="F206" i="20"/>
  <c r="C205" i="22" l="1"/>
  <c r="D206" i="20"/>
  <c r="E204" i="22" l="1"/>
  <c r="H205" i="20"/>
  <c r="D204" i="22" l="1"/>
  <c r="F205" i="20"/>
  <c r="C204" i="22" l="1"/>
  <c r="D205" i="20"/>
  <c r="E203" i="22" l="1"/>
  <c r="H204" i="20"/>
  <c r="D203" i="22" l="1"/>
  <c r="F204" i="20"/>
  <c r="C203" i="22" l="1"/>
  <c r="D204" i="20"/>
  <c r="E202" i="22" l="1"/>
  <c r="H203" i="20"/>
  <c r="D202" i="22" l="1"/>
  <c r="F203" i="20"/>
  <c r="C202" i="22" l="1"/>
  <c r="D203" i="20"/>
  <c r="E201" i="22" l="1"/>
  <c r="H202" i="20"/>
  <c r="D201" i="22" l="1"/>
  <c r="F202" i="20"/>
  <c r="C201" i="22" l="1"/>
  <c r="D202" i="20"/>
  <c r="E200" i="22" l="1"/>
  <c r="H201" i="20"/>
  <c r="D200" i="22" l="1"/>
  <c r="F201" i="20"/>
  <c r="C200" i="22" l="1"/>
  <c r="D201" i="20"/>
  <c r="E199" i="22" l="1"/>
  <c r="H200" i="20"/>
  <c r="D199" i="22" l="1"/>
  <c r="F200" i="20"/>
  <c r="C199" i="22" l="1"/>
  <c r="D200" i="20"/>
  <c r="E198" i="22" l="1"/>
  <c r="H199" i="20"/>
  <c r="D198" i="22" l="1"/>
  <c r="F199" i="20"/>
  <c r="C198" i="22" l="1"/>
  <c r="D199" i="20"/>
  <c r="E197" i="22" l="1"/>
  <c r="H198" i="20"/>
  <c r="D197" i="22" l="1"/>
  <c r="F198" i="20"/>
  <c r="C197" i="22" l="1"/>
  <c r="D198" i="20"/>
  <c r="E196" i="22" l="1"/>
  <c r="H197" i="20"/>
  <c r="D196" i="22" l="1"/>
  <c r="F197" i="20"/>
  <c r="C196" i="22" l="1"/>
  <c r="D197" i="20"/>
  <c r="E195" i="22" l="1"/>
  <c r="H196" i="20"/>
  <c r="D195" i="22" l="1"/>
  <c r="F196" i="20"/>
  <c r="C195" i="22" l="1"/>
  <c r="D196" i="20"/>
  <c r="E194" i="22" l="1"/>
  <c r="H195" i="20"/>
  <c r="D194" i="22" l="1"/>
  <c r="F195" i="20"/>
  <c r="C194" i="22" l="1"/>
  <c r="D195" i="20"/>
  <c r="E193" i="22" l="1"/>
  <c r="H194" i="20"/>
  <c r="D193" i="22" l="1"/>
  <c r="F194" i="20"/>
  <c r="C193" i="22" l="1"/>
  <c r="D194" i="20"/>
  <c r="E192" i="22" l="1"/>
  <c r="H193" i="20"/>
  <c r="D192" i="22" l="1"/>
  <c r="F193" i="20"/>
  <c r="C192" i="22" l="1"/>
  <c r="D193" i="20"/>
  <c r="E191" i="22" l="1"/>
  <c r="H192" i="20"/>
  <c r="D191" i="22" l="1"/>
  <c r="F192" i="20"/>
  <c r="C191" i="22" l="1"/>
  <c r="D192" i="20"/>
  <c r="E190" i="22" l="1"/>
  <c r="H191" i="20"/>
  <c r="D190" i="22" l="1"/>
  <c r="F191" i="20"/>
  <c r="C190" i="22" l="1"/>
  <c r="D191" i="20"/>
  <c r="E189" i="22" l="1"/>
  <c r="H190" i="20"/>
  <c r="D189" i="22" l="1"/>
  <c r="F190" i="20"/>
  <c r="C189" i="22" l="1"/>
  <c r="D190" i="20"/>
  <c r="E188" i="22" l="1"/>
  <c r="H189" i="20"/>
  <c r="D188" i="22" l="1"/>
  <c r="F189" i="20"/>
  <c r="C188" i="22" l="1"/>
  <c r="D189" i="20"/>
  <c r="E187" i="22" l="1"/>
  <c r="H188" i="20"/>
  <c r="D187" i="22" l="1"/>
  <c r="F188" i="20"/>
  <c r="C187" i="22" l="1"/>
  <c r="D188" i="20"/>
  <c r="E186" i="22" l="1"/>
  <c r="H187" i="20"/>
  <c r="D186" i="22" l="1"/>
  <c r="F187" i="20"/>
  <c r="C186" i="22" l="1"/>
  <c r="D187" i="20"/>
  <c r="E185" i="22" l="1"/>
  <c r="H186" i="20"/>
  <c r="D185" i="22" l="1"/>
  <c r="F186" i="20"/>
  <c r="C185" i="22" l="1"/>
  <c r="D186" i="20"/>
  <c r="E184" i="22" l="1"/>
  <c r="H185" i="20"/>
  <c r="D184" i="22" l="1"/>
  <c r="F185" i="20"/>
  <c r="C184" i="22" l="1"/>
  <c r="D185" i="20"/>
  <c r="E183" i="22" l="1"/>
  <c r="H184" i="20"/>
  <c r="D183" i="22" l="1"/>
  <c r="F184" i="20"/>
  <c r="C183" i="22" l="1"/>
  <c r="D184" i="20"/>
  <c r="E182" i="22" l="1"/>
  <c r="H183" i="20"/>
  <c r="D182" i="22" l="1"/>
  <c r="F183" i="20"/>
  <c r="C182" i="22" l="1"/>
  <c r="D183" i="20"/>
  <c r="E181" i="22" l="1"/>
  <c r="H182" i="20"/>
  <c r="D181" i="22" l="1"/>
  <c r="F182" i="20"/>
  <c r="C181" i="22" l="1"/>
  <c r="D182" i="20"/>
  <c r="E180" i="22" l="1"/>
  <c r="H181" i="20"/>
  <c r="D180" i="22" l="1"/>
  <c r="F181" i="20"/>
  <c r="C180" i="22" l="1"/>
  <c r="D181" i="20"/>
  <c r="E179" i="22" l="1"/>
  <c r="H180" i="20"/>
  <c r="D179" i="22" l="1"/>
  <c r="F180" i="20"/>
  <c r="C179" i="22" l="1"/>
  <c r="D180" i="20"/>
  <c r="E178" i="22" l="1"/>
  <c r="H179" i="20"/>
  <c r="D178" i="22" l="1"/>
  <c r="F179" i="20"/>
  <c r="C178" i="22" l="1"/>
  <c r="D179" i="20"/>
  <c r="E177" i="22" l="1"/>
  <c r="H178" i="20"/>
  <c r="D177" i="22" l="1"/>
  <c r="F178" i="20"/>
  <c r="C177" i="22" l="1"/>
  <c r="D178" i="20"/>
  <c r="E176" i="22" l="1"/>
  <c r="H177" i="20"/>
  <c r="D176" i="22" l="1"/>
  <c r="F177" i="20"/>
  <c r="C176" i="22" l="1"/>
  <c r="D177" i="20"/>
  <c r="E175" i="22" l="1"/>
  <c r="H176" i="20"/>
  <c r="D175" i="22" l="1"/>
  <c r="F176" i="20"/>
  <c r="C175" i="22" l="1"/>
  <c r="D176" i="20"/>
  <c r="E174" i="22" l="1"/>
  <c r="H175" i="20"/>
  <c r="D174" i="22" l="1"/>
  <c r="F175" i="20"/>
  <c r="C174" i="22" l="1"/>
  <c r="D175" i="20"/>
  <c r="E173" i="22" l="1"/>
  <c r="H174" i="20"/>
  <c r="D173" i="22" l="1"/>
  <c r="F174" i="20"/>
  <c r="C173" i="22" l="1"/>
  <c r="D174" i="20"/>
  <c r="E172" i="22" l="1"/>
  <c r="H173" i="20"/>
  <c r="D172" i="22" l="1"/>
  <c r="F173" i="20"/>
  <c r="C172" i="22" l="1"/>
  <c r="D173" i="20"/>
  <c r="E171" i="22" l="1"/>
  <c r="H172" i="20"/>
  <c r="D171" i="22" l="1"/>
  <c r="F172" i="20"/>
  <c r="C171" i="22" l="1"/>
  <c r="D172" i="20"/>
  <c r="E170" i="22" l="1"/>
  <c r="H171" i="20"/>
  <c r="D170" i="22" l="1"/>
  <c r="F171" i="20"/>
  <c r="C170" i="22" l="1"/>
  <c r="D171" i="20"/>
  <c r="E169" i="22" l="1"/>
  <c r="H170" i="20"/>
  <c r="D169" i="22" l="1"/>
  <c r="F170" i="20"/>
  <c r="C169" i="22" l="1"/>
  <c r="D170" i="20"/>
  <c r="E168" i="22" l="1"/>
  <c r="H169" i="20"/>
  <c r="D168" i="22" l="1"/>
  <c r="F169" i="20"/>
  <c r="C168" i="22" l="1"/>
  <c r="D169" i="20"/>
  <c r="E167" i="22" l="1"/>
  <c r="H168" i="20"/>
  <c r="D167" i="22" l="1"/>
  <c r="F168" i="20"/>
  <c r="C167" i="22" l="1"/>
  <c r="D168" i="20"/>
  <c r="E166" i="22" l="1"/>
  <c r="H167" i="20"/>
  <c r="D166" i="22" l="1"/>
  <c r="F167" i="20"/>
  <c r="C166" i="22" l="1"/>
  <c r="D167" i="20"/>
  <c r="E165" i="22" l="1"/>
  <c r="H166" i="20"/>
  <c r="D165" i="22" l="1"/>
  <c r="F166" i="20"/>
  <c r="C165" i="22" l="1"/>
  <c r="D166" i="20"/>
  <c r="E164" i="22" l="1"/>
  <c r="H165" i="20"/>
  <c r="D164" i="22" l="1"/>
  <c r="F165" i="20"/>
  <c r="C164" i="22" l="1"/>
  <c r="D165" i="20"/>
  <c r="E163" i="22" l="1"/>
  <c r="H164" i="20"/>
  <c r="D163" i="22" l="1"/>
  <c r="F164" i="20"/>
  <c r="C163" i="22" l="1"/>
  <c r="D164" i="20"/>
  <c r="E162" i="22" l="1"/>
  <c r="H163" i="20"/>
  <c r="D162" i="22" l="1"/>
  <c r="F163" i="20"/>
  <c r="C162" i="22" l="1"/>
  <c r="D163" i="20"/>
  <c r="E161" i="22" l="1"/>
  <c r="H162" i="20"/>
  <c r="D161" i="22" l="1"/>
  <c r="F162" i="20"/>
  <c r="C161" i="22" l="1"/>
  <c r="D162" i="20"/>
  <c r="E160" i="22" l="1"/>
  <c r="H161" i="20"/>
  <c r="D160" i="22" l="1"/>
  <c r="F161" i="20"/>
  <c r="C160" i="22" l="1"/>
  <c r="D161" i="20"/>
  <c r="E159" i="22" l="1"/>
  <c r="H160" i="20"/>
  <c r="D159" i="22" l="1"/>
  <c r="F160" i="20"/>
  <c r="C159" i="22" l="1"/>
  <c r="D160" i="20"/>
  <c r="E158" i="22" l="1"/>
  <c r="H159" i="20"/>
  <c r="D158" i="22" l="1"/>
  <c r="F159" i="20"/>
  <c r="C158" i="22" l="1"/>
  <c r="D159" i="20"/>
  <c r="E157" i="22" l="1"/>
  <c r="H158" i="20"/>
  <c r="D157" i="22" l="1"/>
  <c r="F158" i="20"/>
  <c r="C157" i="22" l="1"/>
  <c r="D158" i="20"/>
  <c r="E156" i="22" l="1"/>
  <c r="H157" i="20"/>
  <c r="D156" i="22" l="1"/>
  <c r="F157" i="20"/>
  <c r="C156" i="22" l="1"/>
  <c r="D157" i="20"/>
  <c r="E155" i="22" l="1"/>
  <c r="H156" i="20"/>
  <c r="D155" i="22" l="1"/>
  <c r="F156" i="20"/>
  <c r="C155" i="22" l="1"/>
  <c r="D156" i="20"/>
  <c r="E154" i="22" l="1"/>
  <c r="H155" i="20"/>
  <c r="D154" i="22" l="1"/>
  <c r="F155" i="20"/>
  <c r="C154" i="22" l="1"/>
  <c r="D155" i="20"/>
  <c r="E153" i="22" l="1"/>
  <c r="H154" i="20"/>
  <c r="D153" i="22" l="1"/>
  <c r="F154" i="20"/>
  <c r="C153" i="22" l="1"/>
  <c r="D154" i="20"/>
  <c r="E152" i="22" l="1"/>
  <c r="H153" i="20"/>
  <c r="D152" i="22" l="1"/>
  <c r="F153" i="20"/>
  <c r="C152" i="22" l="1"/>
  <c r="D153" i="20"/>
  <c r="E151" i="22" l="1"/>
  <c r="H152" i="20"/>
  <c r="D151" i="22" l="1"/>
  <c r="F152" i="20"/>
  <c r="C151" i="22" l="1"/>
  <c r="D152" i="20"/>
  <c r="E150" i="22" l="1"/>
  <c r="H151" i="20"/>
  <c r="D150" i="22" l="1"/>
  <c r="F151" i="20"/>
  <c r="C150" i="22" l="1"/>
  <c r="D151" i="20"/>
  <c r="E149" i="22" l="1"/>
  <c r="H150" i="20"/>
  <c r="D149" i="22" l="1"/>
  <c r="F150" i="20"/>
  <c r="C149" i="22" l="1"/>
  <c r="D150" i="20"/>
  <c r="E148" i="22" l="1"/>
  <c r="H149" i="20"/>
  <c r="D148" i="22" l="1"/>
  <c r="F149" i="20"/>
  <c r="C148" i="22" l="1"/>
  <c r="D149" i="20"/>
  <c r="E147" i="22" l="1"/>
  <c r="H148" i="20"/>
  <c r="D147" i="22" l="1"/>
  <c r="F148" i="20"/>
  <c r="C147" i="22" l="1"/>
  <c r="D148" i="20"/>
  <c r="E146" i="22" l="1"/>
  <c r="H147" i="20"/>
  <c r="D146" i="22" l="1"/>
  <c r="F147" i="20"/>
  <c r="C146" i="22" l="1"/>
  <c r="D147" i="20"/>
  <c r="E145" i="22" l="1"/>
  <c r="H146" i="20"/>
  <c r="D145" i="22" l="1"/>
  <c r="F146" i="20"/>
  <c r="C145" i="22" l="1"/>
  <c r="D146" i="20"/>
  <c r="E144" i="22" l="1"/>
  <c r="H145" i="20"/>
  <c r="D144" i="22" l="1"/>
  <c r="F145" i="20"/>
  <c r="C144" i="22" l="1"/>
  <c r="D145" i="20"/>
  <c r="E143" i="22" l="1"/>
  <c r="H144" i="20"/>
  <c r="D143" i="22" l="1"/>
  <c r="F144" i="20"/>
  <c r="C143" i="22" l="1"/>
  <c r="D144" i="20"/>
  <c r="E142" i="22" l="1"/>
  <c r="H143" i="20"/>
  <c r="D142" i="22" l="1"/>
  <c r="F143" i="20"/>
  <c r="C142" i="22" l="1"/>
  <c r="D143" i="20"/>
  <c r="E141" i="22" l="1"/>
  <c r="H142" i="20"/>
  <c r="D141" i="22" l="1"/>
  <c r="F142" i="20"/>
  <c r="C141" i="22" l="1"/>
  <c r="D142" i="20"/>
  <c r="E140" i="22" l="1"/>
  <c r="H141" i="20"/>
  <c r="D140" i="22" l="1"/>
  <c r="F141" i="20"/>
  <c r="C140" i="22" l="1"/>
  <c r="D141" i="20"/>
  <c r="E139" i="22" l="1"/>
  <c r="H140" i="20"/>
  <c r="D139" i="22" l="1"/>
  <c r="F140" i="20"/>
  <c r="C139" i="22" l="1"/>
  <c r="D140" i="20"/>
  <c r="E138" i="22" l="1"/>
  <c r="H139" i="20"/>
  <c r="D138" i="22" l="1"/>
  <c r="F139" i="20"/>
  <c r="C138" i="22" l="1"/>
  <c r="D139" i="20"/>
  <c r="E137" i="22" l="1"/>
  <c r="H138" i="20"/>
  <c r="D137" i="22" l="1"/>
  <c r="F138" i="20"/>
  <c r="C137" i="22" l="1"/>
  <c r="D138" i="20"/>
  <c r="E136" i="22" l="1"/>
  <c r="H137" i="20"/>
  <c r="D136" i="22" l="1"/>
  <c r="F137" i="20"/>
  <c r="C136" i="22" l="1"/>
  <c r="D137" i="20"/>
  <c r="E135" i="22" l="1"/>
  <c r="H136" i="20"/>
  <c r="D135" i="22" l="1"/>
  <c r="F136" i="20"/>
  <c r="C135" i="22" l="1"/>
  <c r="D136" i="20"/>
  <c r="E134" i="22" l="1"/>
  <c r="H135" i="20"/>
  <c r="D134" i="22" l="1"/>
  <c r="F135" i="20"/>
  <c r="C134" i="22" l="1"/>
  <c r="D135" i="20"/>
  <c r="E133" i="22" l="1"/>
  <c r="H134" i="20"/>
  <c r="D133" i="22" l="1"/>
  <c r="F134" i="20"/>
  <c r="C133" i="22" l="1"/>
  <c r="D134" i="20"/>
  <c r="E132" i="22" l="1"/>
  <c r="H133" i="20"/>
  <c r="D132" i="22" l="1"/>
  <c r="F133" i="20"/>
  <c r="C132" i="22" l="1"/>
  <c r="D133" i="20"/>
  <c r="E131" i="22" l="1"/>
  <c r="H132" i="20"/>
  <c r="D131" i="22" l="1"/>
  <c r="F132" i="20"/>
  <c r="C131" i="22" l="1"/>
  <c r="D132" i="20"/>
  <c r="E130" i="22" l="1"/>
  <c r="H131" i="20"/>
  <c r="D130" i="22" l="1"/>
  <c r="F131" i="20"/>
  <c r="C130" i="22" l="1"/>
  <c r="D131" i="20"/>
  <c r="E129" i="22" l="1"/>
  <c r="H130" i="20"/>
  <c r="D129" i="22" l="1"/>
  <c r="F130" i="20"/>
  <c r="C129" i="22" l="1"/>
  <c r="D130" i="20"/>
  <c r="E128" i="22" l="1"/>
  <c r="H129" i="20"/>
  <c r="D128" i="22" l="1"/>
  <c r="F129" i="20"/>
  <c r="C128" i="22" l="1"/>
  <c r="D129" i="20"/>
  <c r="E127" i="22" l="1"/>
  <c r="H128" i="20"/>
  <c r="D127" i="22" l="1"/>
  <c r="F128" i="20"/>
  <c r="C127" i="22" l="1"/>
  <c r="D128" i="20"/>
  <c r="E126" i="22" l="1"/>
  <c r="H127" i="20"/>
  <c r="D126" i="22" l="1"/>
  <c r="F127" i="20"/>
  <c r="C126" i="22" l="1"/>
  <c r="D127" i="20"/>
  <c r="E125" i="22" l="1"/>
  <c r="H126" i="20"/>
  <c r="D125" i="22" l="1"/>
  <c r="F126" i="20"/>
  <c r="C125" i="22" l="1"/>
  <c r="D126" i="20"/>
  <c r="E124" i="22" l="1"/>
  <c r="H125" i="20"/>
  <c r="D124" i="22" l="1"/>
  <c r="F125" i="20"/>
  <c r="C124" i="22" l="1"/>
  <c r="D125" i="20"/>
  <c r="E123" i="22" l="1"/>
  <c r="H124" i="20"/>
  <c r="D123" i="22" l="1"/>
  <c r="F124" i="20"/>
  <c r="C123" i="22" l="1"/>
  <c r="D124" i="20"/>
  <c r="E122" i="22" l="1"/>
  <c r="H123" i="20"/>
  <c r="D122" i="22" l="1"/>
  <c r="F123" i="20"/>
  <c r="C122" i="22" l="1"/>
  <c r="D123" i="20"/>
  <c r="E121" i="22" l="1"/>
  <c r="H122" i="20"/>
  <c r="D121" i="22" l="1"/>
  <c r="F122" i="20"/>
  <c r="C121" i="22" l="1"/>
  <c r="D122" i="20"/>
  <c r="E120" i="22" l="1"/>
  <c r="H121" i="20"/>
  <c r="D120" i="22" l="1"/>
  <c r="F121" i="20"/>
  <c r="C120" i="22" l="1"/>
  <c r="D121" i="20"/>
  <c r="E119" i="22" l="1"/>
  <c r="H120" i="20"/>
  <c r="D119" i="22" l="1"/>
  <c r="F120" i="20"/>
  <c r="C119" i="22" l="1"/>
  <c r="D120" i="20"/>
  <c r="E118" i="22" l="1"/>
  <c r="H119" i="20"/>
  <c r="D118" i="22" l="1"/>
  <c r="F119" i="20"/>
  <c r="C118" i="22" l="1"/>
  <c r="D119" i="20"/>
  <c r="E117" i="22" l="1"/>
  <c r="H118" i="20"/>
  <c r="D117" i="22" l="1"/>
  <c r="F118" i="20"/>
  <c r="C117" i="22" l="1"/>
  <c r="D118" i="20"/>
  <c r="E116" i="22" l="1"/>
  <c r="H117" i="20"/>
  <c r="D116" i="22" l="1"/>
  <c r="F117" i="20"/>
  <c r="C116" i="22" l="1"/>
  <c r="D117" i="20"/>
  <c r="E115" i="22" l="1"/>
  <c r="H116" i="20"/>
  <c r="D115" i="22" l="1"/>
  <c r="F116" i="20"/>
  <c r="C115" i="22" l="1"/>
  <c r="D116" i="20"/>
  <c r="E114" i="22" l="1"/>
  <c r="H115" i="20"/>
  <c r="D114" i="22" l="1"/>
  <c r="F115" i="20"/>
  <c r="C114" i="22" l="1"/>
  <c r="D115" i="20"/>
  <c r="E113" i="22" l="1"/>
  <c r="H114" i="20"/>
  <c r="D113" i="22" l="1"/>
  <c r="F114" i="20"/>
  <c r="C113" i="22" l="1"/>
  <c r="D114" i="20"/>
  <c r="E112" i="22" l="1"/>
  <c r="H113" i="20"/>
  <c r="D112" i="22" l="1"/>
  <c r="F113" i="20"/>
  <c r="C112" i="22" l="1"/>
  <c r="D113" i="20"/>
  <c r="E111" i="22" l="1"/>
  <c r="H112" i="20"/>
  <c r="D111" i="22" l="1"/>
  <c r="F112" i="20"/>
  <c r="C111" i="22" l="1"/>
  <c r="D112" i="20"/>
  <c r="E110" i="22" l="1"/>
  <c r="H111" i="20"/>
  <c r="D110" i="22" l="1"/>
  <c r="F111" i="20"/>
  <c r="C110" i="22" l="1"/>
  <c r="D111" i="20"/>
  <c r="E109" i="22" l="1"/>
  <c r="H110" i="20"/>
  <c r="D109" i="22" l="1"/>
  <c r="F110" i="20"/>
  <c r="C109" i="22" l="1"/>
  <c r="D110" i="20"/>
  <c r="E108" i="22" l="1"/>
  <c r="H109" i="20"/>
  <c r="D108" i="22" l="1"/>
  <c r="F109" i="20"/>
  <c r="C108" i="22" l="1"/>
  <c r="D109" i="20"/>
  <c r="E107" i="22" l="1"/>
  <c r="H108" i="20"/>
  <c r="D107" i="22" l="1"/>
  <c r="F108" i="20"/>
  <c r="C107" i="22" l="1"/>
  <c r="D108" i="20"/>
  <c r="E106" i="22" l="1"/>
  <c r="H107" i="20"/>
  <c r="D106" i="22" l="1"/>
  <c r="F107" i="20"/>
  <c r="C106" i="22" l="1"/>
  <c r="D107" i="20"/>
  <c r="E105" i="22" l="1"/>
  <c r="H106" i="20"/>
  <c r="D105" i="22" l="1"/>
  <c r="F106" i="20"/>
  <c r="C105" i="22" l="1"/>
  <c r="D106" i="20"/>
  <c r="E104" i="22" l="1"/>
  <c r="H105" i="20"/>
  <c r="D104" i="22" l="1"/>
  <c r="F105" i="20"/>
  <c r="C104" i="22" l="1"/>
  <c r="D105" i="20"/>
  <c r="E103" i="22" l="1"/>
  <c r="H104" i="20"/>
  <c r="D103" i="22" l="1"/>
  <c r="F104" i="20"/>
  <c r="C103" i="22" l="1"/>
  <c r="D104" i="20"/>
  <c r="E102" i="22" l="1"/>
  <c r="H103" i="20"/>
  <c r="D102" i="22" l="1"/>
  <c r="F103" i="20"/>
  <c r="C102" i="22" l="1"/>
  <c r="D103" i="20"/>
  <c r="E101" i="22" l="1"/>
  <c r="H102" i="20"/>
  <c r="D101" i="22" l="1"/>
  <c r="F102" i="20"/>
  <c r="C101" i="22" l="1"/>
  <c r="D102" i="20"/>
  <c r="E100" i="22" l="1"/>
  <c r="H101" i="20"/>
  <c r="D100" i="22" l="1"/>
  <c r="F101" i="20"/>
  <c r="C100" i="22" l="1"/>
  <c r="D101" i="20"/>
  <c r="E99" i="22" l="1"/>
  <c r="H100" i="20"/>
  <c r="D99" i="22" l="1"/>
  <c r="F100" i="20"/>
  <c r="C99" i="22" l="1"/>
  <c r="D100" i="20"/>
  <c r="E98" i="22" l="1"/>
  <c r="H99" i="20"/>
  <c r="D98" i="22" l="1"/>
  <c r="F99" i="20"/>
  <c r="C98" i="22" l="1"/>
  <c r="D99" i="20"/>
  <c r="E97" i="22" l="1"/>
  <c r="H98" i="20"/>
  <c r="D97" i="22" l="1"/>
  <c r="F98" i="20"/>
  <c r="C97" i="22" l="1"/>
  <c r="D98" i="20"/>
  <c r="E96" i="22" l="1"/>
  <c r="H97" i="20"/>
  <c r="D96" i="22" l="1"/>
  <c r="F97" i="20"/>
  <c r="C96" i="22" l="1"/>
  <c r="D97" i="20"/>
  <c r="E95" i="22" l="1"/>
  <c r="H96" i="20"/>
  <c r="D95" i="22" l="1"/>
  <c r="F96" i="20"/>
  <c r="C95" i="22" l="1"/>
  <c r="D96" i="20"/>
  <c r="E94" i="22" l="1"/>
  <c r="H95" i="20"/>
  <c r="D94" i="22" l="1"/>
  <c r="F95" i="20"/>
  <c r="C94" i="22" l="1"/>
  <c r="D95" i="20"/>
  <c r="E93" i="22" l="1"/>
  <c r="H94" i="20"/>
  <c r="D93" i="22" l="1"/>
  <c r="F94" i="20"/>
  <c r="C93" i="22" l="1"/>
  <c r="D94" i="20"/>
  <c r="E92" i="22" l="1"/>
  <c r="H93" i="20"/>
  <c r="D92" i="22" l="1"/>
  <c r="F93" i="20"/>
  <c r="C92" i="22" l="1"/>
  <c r="D93" i="20"/>
  <c r="E91" i="22" l="1"/>
  <c r="H92" i="20"/>
  <c r="D91" i="22" l="1"/>
  <c r="F92" i="20"/>
  <c r="C91" i="22" l="1"/>
  <c r="D92" i="20"/>
  <c r="E90" i="22" l="1"/>
  <c r="H91" i="20"/>
  <c r="D90" i="22" l="1"/>
  <c r="F91" i="20"/>
  <c r="C90" i="22" l="1"/>
  <c r="D91" i="20"/>
  <c r="E89" i="22" l="1"/>
  <c r="H90" i="20"/>
  <c r="D89" i="22" l="1"/>
  <c r="F90" i="20"/>
  <c r="C89" i="22" l="1"/>
  <c r="D90" i="20"/>
  <c r="E88" i="22" l="1"/>
  <c r="H89" i="20"/>
  <c r="D88" i="22" l="1"/>
  <c r="F89" i="20"/>
  <c r="C88" i="22" l="1"/>
  <c r="D89" i="20"/>
  <c r="E87" i="22" l="1"/>
  <c r="H88" i="20"/>
  <c r="D87" i="22" l="1"/>
  <c r="F88" i="20"/>
  <c r="C87" i="22" l="1"/>
  <c r="D88" i="20"/>
  <c r="E86" i="22" l="1"/>
  <c r="H87" i="20"/>
  <c r="D86" i="22" l="1"/>
  <c r="F87" i="20"/>
  <c r="C86" i="22" l="1"/>
  <c r="D87" i="20"/>
  <c r="E85" i="22" l="1"/>
  <c r="H86" i="20"/>
  <c r="D85" i="22" l="1"/>
  <c r="F86" i="20"/>
  <c r="C85" i="22" l="1"/>
  <c r="D86" i="20"/>
  <c r="E84" i="22" l="1"/>
  <c r="H85" i="20"/>
  <c r="D84" i="22" l="1"/>
  <c r="F85" i="20"/>
  <c r="C84" i="22" l="1"/>
  <c r="D85" i="20"/>
  <c r="E83" i="22" l="1"/>
  <c r="H84" i="20"/>
  <c r="D83" i="22" l="1"/>
  <c r="F84" i="20"/>
  <c r="C83" i="22" l="1"/>
  <c r="D84" i="20"/>
  <c r="E82" i="22" l="1"/>
  <c r="H83" i="20"/>
  <c r="D82" i="22" l="1"/>
  <c r="F83" i="20"/>
  <c r="C82" i="22" l="1"/>
  <c r="D83" i="20"/>
  <c r="E81" i="22" l="1"/>
  <c r="H82" i="20"/>
  <c r="D81" i="22" l="1"/>
  <c r="F82" i="20"/>
  <c r="C81" i="22" l="1"/>
  <c r="D82" i="20"/>
  <c r="E80" i="22" l="1"/>
  <c r="H81" i="20"/>
  <c r="D80" i="22" l="1"/>
  <c r="F81" i="20"/>
  <c r="C80" i="22" l="1"/>
  <c r="D81" i="20"/>
  <c r="E79" i="22" l="1"/>
  <c r="H80" i="20"/>
  <c r="D79" i="22" l="1"/>
  <c r="F80" i="20"/>
  <c r="C79" i="22" l="1"/>
  <c r="D80" i="20"/>
  <c r="E78" i="22" l="1"/>
  <c r="H79" i="20"/>
  <c r="D78" i="22" l="1"/>
  <c r="F79" i="20"/>
  <c r="C78" i="22" l="1"/>
  <c r="D79" i="20"/>
  <c r="E77" i="22" l="1"/>
  <c r="H78" i="20"/>
  <c r="D77" i="22" l="1"/>
  <c r="F78" i="20"/>
  <c r="C77" i="22" l="1"/>
  <c r="D78" i="20"/>
  <c r="E76" i="22" l="1"/>
  <c r="H77" i="20"/>
  <c r="D76" i="22" l="1"/>
  <c r="F77" i="20"/>
  <c r="C76" i="22" l="1"/>
  <c r="D77" i="20"/>
  <c r="E75" i="22" l="1"/>
  <c r="H76" i="20"/>
  <c r="D75" i="22" l="1"/>
  <c r="F76" i="20"/>
  <c r="C75" i="22" l="1"/>
  <c r="D76" i="20"/>
  <c r="E74" i="22" l="1"/>
  <c r="H75" i="20"/>
  <c r="D74" i="22" l="1"/>
  <c r="F75" i="20"/>
  <c r="C74" i="22" l="1"/>
  <c r="D75" i="20"/>
  <c r="E73" i="22" l="1"/>
  <c r="H74" i="20"/>
  <c r="D73" i="22" l="1"/>
  <c r="F74" i="20"/>
  <c r="C73" i="22" l="1"/>
  <c r="D74" i="20"/>
  <c r="E72" i="22" l="1"/>
  <c r="H73" i="20"/>
  <c r="D72" i="22" l="1"/>
  <c r="F73" i="20"/>
  <c r="C72" i="22" l="1"/>
  <c r="D73" i="20"/>
  <c r="E71" i="22" l="1"/>
  <c r="H72" i="20"/>
  <c r="D71" i="22" l="1"/>
  <c r="F72" i="20"/>
  <c r="C71" i="22" l="1"/>
  <c r="D72" i="20"/>
  <c r="E70" i="22" l="1"/>
  <c r="H71" i="20"/>
  <c r="D70" i="22" l="1"/>
  <c r="F71" i="20"/>
  <c r="C70" i="22" l="1"/>
  <c r="D71" i="20"/>
  <c r="E69" i="22" l="1"/>
  <c r="H70" i="20"/>
  <c r="D69" i="22" l="1"/>
  <c r="F70" i="20"/>
  <c r="C69" i="22" l="1"/>
  <c r="D70" i="20"/>
  <c r="E68" i="22" l="1"/>
  <c r="H69" i="20"/>
  <c r="D68" i="22" l="1"/>
  <c r="F69" i="20"/>
  <c r="C68" i="22" l="1"/>
  <c r="D69" i="20"/>
  <c r="E67" i="22" l="1"/>
  <c r="H68" i="20"/>
  <c r="D67" i="22" l="1"/>
  <c r="F68" i="20"/>
  <c r="C67" i="22" l="1"/>
  <c r="D68" i="20"/>
  <c r="E66" i="22" l="1"/>
  <c r="H67" i="20"/>
  <c r="D66" i="22" l="1"/>
  <c r="F67" i="20"/>
  <c r="C66" i="22" l="1"/>
  <c r="D67" i="20"/>
  <c r="E65" i="22" l="1"/>
  <c r="H66" i="20"/>
  <c r="D65" i="22" l="1"/>
  <c r="F66" i="20"/>
  <c r="C65" i="22" l="1"/>
  <c r="D66" i="20"/>
  <c r="E64" i="22" l="1"/>
  <c r="H65" i="20"/>
  <c r="D64" i="22" l="1"/>
  <c r="F65" i="20"/>
  <c r="C64" i="22" l="1"/>
  <c r="D65" i="20"/>
  <c r="E63" i="22" l="1"/>
  <c r="H64" i="20"/>
  <c r="D63" i="22" l="1"/>
  <c r="F64" i="20"/>
  <c r="C63" i="22" l="1"/>
  <c r="D64" i="20"/>
  <c r="E62" i="22" l="1"/>
  <c r="H63" i="20"/>
  <c r="D62" i="22" l="1"/>
  <c r="F63" i="20"/>
  <c r="C62" i="22" l="1"/>
  <c r="D63" i="20"/>
  <c r="E61" i="22" l="1"/>
  <c r="H62" i="20"/>
  <c r="D61" i="22" l="1"/>
  <c r="F62" i="20"/>
  <c r="C61" i="22" l="1"/>
  <c r="D62" i="20"/>
  <c r="E60" i="22" l="1"/>
  <c r="H61" i="20"/>
  <c r="D60" i="22" l="1"/>
  <c r="F61" i="20"/>
  <c r="C60" i="22" l="1"/>
  <c r="D61" i="20"/>
  <c r="E59" i="22" l="1"/>
  <c r="H60" i="20"/>
  <c r="D59" i="22" l="1"/>
  <c r="F60" i="20"/>
  <c r="C59" i="22" l="1"/>
  <c r="D60" i="20"/>
  <c r="E58" i="22" l="1"/>
  <c r="H59" i="20"/>
  <c r="D58" i="22" l="1"/>
  <c r="F59" i="20"/>
  <c r="C58" i="22" l="1"/>
  <c r="D59" i="20"/>
  <c r="E57" i="22" l="1"/>
  <c r="H58" i="20"/>
  <c r="D57" i="22" l="1"/>
  <c r="F58" i="20"/>
  <c r="C57" i="22" l="1"/>
  <c r="D58" i="20"/>
  <c r="E56" i="22" l="1"/>
  <c r="H57" i="20"/>
  <c r="D56" i="22" l="1"/>
  <c r="F57" i="20"/>
  <c r="C56" i="22" l="1"/>
  <c r="D57" i="20"/>
  <c r="E55" i="22" l="1"/>
  <c r="H56" i="20"/>
  <c r="D55" i="22" l="1"/>
  <c r="F56" i="20"/>
  <c r="C55" i="22" l="1"/>
  <c r="D56" i="20"/>
  <c r="E54" i="22" l="1"/>
  <c r="H55" i="20"/>
  <c r="D54" i="22" l="1"/>
  <c r="F55" i="20"/>
  <c r="C54" i="22" l="1"/>
  <c r="D55" i="20"/>
  <c r="E53" i="22" l="1"/>
  <c r="H54" i="20"/>
  <c r="D53" i="22" l="1"/>
  <c r="F54" i="20"/>
  <c r="C53" i="22" l="1"/>
  <c r="D54" i="20"/>
  <c r="E52" i="22" l="1"/>
  <c r="H53" i="20"/>
  <c r="D52" i="22" l="1"/>
  <c r="F53" i="20"/>
  <c r="C52" i="22" l="1"/>
  <c r="D53" i="20"/>
  <c r="E51" i="22" l="1"/>
  <c r="H52" i="20"/>
  <c r="D51" i="22" l="1"/>
  <c r="F52" i="20"/>
  <c r="C51" i="22" l="1"/>
  <c r="D52" i="20"/>
  <c r="E50" i="22" l="1"/>
  <c r="H51" i="20"/>
  <c r="D50" i="22" l="1"/>
  <c r="F51" i="20"/>
  <c r="C50" i="22" l="1"/>
  <c r="D51" i="20"/>
  <c r="E49" i="22" l="1"/>
  <c r="H50" i="20"/>
  <c r="D49" i="22" l="1"/>
  <c r="F50" i="20"/>
  <c r="C49" i="22" l="1"/>
  <c r="D50" i="20"/>
  <c r="E48" i="22" l="1"/>
  <c r="H49" i="20"/>
  <c r="D48" i="22" l="1"/>
  <c r="F49" i="20"/>
  <c r="C48" i="22" l="1"/>
  <c r="D49" i="20"/>
  <c r="E47" i="22" l="1"/>
  <c r="H48" i="20"/>
  <c r="D47" i="22" l="1"/>
  <c r="F48" i="20"/>
  <c r="C47" i="22" l="1"/>
  <c r="D48" i="20"/>
  <c r="E46" i="22" l="1"/>
  <c r="H47" i="20"/>
  <c r="D46" i="22" l="1"/>
  <c r="F47" i="20"/>
  <c r="C46" i="22" l="1"/>
  <c r="D47" i="20"/>
  <c r="E45" i="22" l="1"/>
  <c r="H46" i="20"/>
  <c r="D45" i="22" l="1"/>
  <c r="F46" i="20"/>
  <c r="C45" i="22" l="1"/>
  <c r="D46" i="20"/>
  <c r="E44" i="22" l="1"/>
  <c r="H45" i="20"/>
  <c r="D44" i="22" l="1"/>
  <c r="F45" i="20"/>
  <c r="C44" i="22" l="1"/>
  <c r="D45" i="20"/>
  <c r="E43" i="22" l="1"/>
  <c r="H44" i="20"/>
  <c r="D43" i="22" l="1"/>
  <c r="F44" i="20"/>
  <c r="C43" i="22" l="1"/>
  <c r="D44" i="20"/>
  <c r="E42" i="22" l="1"/>
  <c r="H43" i="20"/>
  <c r="D42" i="22" l="1"/>
  <c r="F43" i="20"/>
  <c r="C42" i="22" l="1"/>
  <c r="D43" i="20"/>
  <c r="E41" i="22" l="1"/>
  <c r="H42" i="20"/>
  <c r="D41" i="22" l="1"/>
  <c r="F42" i="20"/>
  <c r="C41" i="22" l="1"/>
  <c r="D42" i="20"/>
  <c r="E40" i="22" l="1"/>
  <c r="H41" i="20"/>
  <c r="D40" i="22" l="1"/>
  <c r="F41" i="20"/>
  <c r="C40" i="22" l="1"/>
  <c r="D41" i="20"/>
  <c r="E39" i="22" l="1"/>
  <c r="H40" i="20"/>
  <c r="D39" i="22" l="1"/>
  <c r="F40" i="20"/>
  <c r="C39" i="22" l="1"/>
  <c r="D40" i="20"/>
  <c r="E38" i="22" l="1"/>
  <c r="H39" i="20"/>
  <c r="D38" i="22" l="1"/>
  <c r="F39" i="20"/>
  <c r="C38" i="22" l="1"/>
  <c r="D39" i="20"/>
  <c r="E37" i="22" l="1"/>
  <c r="H38" i="20"/>
  <c r="D37" i="22" l="1"/>
  <c r="F38" i="20"/>
  <c r="C37" i="22" l="1"/>
  <c r="D38" i="20"/>
  <c r="E36" i="22" l="1"/>
  <c r="H37" i="20"/>
  <c r="D36" i="22" l="1"/>
  <c r="F37" i="20"/>
  <c r="C36" i="22" l="1"/>
  <c r="D37" i="20"/>
  <c r="E35" i="22" l="1"/>
  <c r="H36" i="20"/>
  <c r="D35" i="22" l="1"/>
  <c r="F36" i="20"/>
  <c r="C35" i="22" l="1"/>
  <c r="D36" i="20"/>
  <c r="E34" i="22" l="1"/>
  <c r="H35" i="20"/>
  <c r="D34" i="22" l="1"/>
  <c r="F35" i="20"/>
  <c r="C34" i="22" l="1"/>
  <c r="D35" i="20"/>
  <c r="E33" i="22" l="1"/>
  <c r="H34" i="20"/>
  <c r="D33" i="22" l="1"/>
  <c r="F34" i="20"/>
  <c r="C33" i="22" l="1"/>
  <c r="D34" i="20"/>
  <c r="E32" i="22" l="1"/>
  <c r="H33" i="20"/>
  <c r="D32" i="22" l="1"/>
  <c r="F33" i="20"/>
  <c r="C32" i="22" l="1"/>
  <c r="D33" i="20"/>
  <c r="E31" i="22" l="1"/>
  <c r="H32" i="20"/>
  <c r="D31" i="22" l="1"/>
  <c r="F32" i="20"/>
  <c r="C31" i="22" l="1"/>
  <c r="D32" i="20"/>
  <c r="E30" i="22" l="1"/>
  <c r="H31" i="20"/>
  <c r="D30" i="22" l="1"/>
  <c r="F31" i="20"/>
  <c r="C30" i="22" l="1"/>
  <c r="D31" i="20"/>
  <c r="E29" i="22" l="1"/>
  <c r="H30" i="20"/>
  <c r="D29" i="22" l="1"/>
  <c r="F30" i="20"/>
  <c r="C29" i="22" l="1"/>
  <c r="D30" i="20"/>
  <c r="E28" i="22" l="1"/>
  <c r="H29" i="20"/>
  <c r="D28" i="22" l="1"/>
  <c r="F29" i="20"/>
  <c r="C28" i="22" l="1"/>
  <c r="D29" i="20"/>
  <c r="E27" i="22" l="1"/>
  <c r="H28" i="20"/>
  <c r="D27" i="22" l="1"/>
  <c r="F28" i="20"/>
  <c r="C27" i="22" l="1"/>
  <c r="D28" i="20"/>
  <c r="E26" i="22" l="1"/>
  <c r="H27" i="20"/>
  <c r="D26" i="22" l="1"/>
  <c r="F27" i="20"/>
  <c r="C26" i="22" l="1"/>
  <c r="D27" i="20"/>
  <c r="E25" i="22" l="1"/>
  <c r="H26" i="20"/>
  <c r="D25" i="22" l="1"/>
  <c r="F26" i="20"/>
  <c r="C25" i="22" l="1"/>
  <c r="D26" i="20"/>
  <c r="E24" i="22" l="1"/>
  <c r="H25" i="20"/>
  <c r="D24" i="22" l="1"/>
  <c r="F25" i="20"/>
  <c r="C24" i="22" l="1"/>
  <c r="D25" i="20"/>
  <c r="E23" i="22" l="1"/>
  <c r="H24" i="20"/>
  <c r="D23" i="22" l="1"/>
  <c r="F24" i="20"/>
  <c r="C23" i="22" l="1"/>
  <c r="D24" i="20"/>
  <c r="E22" i="22" l="1"/>
  <c r="H23" i="20"/>
  <c r="D22" i="22" l="1"/>
  <c r="F23" i="20"/>
  <c r="C22" i="22" l="1"/>
  <c r="D23" i="20"/>
  <c r="E21" i="22" l="1"/>
  <c r="H22" i="20"/>
  <c r="D21" i="22" l="1"/>
  <c r="F22" i="20"/>
  <c r="C21" i="22" l="1"/>
  <c r="D22" i="20"/>
  <c r="E20" i="22" l="1"/>
  <c r="H21" i="20"/>
  <c r="D20" i="22" l="1"/>
  <c r="F21" i="20"/>
  <c r="C20" i="22" l="1"/>
  <c r="D21" i="20"/>
  <c r="B20"/>
  <c r="E18" i="22" l="1"/>
  <c r="H19" i="20"/>
  <c r="D18" i="22" l="1"/>
  <c r="F19" i="20"/>
  <c r="C18" i="22" l="1"/>
  <c r="D19" i="20"/>
  <c r="E17" i="22" l="1"/>
  <c r="H18" i="20"/>
  <c r="D17" i="22" l="1"/>
  <c r="F18" i="20"/>
  <c r="C17" i="22" l="1"/>
  <c r="D18" i="20"/>
  <c r="E16" i="22" l="1"/>
  <c r="H17" i="20"/>
  <c r="D16" i="22" l="1"/>
  <c r="F17" i="20"/>
  <c r="C16" i="22" l="1"/>
  <c r="D17" i="20"/>
  <c r="E15" i="22" l="1"/>
  <c r="H16" i="20"/>
  <c r="D15" i="22" l="1"/>
  <c r="F16" i="20"/>
  <c r="C15" i="22" l="1"/>
  <c r="D16" i="20"/>
  <c r="E14" i="22" l="1"/>
  <c r="H15" i="20"/>
  <c r="D14" i="22" l="1"/>
  <c r="F15" i="20"/>
  <c r="C14" i="22" l="1"/>
  <c r="D15" i="20"/>
  <c r="E13" i="22" l="1"/>
  <c r="H14" i="20"/>
  <c r="D13" i="22" l="1"/>
  <c r="F14" i="20"/>
  <c r="C13" i="22" l="1"/>
  <c r="D14" i="20"/>
  <c r="E12" i="22" l="1"/>
  <c r="H13" i="20"/>
  <c r="D12" i="22" l="1"/>
  <c r="F13" i="20"/>
  <c r="C12" i="22" l="1"/>
  <c r="D13" i="20"/>
  <c r="E11" i="22" l="1"/>
  <c r="H12" i="20"/>
  <c r="D11" i="22" l="1"/>
  <c r="F12" i="20"/>
  <c r="C11" i="22" l="1"/>
  <c r="D12" i="20"/>
  <c r="E10" i="22" l="1"/>
  <c r="H11" i="20"/>
  <c r="D10" i="22" l="1"/>
  <c r="F11" i="20"/>
  <c r="C10" i="22" l="1"/>
  <c r="D11" i="20"/>
  <c r="E9" i="22" l="1"/>
  <c r="H10" i="20"/>
  <c r="D9" i="22" l="1"/>
  <c r="F10" i="20"/>
  <c r="C9" i="22" l="1"/>
  <c r="D10" i="20"/>
  <c r="E8" i="22" l="1"/>
  <c r="H9" i="20"/>
  <c r="D8" i="22" l="1"/>
  <c r="F9" i="20"/>
  <c r="C8" i="22" l="1"/>
  <c r="D9" i="20"/>
  <c r="E7" i="22" l="1"/>
  <c r="H8" i="20"/>
  <c r="D7" i="22" l="1"/>
  <c r="F8" i="20"/>
  <c r="C7" i="22" l="1"/>
  <c r="D8" i="20"/>
  <c r="G9" i="19" l="1"/>
  <c r="G8" l="1"/>
  <c r="F9" l="1"/>
  <c r="F8"/>
  <c r="F7"/>
  <c r="D9" l="1"/>
  <c r="D8"/>
  <c r="G7"/>
  <c r="D7"/>
  <c r="E6"/>
  <c r="C6"/>
  <c r="B19" i="15"/>
  <c r="C7" i="16" l="1"/>
  <c r="D7"/>
  <c r="E7"/>
  <c r="F7"/>
  <c r="G7"/>
  <c r="H7"/>
  <c r="C20" i="15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8" i="16"/>
  <c r="C32" i="15"/>
  <c r="D8" i="16"/>
  <c r="D32" i="15"/>
  <c r="E32"/>
  <c r="E8" i="16"/>
  <c r="F32" i="15"/>
  <c r="F8" i="16"/>
  <c r="G8"/>
  <c r="G32" i="15"/>
  <c r="H8" i="16"/>
  <c r="H32" i="15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45"/>
  <c r="C9" i="16"/>
  <c r="D45" i="15"/>
  <c r="D9" i="16"/>
  <c r="E9"/>
  <c r="E45" i="15"/>
  <c r="F9" i="16"/>
  <c r="F45" i="15"/>
  <c r="G45"/>
  <c r="G9" i="16"/>
  <c r="H45" i="15"/>
  <c r="H9" i="16"/>
  <c r="C46" i="15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10" i="16"/>
  <c r="C58" i="15"/>
  <c r="D10" i="16"/>
  <c r="D58" i="15"/>
  <c r="E58"/>
  <c r="E10" i="16"/>
  <c r="F58" i="15"/>
  <c r="F10" i="16"/>
  <c r="G10"/>
  <c r="G58" i="15"/>
  <c r="H10" i="16"/>
  <c r="H58" i="15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71"/>
  <c r="C11" i="16"/>
  <c r="D71" i="15"/>
  <c r="D11" i="16"/>
  <c r="E11"/>
  <c r="E71" i="15"/>
  <c r="F11" i="16"/>
  <c r="F71" i="15"/>
  <c r="G71"/>
  <c r="G11" i="16"/>
  <c r="H71" i="15"/>
  <c r="H11" i="16"/>
  <c r="C72" i="15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12" i="16"/>
  <c r="C84" i="15"/>
  <c r="D12" i="16"/>
  <c r="D84" i="15"/>
  <c r="E84"/>
  <c r="E12" i="16"/>
  <c r="F84" i="15"/>
  <c r="F12" i="16"/>
  <c r="G12"/>
  <c r="G84" i="15"/>
  <c r="H12" i="16"/>
  <c r="H84" i="15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97"/>
  <c r="C13" i="16"/>
  <c r="D97" i="15"/>
  <c r="D13" i="16"/>
  <c r="E13"/>
  <c r="E97" i="15"/>
  <c r="F13" i="16"/>
  <c r="F97" i="15"/>
  <c r="G97"/>
  <c r="G13" i="16"/>
  <c r="H97" i="15"/>
  <c r="H13" i="16"/>
  <c r="C98" i="15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4" i="16"/>
  <c r="C110" i="15"/>
  <c r="D14" i="16"/>
  <c r="D110" i="15"/>
  <c r="E110"/>
  <c r="E14" i="16"/>
  <c r="F110" i="15"/>
  <c r="F14" i="16"/>
  <c r="G14"/>
  <c r="G110" i="15"/>
  <c r="H14" i="16"/>
  <c r="H110" i="15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23"/>
  <c r="C15" i="16"/>
  <c r="D123" i="15"/>
  <c r="D15" i="16"/>
  <c r="E15"/>
  <c r="E123" i="15"/>
  <c r="F15" i="16"/>
  <c r="F123" i="15"/>
  <c r="G123"/>
  <c r="G15" i="16"/>
  <c r="H123" i="15"/>
  <c r="H15" i="16"/>
  <c r="C124" i="15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6" i="16"/>
  <c r="C136" i="15"/>
  <c r="D16" i="16"/>
  <c r="D136" i="15"/>
  <c r="E136"/>
  <c r="E16" i="16"/>
  <c r="F136" i="15"/>
  <c r="F16" i="16"/>
  <c r="G16"/>
  <c r="G136" i="15"/>
  <c r="H16" i="16"/>
  <c r="H136" i="15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49"/>
  <c r="C17" i="16"/>
  <c r="D149" i="15"/>
  <c r="D17" i="16"/>
  <c r="E17"/>
  <c r="E149" i="15"/>
  <c r="F17" i="16"/>
  <c r="F149" i="15"/>
  <c r="G149"/>
  <c r="G17" i="16"/>
  <c r="H149" i="15"/>
  <c r="H17" i="16"/>
  <c r="C150" i="15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8" i="16"/>
  <c r="C162" i="15"/>
  <c r="D18" i="16"/>
  <c r="D162" i="15"/>
  <c r="E162"/>
  <c r="E18" i="16"/>
  <c r="F162" i="15"/>
  <c r="F18" i="16"/>
  <c r="G18"/>
  <c r="G162" i="15"/>
  <c r="H18" i="16"/>
  <c r="H162" i="15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75"/>
  <c r="C19" i="16"/>
  <c r="D175" i="15"/>
  <c r="D19" i="16"/>
  <c r="E19"/>
  <c r="E175" i="15"/>
  <c r="F19" i="16"/>
  <c r="F175" i="15"/>
  <c r="G175"/>
  <c r="G19" i="16"/>
  <c r="H175" i="15"/>
  <c r="H19" i="16"/>
  <c r="C176" i="15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20" i="16"/>
  <c r="C188" i="15"/>
  <c r="D20" i="16"/>
  <c r="D188" i="15"/>
  <c r="E188"/>
  <c r="E20" i="16"/>
  <c r="F188" i="15"/>
  <c r="F20" i="16"/>
  <c r="G20"/>
  <c r="G188" i="15"/>
  <c r="H20" i="16"/>
  <c r="H188" i="15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01"/>
  <c r="C21" i="16"/>
  <c r="D201" i="15"/>
  <c r="D21" i="16"/>
  <c r="E21"/>
  <c r="E201" i="15"/>
  <c r="F21" i="16"/>
  <c r="F201" i="15"/>
  <c r="G201"/>
  <c r="G21" i="16"/>
  <c r="H201" i="15"/>
  <c r="H21" i="16"/>
  <c r="C202" i="15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2" i="16"/>
  <c r="C214" i="15"/>
  <c r="D22" i="16"/>
  <c r="D214" i="15"/>
  <c r="E214"/>
  <c r="E22" i="16"/>
  <c r="F214" i="15"/>
  <c r="F22" i="16"/>
  <c r="G22"/>
  <c r="G214" i="15"/>
  <c r="H22" i="16"/>
  <c r="H214" i="15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27"/>
  <c r="C23" i="16"/>
  <c r="D227" i="15"/>
  <c r="D23" i="16"/>
  <c r="E23"/>
  <c r="E227" i="15"/>
  <c r="F23" i="16"/>
  <c r="F227" i="15"/>
  <c r="G227"/>
  <c r="G23" i="16"/>
  <c r="H227" i="15"/>
  <c r="H23" i="16"/>
  <c r="C24"/>
  <c r="D24"/>
  <c r="E24"/>
  <c r="F24"/>
  <c r="G24"/>
  <c r="H24"/>
  <c r="B19" i="13"/>
  <c r="C7" i="15" l="1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D7" i="9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<sst xmlns="http://schemas.openxmlformats.org/spreadsheetml/2006/main" count="6204" uniqueCount="310">
  <si>
    <t>variación interanual</t>
  </si>
  <si>
    <t>Canarias</t>
  </si>
  <si>
    <t>Tenerife</t>
  </si>
  <si>
    <t>Lanzarote</t>
  </si>
  <si>
    <t>Gran Canaria</t>
  </si>
  <si>
    <t>Fuerteventura</t>
  </si>
  <si>
    <t>La Palma</t>
  </si>
  <si>
    <t>Tabla</t>
  </si>
  <si>
    <t>Hotelero</t>
  </si>
  <si>
    <t>Extrahoteleros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</si>
  <si>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</si>
  <si>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</si>
  <si>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</si>
  <si>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</si>
  <si>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</si>
  <si>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</si>
  <si>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</si>
  <si>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</si>
  <si>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</si>
  <si>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</si>
  <si>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</si>
  <si>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</si>
  <si>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</si>
  <si>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</si>
  <si>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</si>
  <si>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</si>
  <si>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</si>
  <si>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</si>
  <si>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</si>
  <si>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</si>
  <si>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</si>
  <si>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</si>
  <si>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</si>
  <si>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>TOTAL</t>
  </si>
  <si>
    <t xml:space="preserve"> TOTAL GENERAL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</si>
  <si>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</si>
  <si>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</si>
  <si>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</si>
  <si>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</si>
  <si>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</si>
  <si>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</si>
  <si>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</si>
  <si>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</si>
  <si>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</si>
  <si>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</si>
  <si>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</si>
  <si>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</si>
  <si>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</si>
  <si>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</si>
  <si>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</si>
  <si>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</si>
  <si>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</si>
  <si>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</si>
  <si>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</si>
  <si>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</si>
  <si>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</si>
  <si>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</si>
  <si>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</si>
  <si>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</si>
  <si>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</si>
  <si>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</si>
  <si>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</si>
  <si>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</si>
  <si>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</si>
  <si>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</si>
  <si>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</si>
  <si>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</si>
  <si>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</si>
  <si>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</si>
  <si>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</si>
  <si>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</si>
  <si>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</si>
  <si>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</si>
  <si>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</si>
  <si>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</si>
  <si>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</si>
  <si>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</si>
  <si>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</si>
  <si>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</si>
  <si>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</si>
  <si>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</si>
  <si>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</si>
  <si>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</si>
  <si>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</si>
  <si>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</si>
  <si>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</si>
  <si>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</si>
  <si>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</si>
  <si>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</si>
  <si>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</si>
  <si>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</si>
  <si>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</si>
  <si>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</si>
  <si>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</si>
  <si>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</si>
  <si>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</si>
  <si>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</si>
  <si>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</si>
  <si>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</si>
  <si>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 xml:space="preserve">Tenerife  </t>
  </si>
  <si>
    <t>Gráfica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</si>
  <si>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</si>
  <si>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</si>
  <si>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</si>
  <si>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</si>
  <si>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</si>
  <si>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</si>
  <si>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</si>
  <si>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</si>
  <si>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</si>
  <si>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</si>
  <si>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</si>
  <si>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</si>
  <si>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</si>
  <si>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</si>
  <si>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alojados</t>
  </si>
  <si>
    <t>var. Interanual</t>
  </si>
  <si>
    <t>FUENTE: STDE Cabildo Insular de Tenerife. 
ELABORACIÓN: Turismo de Tenerife.</t>
  </si>
  <si>
    <t xml:space="preserve">Hotelero </t>
  </si>
  <si>
    <t>TURISTAS ALOJADOS SEGÚN TIPOLOGÍA DEL ESTABLECIMIENTO</t>
  </si>
  <si>
    <t>TOTAL TURISTAS</t>
  </si>
  <si>
    <t>Extrahotel.</t>
  </si>
  <si>
    <t>Inv. 06/07</t>
  </si>
  <si>
    <t>Inv. 07/08</t>
  </si>
  <si>
    <t>Inv. 08/09</t>
  </si>
  <si>
    <t>Inv. 09/10</t>
  </si>
  <si>
    <t>Inv. 10/11</t>
  </si>
  <si>
    <t>Temporada invierno</t>
  </si>
  <si>
    <t>Temporada Verano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</si>
  <si>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</si>
  <si>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</si>
  <si>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</si>
  <si>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</si>
  <si>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</si>
  <si>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</si>
  <si>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</si>
  <si>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</si>
  <si>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</si>
  <si>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</si>
  <si>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</si>
  <si>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</si>
  <si>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</si>
  <si>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</si>
  <si>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</si>
  <si>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</si>
  <si>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</si>
  <si>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</si>
  <si>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</si>
  <si>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</si>
  <si>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</si>
  <si>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</si>
  <si>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</si>
  <si>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</si>
  <si>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</si>
  <si>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</si>
  <si>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</si>
  <si>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</si>
  <si>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</si>
  <si>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</si>
  <si>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</si>
  <si>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</si>
  <si>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</si>
  <si>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</si>
  <si>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</si>
  <si>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</si>
  <si>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</si>
  <si>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</si>
  <si>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</si>
  <si>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</si>
  <si>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</si>
  <si>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</si>
  <si>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</si>
  <si>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</si>
  <si>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</si>
  <si>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</si>
  <si>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</si>
  <si>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</si>
  <si>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</si>
  <si>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</si>
  <si>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</si>
  <si>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</si>
  <si>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</si>
  <si>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</si>
  <si>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</si>
  <si>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</si>
  <si>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</si>
  <si>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</si>
  <si>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</si>
  <si>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</si>
  <si>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</si>
  <si>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</si>
  <si>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</si>
  <si>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</si>
  <si>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</si>
  <si>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</si>
  <si>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</si>
  <si>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</si>
  <si>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</si>
  <si>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</si>
  <si>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</si>
  <si>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</si>
  <si>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</si>
  <si>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</si>
  <si>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</si>
  <si>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</si>
  <si>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</si>
  <si>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</si>
  <si>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</si>
  <si>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</si>
  <si>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</si>
  <si>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</si>
  <si>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</si>
  <si>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</si>
  <si>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</si>
  <si>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</si>
  <si>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</si>
  <si>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</si>
  <si>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</si>
  <si>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</si>
  <si>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</si>
  <si>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</si>
  <si>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</si>
  <si>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</si>
  <si>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</si>
  <si>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</si>
  <si>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</si>
  <si>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</si>
  <si>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</si>
  <si>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</si>
  <si>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</si>
  <si>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</si>
  <si>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</si>
  <si>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</si>
  <si>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</si>
  <si>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</si>
  <si>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</si>
  <si>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</si>
  <si>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</si>
  <si>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</si>
  <si>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</si>
  <si>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</si>
  <si>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</si>
  <si>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</si>
  <si>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</si>
  <si>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</si>
  <si>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</si>
  <si>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</si>
  <si>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</si>
  <si>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</si>
  <si>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2010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</si>
  <si>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</si>
  <si>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</si>
  <si>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</si>
  <si>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</si>
  <si>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</si>
  <si>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</si>
  <si>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</si>
  <si>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</si>
  <si>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</si>
  <si>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</si>
  <si>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</si>
  <si>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</si>
  <si>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</si>
  <si>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</si>
  <si>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</si>
  <si>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</si>
  <si>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</si>
  <si>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</si>
  <si>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</si>
  <si>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</si>
  <si>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</si>
  <si>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</si>
  <si>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DINAMARCA</t>
  </si>
  <si>
    <t>TURISTAS DANESES  ALOJADOS EN TENERIFE POR TIPOLOGÍA DE ESTABLECIMIENTO</t>
  </si>
  <si>
    <t xml:space="preserve">TURISTAS DANESES  ALOJADOS EN TENERIFE POR ZONAS Y TIPOLOGÍA </t>
  </si>
  <si>
    <t xml:space="preserve">VARIACIONES INTERANUALES DE LOS TURISTAS DANESES  ALOJADOS EN TENERIFE POR ZONAS Y TIPOLOGÍA </t>
  </si>
  <si>
    <t>LLEGADA DE PASAJEROS PROCEDENTE DE AEROPUERTOS DANESES
 A CANARIAS</t>
  </si>
  <si>
    <t>LLEGADA DE PASAJEROS PROCEDENTE DE AEROPUERTOS DANESES 
A FUERTEVENTURA</t>
  </si>
  <si>
    <t>LLEGADA DE PASAJEROS PROCEDENTE DE AEROPUERTOS DANESES 
 A GRAN CANARIA</t>
  </si>
  <si>
    <t>LLEGADA DE PASAJEROS PROCEDENTE DE AEROPUERTOS DANESES 
 A LA PALMA</t>
  </si>
  <si>
    <t>LLEGADA DE PASAJEROS PROCEDENTE DE AEROPUERTOS DANESES 
 A TENERIFE</t>
  </si>
  <si>
    <t>LLEGADA DE PASAJEROS PROCEDENTE DE AEROPUERTOS DANESES 
 A LANZAROTE</t>
  </si>
  <si>
    <t>EVOLUCIÓN DE PASAJEROS DANESES LLEGADOS A 
CANARIAS - ISLAS</t>
  </si>
  <si>
    <t>VARIACIÓN INTERANUAL DE LA LLEGADA DE PASAJEROS DANESES
CANARIAS - ISLAS</t>
  </si>
  <si>
    <t>CUOTA DE PASAJEROS DANESES POR ISLAS</t>
  </si>
  <si>
    <t>TURISTAS DANESES  ALOJADOS EN TENERIFE POR TIPOLOGÍA DE ESTABLECIMIENTO
VARIACIONES INTERANUALES</t>
  </si>
  <si>
    <t>PESO DE LOS TURISTAS DANESES ALOJADOS EN TENERIFE SOBRE TOTAL DE TURISTAS  POR TIPOLOGÍA DE ESTABLECIMIENTO</t>
  </si>
  <si>
    <t>DANESES</t>
  </si>
  <si>
    <t>Total DANESES s/ total turistas</t>
  </si>
  <si>
    <t>EVOLUCIÓN MENSUAL DE TURSTAS DANESES  ALOJADOS EN LA TEMPORADA DE INVIERNO</t>
  </si>
  <si>
    <t>EVOLUCIÓN MENSUAL DE TURSTAS DANESES  ALOJADOS EN LA TEMPORADA DE VERANO</t>
  </si>
  <si>
    <t>DISTRIBUCIÓN ALOJATIVA DE TURISTAS DANESES POR ZONAS TURÍSTICAS SEGÚN TIPOLOGÍA DEL ALOJAMIENTO</t>
  </si>
  <si>
    <t xml:space="preserve">PESO DE LOS DANESES  ALOJADOS EN TENERIFE SOBRE EL TOTAL DE TURISTAS POR ZONAS Y TIPOLOGÍA </t>
  </si>
  <si>
    <t>TURISTAS DANESES  ALOJADOS EN LA ZONA SANTA CRUZ</t>
  </si>
  <si>
    <t>TURISTAS DANESES  ALOJADOS EN LA ZONA LA LAGUNA, BAJAMAR, PUNTA HIDALGO Y TACORONTE</t>
  </si>
  <si>
    <t>TURISTAS DANESES  ALOJADOS EN LA ZONA NORTE</t>
  </si>
  <si>
    <t>TURISTAS DANESES  ALOJADOS EN LA ZONA SUR</t>
  </si>
  <si>
    <t>TURISTAS  DANESES ALOJADOS EN TENERIFE</t>
  </si>
  <si>
    <t>TURISTAS DANESES  ALOJADOS EN TENERIFE</t>
  </si>
  <si>
    <t>TURISTAS DANESES ALOJADOS SEGÚN TIPOLOGÍA Y CATEGORÍA DE ESTABLECIMIENTO</t>
  </si>
  <si>
    <t xml:space="preserve">TURISTAS DANESES ALOJADOS EN TENERIFE POR CATEGORÍA </t>
  </si>
  <si>
    <t xml:space="preserve">EVOLUCIÓN MENSUAL DE TURISTAS DANESES ALOJADOS </t>
  </si>
  <si>
    <t>DISTRIBUCIÓN DE PASAJEROS PROCEDENTES DE AEROPUERTOS DANESES POR  ISLAS</t>
  </si>
  <si>
    <t xml:space="preserve">DISTRIBUCIÓN DE LOS TURISTAS DANESES ALOJADOS EN TENERIFE POR ZONAS </t>
  </si>
  <si>
    <t xml:space="preserve">DISTRIBUCIÓN DE TURISTAS DANESES  ALOJADOS EN TENERIFE POR CATEGORÍA </t>
  </si>
  <si>
    <t xml:space="preserve">EVOLUCIÓN DEL TURISMO  DANÉS ALOJADO EN TENERIFE POR CATEGORÍA </t>
  </si>
  <si>
    <t xml:space="preserve">EVOLUCIÓN DEL TURISMO DANÉS ALOJADO EN TENERIFE POR CATEGORÍA 
VARIACIONES INTERANUALES </t>
  </si>
  <si>
    <t>TURISMO DANÉS ALOJADO SEGÚN TIPOLOGÍA DE ESTABLECIMIENTO</t>
  </si>
  <si>
    <t>TURISMO DANÉS ALOJADO POR ZONAS TURÍSTICAS Y TIPOLOGÍA DE ESTABLECIMIENTO</t>
  </si>
  <si>
    <t xml:space="preserve">PESO DEL TURISMO DANÉS ALOJADOS EN TENERIFE SOBRE TOTAL DE TURISTAS  POR CATEGORÍA 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</si>
</sst>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1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169" fontId="3" fillId="0" borderId="0" applyFont="0" applyFill="0" applyBorder="0" applyAlignment="0" applyProtection="0"/>
    <xf numFmtId="170" fontId="48" fillId="0" borderId="0">
      <protection locked="0"/>
    </xf>
    <xf numFmtId="171" fontId="48" fillId="0" borderId="0">
      <protection locked="0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3" fontId="3" fillId="0" borderId="0">
      <alignment vertical="center"/>
    </xf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172" fontId="48" fillId="0" borderId="0">
      <protection locked="0"/>
    </xf>
    <xf numFmtId="173" fontId="48" fillId="0" borderId="0">
      <protection locked="0"/>
    </xf>
    <xf numFmtId="174" fontId="48" fillId="0" borderId="0">
      <protection locked="0"/>
    </xf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</cellStyleXfs>
  <cellXfs count="348">
    <xf numFmtId="0" fontId="0" fillId="0" borderId="0" xfId="0"/>
    <xf numFmtId="0" fontId="7" fillId="7" borderId="1" xfId="3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Border="1"/>
    <xf numFmtId="164" fontId="10" fillId="6" borderId="0" xfId="0" applyNumberFormat="1" applyFont="1" applyFill="1" applyBorder="1"/>
    <xf numFmtId="3" fontId="10" fillId="3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3" fontId="10" fillId="10" borderId="0" xfId="0" applyNumberFormat="1" applyFont="1" applyFill="1" applyBorder="1"/>
    <xf numFmtId="164" fontId="10" fillId="10" borderId="0" xfId="0" applyNumberFormat="1" applyFont="1" applyFill="1" applyBorder="1"/>
    <xf numFmtId="3" fontId="10" fillId="11" borderId="0" xfId="0" applyNumberFormat="1" applyFont="1" applyFill="1" applyBorder="1"/>
    <xf numFmtId="164" fontId="10" fillId="11" borderId="0" xfId="0" applyNumberFormat="1" applyFont="1" applyFill="1" applyBorder="1"/>
    <xf numFmtId="0" fontId="13" fillId="0" borderId="0" xfId="0" applyFont="1" applyBorder="1"/>
    <xf numFmtId="1" fontId="5" fillId="7" borderId="0" xfId="5" applyFont="1" applyFill="1">
      <alignment vertical="center"/>
    </xf>
    <xf numFmtId="1" fontId="3" fillId="0" borderId="0" xfId="5">
      <alignment vertical="center"/>
    </xf>
    <xf numFmtId="1" fontId="14" fillId="5" borderId="0" xfId="5" applyFont="1" applyFill="1" applyAlignment="1">
      <alignment horizontal="center" vertical="center"/>
    </xf>
    <xf numFmtId="1" fontId="14" fillId="7" borderId="0" xfId="5" applyFont="1" applyFill="1" applyAlignment="1">
      <alignment horizontal="center" vertical="center"/>
    </xf>
    <xf numFmtId="1" fontId="15" fillId="12" borderId="0" xfId="5" applyFont="1" applyFill="1" applyAlignment="1">
      <alignment horizontal="left" vertical="center"/>
    </xf>
    <xf numFmtId="1" fontId="16" fillId="12" borderId="0" xfId="5" applyFont="1" applyFill="1">
      <alignment vertical="center"/>
    </xf>
    <xf numFmtId="1" fontId="17" fillId="7" borderId="0" xfId="5" applyFont="1" applyFill="1" applyAlignment="1">
      <alignment horizontal="left" vertical="center" indent="1"/>
    </xf>
    <xf numFmtId="1" fontId="18" fillId="7" borderId="0" xfId="5" applyFont="1" applyFill="1" applyAlignment="1">
      <alignment horizontal="left" vertical="center" indent="1"/>
    </xf>
    <xf numFmtId="1" fontId="10" fillId="7" borderId="0" xfId="5" applyFont="1" applyFill="1" applyAlignment="1">
      <alignment horizontal="left" vertical="center" indent="8"/>
    </xf>
    <xf numFmtId="3" fontId="10" fillId="7" borderId="0" xfId="3" applyNumberFormat="1" applyFont="1" applyFill="1" applyAlignment="1" applyProtection="1">
      <alignment horizontal="left" vertical="center" indent="8"/>
    </xf>
    <xf numFmtId="3" fontId="19" fillId="7" borderId="0" xfId="3" applyNumberFormat="1" applyFont="1" applyFill="1" applyAlignment="1" applyProtection="1">
      <alignment horizontal="left" vertical="center" indent="4"/>
    </xf>
    <xf numFmtId="1" fontId="10" fillId="7" borderId="0" xfId="5" applyFont="1" applyFill="1" applyAlignment="1">
      <alignment horizontal="left" vertical="center" wrapText="1" indent="8"/>
    </xf>
    <xf numFmtId="1" fontId="5" fillId="12" borderId="0" xfId="5" applyFont="1" applyFill="1">
      <alignment vertical="center"/>
    </xf>
    <xf numFmtId="1" fontId="5" fillId="0" borderId="0" xfId="5" applyFont="1">
      <alignment vertical="center"/>
    </xf>
    <xf numFmtId="1" fontId="3" fillId="0" borderId="0" xfId="5" applyProtection="1">
      <alignment vertical="center"/>
      <protection hidden="1"/>
    </xf>
    <xf numFmtId="1" fontId="5" fillId="0" borderId="0" xfId="5" applyFont="1" applyProtection="1">
      <alignment vertical="center"/>
      <protection hidden="1"/>
    </xf>
    <xf numFmtId="1" fontId="21" fillId="0" borderId="0" xfId="5" applyFont="1">
      <alignment vertical="center"/>
    </xf>
    <xf numFmtId="0" fontId="10" fillId="6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3" fontId="10" fillId="2" borderId="0" xfId="0" applyNumberFormat="1" applyFont="1" applyFill="1" applyBorder="1"/>
    <xf numFmtId="164" fontId="10" fillId="2" borderId="0" xfId="0" applyNumberFormat="1" applyFont="1" applyFill="1" applyBorder="1"/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right"/>
    </xf>
    <xf numFmtId="1" fontId="22" fillId="2" borderId="0" xfId="0" applyNumberFormat="1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right"/>
    </xf>
    <xf numFmtId="0" fontId="22" fillId="10" borderId="0" xfId="0" applyFont="1" applyFill="1" applyBorder="1" applyAlignment="1">
      <alignment horizontal="left"/>
    </xf>
    <xf numFmtId="0" fontId="22" fillId="11" borderId="0" xfId="0" applyFont="1" applyFill="1" applyBorder="1" applyAlignment="1">
      <alignment horizontal="left"/>
    </xf>
    <xf numFmtId="0" fontId="22" fillId="4" borderId="0" xfId="0" applyFont="1" applyFill="1" applyBorder="1"/>
    <xf numFmtId="0" fontId="22" fillId="4" borderId="0" xfId="0" applyFont="1" applyFill="1" applyBorder="1" applyAlignment="1">
      <alignment horizontal="center" vertical="center"/>
    </xf>
    <xf numFmtId="164" fontId="10" fillId="0" borderId="0" xfId="1" applyNumberFormat="1" applyFont="1" applyBorder="1"/>
    <xf numFmtId="0" fontId="2" fillId="0" borderId="0" xfId="0" applyFont="1"/>
    <xf numFmtId="164" fontId="10" fillId="2" borderId="0" xfId="1" applyNumberFormat="1" applyFont="1" applyFill="1" applyBorder="1" applyAlignment="1">
      <alignment vertical="center"/>
    </xf>
    <xf numFmtId="164" fontId="10" fillId="10" borderId="0" xfId="1" applyNumberFormat="1" applyFont="1" applyFill="1" applyBorder="1"/>
    <xf numFmtId="164" fontId="10" fillId="11" borderId="0" xfId="1" applyNumberFormat="1" applyFont="1" applyFill="1" applyBorder="1"/>
    <xf numFmtId="164" fontId="10" fillId="0" borderId="0" xfId="0" applyNumberFormat="1" applyFont="1" applyBorder="1"/>
    <xf numFmtId="1" fontId="3" fillId="0" borderId="0" xfId="5" applyFont="1">
      <alignment vertical="center"/>
    </xf>
    <xf numFmtId="1" fontId="22" fillId="6" borderId="0" xfId="5" applyFont="1" applyFill="1" applyBorder="1" applyAlignment="1" applyProtection="1">
      <alignment horizontal="center" vertical="center"/>
      <protection hidden="1"/>
    </xf>
    <xf numFmtId="17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10" fillId="2" borderId="0" xfId="5" applyFont="1" applyFill="1" applyBorder="1" applyAlignment="1" applyProtection="1">
      <alignment horizontal="left"/>
      <protection hidden="1"/>
    </xf>
    <xf numFmtId="165" fontId="10" fillId="2" borderId="0" xfId="5" applyNumberFormat="1" applyFont="1" applyFill="1" applyBorder="1" applyProtection="1">
      <alignment vertical="center"/>
      <protection hidden="1"/>
    </xf>
    <xf numFmtId="164" fontId="10" fillId="2" borderId="0" xfId="7" applyNumberFormat="1" applyFont="1" applyFill="1" applyBorder="1" applyProtection="1">
      <alignment vertical="center"/>
      <protection hidden="1"/>
    </xf>
    <xf numFmtId="1" fontId="10" fillId="0" borderId="0" xfId="5" applyFont="1" applyBorder="1" applyAlignment="1" applyProtection="1">
      <alignment horizontal="left"/>
      <protection hidden="1"/>
    </xf>
    <xf numFmtId="165" fontId="10" fillId="0" borderId="0" xfId="5" applyNumberFormat="1" applyFont="1" applyBorder="1" applyProtection="1">
      <alignment vertical="center"/>
      <protection hidden="1"/>
    </xf>
    <xf numFmtId="164" fontId="10" fillId="0" borderId="0" xfId="7" applyNumberFormat="1" applyFont="1" applyBorder="1" applyProtection="1">
      <alignment vertical="center"/>
      <protection hidden="1"/>
    </xf>
    <xf numFmtId="164" fontId="10" fillId="6" borderId="0" xfId="7" applyNumberFormat="1" applyFont="1" applyFill="1" applyBorder="1" applyProtection="1">
      <alignment vertical="center"/>
      <protection hidden="1"/>
    </xf>
    <xf numFmtId="1" fontId="3" fillId="0" borderId="0" xfId="5" applyFont="1" applyFill="1" applyBorder="1" applyAlignment="1" applyProtection="1">
      <alignment horizontal="left"/>
      <protection hidden="1"/>
    </xf>
    <xf numFmtId="1" fontId="3" fillId="0" borderId="0" xfId="5" applyFont="1" applyProtection="1">
      <alignment vertical="center"/>
      <protection hidden="1"/>
    </xf>
    <xf numFmtId="0" fontId="10" fillId="6" borderId="0" xfId="0" applyFont="1" applyFill="1" applyBorder="1" applyAlignment="1">
      <alignment horizontal="center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/>
    <xf numFmtId="164" fontId="10" fillId="6" borderId="0" xfId="1" applyNumberFormat="1" applyFont="1" applyFill="1" applyBorder="1"/>
    <xf numFmtId="1" fontId="22" fillId="2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22" fillId="10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left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0" fontId="22" fillId="6" borderId="0" xfId="0" applyFont="1" applyFill="1" applyBorder="1" applyAlignment="1">
      <alignment horizontal="center"/>
    </xf>
    <xf numFmtId="164" fontId="0" fillId="0" borderId="0" xfId="1" applyNumberFormat="1" applyFont="1"/>
    <xf numFmtId="0" fontId="10" fillId="6" borderId="0" xfId="0" applyFont="1" applyFill="1" applyBorder="1" applyAlignment="1">
      <alignment wrapText="1"/>
    </xf>
    <xf numFmtId="0" fontId="22" fillId="6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wrapText="1"/>
    </xf>
    <xf numFmtId="0" fontId="22" fillId="0" borderId="0" xfId="0" applyFont="1" applyBorder="1" applyAlignment="1"/>
    <xf numFmtId="0" fontId="22" fillId="2" borderId="0" xfId="0" applyFont="1" applyFill="1" applyBorder="1" applyAlignment="1"/>
    <xf numFmtId="0" fontId="22" fillId="11" borderId="0" xfId="0" applyFont="1" applyFill="1" applyBorder="1" applyAlignment="1"/>
    <xf numFmtId="10" fontId="10" fillId="11" borderId="0" xfId="1" applyNumberFormat="1" applyFont="1" applyFill="1" applyBorder="1"/>
    <xf numFmtId="0" fontId="10" fillId="6" borderId="0" xfId="0" applyFont="1" applyFill="1" applyBorder="1"/>
    <xf numFmtId="0" fontId="10" fillId="0" borderId="0" xfId="0" applyFont="1" applyBorder="1" applyAlignment="1"/>
    <xf numFmtId="0" fontId="10" fillId="11" borderId="0" xfId="0" applyFont="1" applyFill="1" applyBorder="1"/>
    <xf numFmtId="1" fontId="22" fillId="11" borderId="0" xfId="5" applyFont="1" applyFill="1" applyBorder="1" applyProtection="1">
      <alignment vertical="center"/>
      <protection hidden="1"/>
    </xf>
    <xf numFmtId="1" fontId="10" fillId="11" borderId="0" xfId="5" applyFont="1" applyFill="1" applyBorder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/>
      <protection hidden="1"/>
    </xf>
    <xf numFmtId="164" fontId="10" fillId="11" borderId="0" xfId="5" applyNumberFormat="1" applyFont="1" applyFill="1" applyBorder="1" applyProtection="1">
      <alignment vertical="center"/>
      <protection hidden="1"/>
    </xf>
    <xf numFmtId="1" fontId="22" fillId="0" borderId="0" xfId="5" applyFont="1" applyBorder="1" applyAlignment="1" applyProtection="1">
      <alignment horizontal="left"/>
      <protection hidden="1"/>
    </xf>
    <xf numFmtId="3" fontId="10" fillId="0" borderId="0" xfId="5" applyNumberFormat="1" applyFont="1" applyBorder="1" applyAlignment="1" applyProtection="1">
      <alignment horizontal="center"/>
      <protection hidden="1"/>
    </xf>
    <xf numFmtId="164" fontId="10" fillId="6" borderId="0" xfId="7" applyNumberFormat="1" applyFont="1" applyFill="1" applyBorder="1" applyAlignment="1" applyProtection="1">
      <alignment horizontal="center"/>
      <protection hidden="1"/>
    </xf>
    <xf numFmtId="3" fontId="6" fillId="0" borderId="0" xfId="3" applyNumberFormat="1" applyAlignment="1" applyProtection="1">
      <alignment vertical="center"/>
      <protection hidden="1"/>
    </xf>
    <xf numFmtId="49" fontId="3" fillId="0" borderId="0" xfId="5" applyNumberFormat="1" applyFont="1">
      <alignment vertical="center"/>
    </xf>
    <xf numFmtId="1" fontId="23" fillId="0" borderId="0" xfId="5" applyFont="1" applyFill="1" applyAlignment="1">
      <alignment horizontal="center" vertical="center"/>
    </xf>
    <xf numFmtId="1" fontId="3" fillId="0" borderId="0" xfId="5" applyAlignment="1">
      <alignment vertical="center" wrapText="1"/>
    </xf>
    <xf numFmtId="1" fontId="22" fillId="6" borderId="0" xfId="5" applyFont="1" applyFill="1" applyBorder="1" applyAlignment="1" applyProtection="1">
      <alignment horizontal="center" vertical="center" wrapText="1"/>
      <protection hidden="1"/>
    </xf>
    <xf numFmtId="0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5" applyFont="1" applyFill="1" applyBorder="1" applyAlignment="1" applyProtection="1">
      <alignment horizontal="center" vertical="center" wrapText="1"/>
      <protection hidden="1"/>
    </xf>
    <xf numFmtId="1" fontId="22" fillId="11" borderId="0" xfId="5" applyFont="1" applyFill="1" applyBorder="1" applyAlignment="1" applyProtection="1">
      <alignment vertical="center"/>
      <protection hidden="1"/>
    </xf>
    <xf numFmtId="1" fontId="10" fillId="11" borderId="0" xfId="5" applyFont="1" applyFill="1" applyBorder="1" applyAlignment="1" applyProtection="1">
      <alignment vertical="center" wrapText="1"/>
      <protection hidden="1"/>
    </xf>
    <xf numFmtId="1" fontId="22" fillId="0" borderId="0" xfId="5" applyFont="1" applyFill="1" applyBorder="1" applyAlignment="1" applyProtection="1">
      <alignment horizontal="left" vertical="center" wrapText="1"/>
      <protection hidden="1"/>
    </xf>
    <xf numFmtId="164" fontId="10" fillId="0" borderId="0" xfId="7" applyNumberFormat="1" applyFont="1" applyBorder="1" applyAlignment="1" applyProtection="1">
      <alignment vertical="center" wrapText="1"/>
      <protection hidden="1"/>
    </xf>
    <xf numFmtId="164" fontId="10" fillId="6" borderId="0" xfId="7" applyNumberFormat="1" applyFont="1" applyFill="1" applyBorder="1" applyAlignment="1" applyProtection="1">
      <alignment vertical="center" wrapText="1"/>
      <protection hidden="1"/>
    </xf>
    <xf numFmtId="1" fontId="22" fillId="2" borderId="0" xfId="5" applyFont="1" applyFill="1" applyBorder="1" applyAlignment="1" applyProtection="1">
      <alignment horizontal="left" vertical="center" wrapText="1"/>
      <protection hidden="1"/>
    </xf>
    <xf numFmtId="165" fontId="10" fillId="2" borderId="0" xfId="5" applyNumberFormat="1" applyFont="1" applyFill="1" applyBorder="1" applyAlignment="1" applyProtection="1">
      <alignment vertical="center" wrapText="1"/>
      <protection hidden="1"/>
    </xf>
    <xf numFmtId="164" fontId="10" fillId="2" borderId="0" xfId="7" applyNumberFormat="1" applyFont="1" applyFill="1" applyBorder="1" applyAlignment="1" applyProtection="1">
      <alignment vertical="center" wrapText="1"/>
      <protection hidden="1"/>
    </xf>
    <xf numFmtId="1" fontId="3" fillId="0" borderId="0" xfId="5" applyBorder="1" applyAlignment="1">
      <alignment vertical="center" wrapText="1"/>
    </xf>
    <xf numFmtId="1" fontId="3" fillId="0" borderId="0" xfId="5" applyFont="1" applyFill="1" applyBorder="1" applyAlignment="1">
      <alignment horizontal="left" vertical="center" wrapText="1"/>
    </xf>
    <xf numFmtId="1" fontId="10" fillId="0" borderId="0" xfId="5" applyFont="1" applyFill="1" applyBorder="1" applyAlignment="1" applyProtection="1">
      <alignment horizontal="center" vertical="center" wrapText="1"/>
      <protection hidden="1"/>
    </xf>
    <xf numFmtId="1" fontId="10" fillId="6" borderId="0" xfId="5" applyFont="1" applyFill="1" applyBorder="1" applyAlignment="1" applyProtection="1">
      <alignment horizontal="center" vertical="center" wrapText="1"/>
      <protection hidden="1"/>
    </xf>
    <xf numFmtId="165" fontId="10" fillId="0" borderId="0" xfId="5" applyNumberFormat="1" applyFont="1" applyBorder="1" applyAlignment="1" applyProtection="1">
      <alignment vertical="center" wrapText="1"/>
      <protection hidden="1"/>
    </xf>
    <xf numFmtId="1" fontId="3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1" borderId="0" xfId="8" applyFont="1" applyFill="1" applyBorder="1" applyAlignment="1" applyProtection="1">
      <alignment horizontal="center" vertical="center" wrapText="1"/>
      <protection hidden="1"/>
    </xf>
    <xf numFmtId="0" fontId="22" fillId="10" borderId="0" xfId="0" applyFont="1" applyFill="1" applyBorder="1" applyAlignment="1" applyProtection="1">
      <alignment horizontal="left"/>
      <protection hidden="1"/>
    </xf>
    <xf numFmtId="0" fontId="22" fillId="11" borderId="0" xfId="0" applyFont="1" applyFill="1" applyBorder="1" applyAlignment="1" applyProtection="1">
      <alignment horizontal="left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164" fontId="10" fillId="3" borderId="0" xfId="0" applyNumberFormat="1" applyFont="1" applyFill="1" applyBorder="1" applyProtection="1">
      <protection hidden="1"/>
    </xf>
    <xf numFmtId="164" fontId="10" fillId="6" borderId="0" xfId="0" applyNumberFormat="1" applyFont="1" applyFill="1" applyBorder="1" applyProtection="1">
      <protection hidden="1"/>
    </xf>
    <xf numFmtId="1" fontId="22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0" fillId="2" borderId="0" xfId="0" applyNumberFormat="1" applyFont="1" applyFill="1" applyBorder="1" applyAlignment="1" applyProtection="1">
      <alignment vertical="center"/>
      <protection hidden="1"/>
    </xf>
    <xf numFmtId="164" fontId="10" fillId="10" borderId="0" xfId="0" applyNumberFormat="1" applyFont="1" applyFill="1" applyBorder="1" applyProtection="1">
      <protection hidden="1"/>
    </xf>
    <xf numFmtId="164" fontId="10" fillId="11" borderId="0" xfId="0" applyNumberFormat="1" applyFont="1" applyFill="1" applyBorder="1" applyProtection="1">
      <protection hidden="1"/>
    </xf>
    <xf numFmtId="10" fontId="10" fillId="2" borderId="0" xfId="1" applyNumberFormat="1" applyFont="1" applyFill="1" applyBorder="1"/>
    <xf numFmtId="164" fontId="10" fillId="2" borderId="0" xfId="1" applyNumberFormat="1" applyFont="1" applyFill="1" applyBorder="1"/>
    <xf numFmtId="10" fontId="10" fillId="0" borderId="0" xfId="1" applyNumberFormat="1" applyFont="1" applyBorder="1"/>
    <xf numFmtId="0" fontId="22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vertical="center" wrapText="1"/>
      <protection hidden="1"/>
    </xf>
    <xf numFmtId="0" fontId="22" fillId="6" borderId="0" xfId="0" applyFont="1" applyFill="1" applyBorder="1" applyAlignment="1" applyProtection="1">
      <alignment wrapText="1"/>
      <protection hidden="1"/>
    </xf>
    <xf numFmtId="0" fontId="22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22" fillId="2" borderId="0" xfId="0" applyFont="1" applyFill="1" applyBorder="1" applyAlignment="1" applyProtection="1">
      <alignment horizontal="left"/>
      <protection hidden="1"/>
    </xf>
    <xf numFmtId="3" fontId="10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22" fillId="6" borderId="0" xfId="0" applyFont="1" applyFill="1" applyBorder="1" applyAlignment="1" applyProtection="1">
      <alignment horizontal="center" wrapText="1"/>
      <protection hidden="1"/>
    </xf>
    <xf numFmtId="0" fontId="22" fillId="4" borderId="0" xfId="0" applyFont="1" applyFill="1" applyBorder="1" applyAlignment="1" applyProtection="1">
      <alignment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3" fontId="10" fillId="6" borderId="0" xfId="0" applyNumberFormat="1" applyFont="1" applyFill="1" applyBorder="1" applyProtection="1">
      <protection hidden="1"/>
    </xf>
    <xf numFmtId="164" fontId="10" fillId="2" borderId="0" xfId="0" applyNumberFormat="1" applyFont="1" applyFill="1" applyBorder="1" applyProtection="1">
      <protection hidden="1"/>
    </xf>
    <xf numFmtId="1" fontId="24" fillId="0" borderId="0" xfId="5" applyFont="1">
      <alignment vertical="center"/>
    </xf>
    <xf numFmtId="1" fontId="10" fillId="11" borderId="0" xfId="5" applyFont="1" applyFill="1" applyBorder="1" applyAlignment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 vertical="center"/>
      <protection hidden="1"/>
    </xf>
    <xf numFmtId="165" fontId="10" fillId="2" borderId="0" xfId="5" applyNumberFormat="1" applyFont="1" applyFill="1" applyBorder="1" applyAlignment="1" applyProtection="1">
      <alignment vertical="center"/>
      <protection hidden="1"/>
    </xf>
    <xf numFmtId="164" fontId="10" fillId="2" borderId="0" xfId="7" applyNumberFormat="1" applyFont="1" applyFill="1" applyBorder="1" applyAlignment="1" applyProtection="1">
      <alignment vertical="center"/>
      <protection hidden="1"/>
    </xf>
    <xf numFmtId="164" fontId="10" fillId="11" borderId="0" xfId="5" applyNumberFormat="1" applyFont="1" applyFill="1" applyBorder="1" applyAlignment="1" applyProtection="1">
      <alignment vertical="center"/>
      <protection hidden="1"/>
    </xf>
    <xf numFmtId="1" fontId="22" fillId="10" borderId="0" xfId="5" applyFont="1" applyFill="1" applyBorder="1" applyAlignment="1" applyProtection="1">
      <alignment horizontal="left" vertical="center"/>
      <protection hidden="1"/>
    </xf>
    <xf numFmtId="165" fontId="10" fillId="10" borderId="0" xfId="5" applyNumberFormat="1" applyFont="1" applyFill="1" applyBorder="1" applyAlignment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vertical="center"/>
      <protection hidden="1"/>
    </xf>
    <xf numFmtId="1" fontId="22" fillId="0" borderId="0" xfId="5" applyFont="1" applyBorder="1" applyAlignment="1" applyProtection="1">
      <alignment horizontal="left" vertical="center"/>
      <protection hidden="1"/>
    </xf>
    <xf numFmtId="165" fontId="10" fillId="0" borderId="0" xfId="5" applyNumberFormat="1" applyFont="1" applyBorder="1" applyAlignment="1" applyProtection="1">
      <alignment vertical="center"/>
      <protection hidden="1"/>
    </xf>
    <xf numFmtId="164" fontId="10" fillId="0" borderId="0" xfId="7" applyNumberFormat="1" applyFont="1" applyBorder="1" applyAlignment="1" applyProtection="1">
      <alignment vertical="center"/>
      <protection hidden="1"/>
    </xf>
    <xf numFmtId="164" fontId="10" fillId="6" borderId="0" xfId="7" applyNumberFormat="1" applyFont="1" applyFill="1" applyBorder="1" applyAlignment="1" applyProtection="1">
      <alignment vertical="center"/>
      <protection hidden="1"/>
    </xf>
    <xf numFmtId="164" fontId="10" fillId="0" borderId="0" xfId="1" applyNumberFormat="1" applyFont="1" applyBorder="1" applyProtection="1">
      <protection hidden="1"/>
    </xf>
    <xf numFmtId="164" fontId="10" fillId="6" borderId="0" xfId="1" applyNumberFormat="1" applyFont="1" applyFill="1" applyBorder="1" applyProtection="1">
      <protection hidden="1"/>
    </xf>
    <xf numFmtId="3" fontId="10" fillId="2" borderId="0" xfId="0" applyNumberFormat="1" applyFont="1" applyFill="1" applyBorder="1" applyAlignment="1" applyProtection="1">
      <alignment vertical="center"/>
      <protection hidden="1"/>
    </xf>
    <xf numFmtId="164" fontId="10" fillId="2" borderId="0" xfId="1" applyNumberFormat="1" applyFont="1" applyFill="1" applyBorder="1" applyAlignment="1" applyProtection="1">
      <alignment vertical="center"/>
      <protection hidden="1"/>
    </xf>
    <xf numFmtId="0" fontId="22" fillId="10" borderId="0" xfId="0" applyFont="1" applyFill="1" applyBorder="1" applyAlignment="1" applyProtection="1">
      <alignment horizontal="left" vertical="center" wrapText="1"/>
      <protection hidden="1"/>
    </xf>
    <xf numFmtId="3" fontId="10" fillId="10" borderId="0" xfId="0" applyNumberFormat="1" applyFont="1" applyFill="1" applyBorder="1" applyProtection="1">
      <protection hidden="1"/>
    </xf>
    <xf numFmtId="164" fontId="10" fillId="10" borderId="0" xfId="1" applyNumberFormat="1" applyFont="1" applyFill="1" applyBorder="1" applyProtection="1">
      <protection hidden="1"/>
    </xf>
    <xf numFmtId="0" fontId="22" fillId="11" borderId="0" xfId="0" applyFont="1" applyFill="1" applyBorder="1" applyAlignment="1" applyProtection="1">
      <alignment horizontal="left" vertical="center" wrapText="1"/>
      <protection hidden="1"/>
    </xf>
    <xf numFmtId="3" fontId="10" fillId="11" borderId="0" xfId="0" applyNumberFormat="1" applyFont="1" applyFill="1" applyBorder="1" applyProtection="1">
      <protection hidden="1"/>
    </xf>
    <xf numFmtId="164" fontId="10" fillId="11" borderId="0" xfId="1" applyNumberFormat="1" applyFont="1" applyFill="1" applyBorder="1" applyProtection="1">
      <protection hidden="1"/>
    </xf>
    <xf numFmtId="0" fontId="22" fillId="9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>
      <alignment horizontal="center"/>
    </xf>
    <xf numFmtId="0" fontId="22" fillId="1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1" fontId="9" fillId="5" borderId="0" xfId="8" applyFont="1" applyFill="1" applyBorder="1" applyAlignment="1" applyProtection="1">
      <alignment vertical="center"/>
      <protection hidden="1"/>
    </xf>
    <xf numFmtId="1" fontId="12" fillId="5" borderId="0" xfId="8" applyFont="1" applyFill="1" applyBorder="1" applyAlignment="1" applyProtection="1">
      <alignment vertical="center" wrapText="1"/>
      <protection hidden="1"/>
    </xf>
    <xf numFmtId="166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Border="1" applyAlignment="1">
      <alignment horizontal="right" vertical="center"/>
    </xf>
    <xf numFmtId="165" fontId="10" fillId="0" borderId="0" xfId="8" applyNumberFormat="1" applyFont="1" applyBorder="1" applyAlignment="1" applyProtection="1">
      <alignment vertical="center"/>
      <protection hidden="1"/>
    </xf>
    <xf numFmtId="164" fontId="10" fillId="6" borderId="0" xfId="1" applyNumberFormat="1" applyFont="1" applyFill="1" applyBorder="1" applyAlignment="1" applyProtection="1">
      <alignment vertical="center"/>
      <protection hidden="1"/>
    </xf>
    <xf numFmtId="165" fontId="22" fillId="15" borderId="0" xfId="8" applyNumberFormat="1" applyFont="1" applyFill="1" applyBorder="1" applyAlignment="1" applyProtection="1">
      <alignment vertical="center"/>
      <protection hidden="1"/>
    </xf>
    <xf numFmtId="164" fontId="22" fillId="15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center" vertical="center" wrapText="1"/>
      <protection hidden="1"/>
    </xf>
    <xf numFmtId="165" fontId="10" fillId="2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49" fontId="22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0" borderId="0" xfId="8" applyNumberFormat="1" applyFont="1" applyFill="1" applyBorder="1" applyAlignment="1" applyProtection="1">
      <alignment vertical="center"/>
      <protection hidden="1"/>
    </xf>
    <xf numFmtId="164" fontId="10" fillId="10" borderId="0" xfId="1" applyNumberFormat="1" applyFont="1" applyFill="1" applyBorder="1" applyAlignment="1" applyProtection="1">
      <alignment vertical="center"/>
      <protection hidden="1"/>
    </xf>
    <xf numFmtId="165" fontId="22" fillId="10" borderId="0" xfId="8" applyNumberFormat="1" applyFont="1" applyFill="1" applyBorder="1" applyAlignment="1" applyProtection="1">
      <alignment vertical="center"/>
      <protection hidden="1"/>
    </xf>
    <xf numFmtId="164" fontId="22" fillId="10" borderId="0" xfId="1" applyNumberFormat="1" applyFont="1" applyFill="1" applyBorder="1" applyAlignment="1" applyProtection="1">
      <alignment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1" borderId="0" xfId="8" applyNumberFormat="1" applyFont="1" applyFill="1" applyBorder="1" applyAlignment="1" applyProtection="1">
      <alignment vertical="center"/>
      <protection hidden="1"/>
    </xf>
    <xf numFmtId="164" fontId="10" fillId="11" borderId="0" xfId="1" applyNumberFormat="1" applyFont="1" applyFill="1" applyBorder="1" applyAlignment="1" applyProtection="1">
      <alignment vertical="center"/>
      <protection hidden="1"/>
    </xf>
    <xf numFmtId="165" fontId="22" fillId="11" borderId="0" xfId="8" applyNumberFormat="1" applyFont="1" applyFill="1" applyBorder="1" applyAlignment="1" applyProtection="1">
      <alignment vertical="center"/>
      <protection hidden="1"/>
    </xf>
    <xf numFmtId="164" fontId="22" fillId="11" borderId="0" xfId="1" applyNumberFormat="1" applyFont="1" applyFill="1" applyBorder="1" applyAlignment="1" applyProtection="1">
      <alignment vertical="center"/>
      <protection hidden="1"/>
    </xf>
    <xf numFmtId="165" fontId="10" fillId="6" borderId="0" xfId="8" applyNumberFormat="1" applyFont="1" applyFill="1" applyBorder="1" applyAlignment="1" applyProtection="1">
      <alignment vertical="center"/>
      <protection hidden="1"/>
    </xf>
    <xf numFmtId="1" fontId="26" fillId="0" borderId="0" xfId="5" applyFont="1">
      <alignment vertical="center"/>
    </xf>
    <xf numFmtId="1" fontId="22" fillId="6" borderId="0" xfId="8" applyFont="1" applyFill="1" applyBorder="1" applyAlignment="1" applyProtection="1">
      <alignment horizontal="left" vertical="center"/>
      <protection hidden="1"/>
    </xf>
    <xf numFmtId="17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0" borderId="0" xfId="8" applyFont="1" applyBorder="1" applyAlignment="1" applyProtection="1">
      <alignment horizontal="left"/>
      <protection hidden="1"/>
    </xf>
    <xf numFmtId="165" fontId="10" fillId="0" borderId="0" xfId="8" applyNumberFormat="1" applyFont="1" applyBorder="1" applyProtection="1">
      <alignment vertical="center"/>
      <protection hidden="1"/>
    </xf>
    <xf numFmtId="1" fontId="22" fillId="0" borderId="0" xfId="8" applyFont="1" applyBorder="1" applyProtection="1">
      <alignment vertical="center"/>
      <protection hidden="1"/>
    </xf>
    <xf numFmtId="1" fontId="22" fillId="11" borderId="0" xfId="8" applyFont="1" applyFill="1" applyBorder="1" applyProtection="1">
      <alignment vertical="center"/>
      <protection hidden="1"/>
    </xf>
    <xf numFmtId="165" fontId="10" fillId="11" borderId="0" xfId="8" applyNumberFormat="1" applyFont="1" applyFill="1" applyBorder="1" applyProtection="1">
      <alignment vertical="center"/>
      <protection hidden="1"/>
    </xf>
    <xf numFmtId="164" fontId="10" fillId="11" borderId="0" xfId="7" applyNumberFormat="1" applyFont="1" applyFill="1" applyBorder="1" applyProtection="1">
      <alignment vertical="center"/>
      <protection hidden="1"/>
    </xf>
    <xf numFmtId="1" fontId="22" fillId="2" borderId="0" xfId="8" applyFont="1" applyFill="1" applyBorder="1" applyProtection="1">
      <alignment vertical="center"/>
      <protection hidden="1"/>
    </xf>
    <xf numFmtId="165" fontId="10" fillId="2" borderId="0" xfId="8" applyNumberFormat="1" applyFont="1" applyFill="1" applyBorder="1" applyProtection="1">
      <alignment vertical="center"/>
      <protection hidden="1"/>
    </xf>
    <xf numFmtId="1" fontId="22" fillId="4" borderId="0" xfId="8" applyFont="1" applyFill="1" applyBorder="1" applyAlignment="1" applyProtection="1">
      <alignment horizontal="left" vertical="center"/>
      <protection hidden="1"/>
    </xf>
    <xf numFmtId="17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64" fontId="10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" fontId="22" fillId="2" borderId="0" xfId="8" applyFont="1" applyFill="1" applyBorder="1" applyAlignment="1" applyProtection="1">
      <alignment horizontal="left"/>
      <protection hidden="1"/>
    </xf>
    <xf numFmtId="164" fontId="22" fillId="2" borderId="0" xfId="7" applyNumberFormat="1" applyFont="1" applyFill="1" applyBorder="1" applyAlignment="1" applyProtection="1">
      <alignment horizontal="right"/>
      <protection hidden="1"/>
    </xf>
    <xf numFmtId="1" fontId="28" fillId="0" borderId="0" xfId="5" applyFont="1" applyAlignment="1">
      <alignment vertical="center" wrapText="1"/>
    </xf>
    <xf numFmtId="1" fontId="22" fillId="0" borderId="0" xfId="8" applyFont="1" applyBorder="1" applyAlignment="1" applyProtection="1">
      <alignment horizontal="left" vertical="center" wrapText="1"/>
      <protection hidden="1"/>
    </xf>
    <xf numFmtId="3" fontId="10" fillId="6" borderId="0" xfId="7" applyNumberFormat="1" applyFont="1" applyFill="1" applyBorder="1" applyAlignment="1" applyProtection="1">
      <alignment vertical="center" wrapText="1"/>
      <protection hidden="1"/>
    </xf>
    <xf numFmtId="164" fontId="10" fillId="6" borderId="0" xfId="1" applyNumberFormat="1" applyFont="1" applyFill="1" applyBorder="1" applyAlignment="1" applyProtection="1">
      <alignment vertical="center" wrapText="1"/>
      <protection hidden="1"/>
    </xf>
    <xf numFmtId="3" fontId="10" fillId="0" borderId="0" xfId="7" applyNumberFormat="1" applyFont="1" applyBorder="1" applyAlignment="1" applyProtection="1">
      <alignment vertical="center" wrapText="1"/>
      <protection hidden="1"/>
    </xf>
    <xf numFmtId="164" fontId="10" fillId="0" borderId="0" xfId="1" applyNumberFormat="1" applyFont="1" applyBorder="1" applyAlignment="1" applyProtection="1">
      <alignment vertical="center" wrapText="1"/>
      <protection hidden="1"/>
    </xf>
    <xf numFmtId="3" fontId="10" fillId="0" borderId="0" xfId="7" applyNumberFormat="1" applyFont="1" applyFill="1" applyBorder="1" applyAlignment="1" applyProtection="1">
      <alignment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 wrapText="1"/>
      <protection hidden="1"/>
    </xf>
    <xf numFmtId="166" fontId="22" fillId="0" borderId="0" xfId="8" applyNumberFormat="1" applyFont="1" applyBorder="1" applyAlignment="1" applyProtection="1">
      <alignment horizontal="left" vertical="center" wrapText="1"/>
      <protection hidden="1"/>
    </xf>
    <xf numFmtId="1" fontId="25" fillId="0" borderId="0" xfId="8" applyFont="1" applyBorder="1" applyAlignment="1" applyProtection="1">
      <alignment horizontal="left" vertical="center" wrapText="1" indent="1"/>
      <protection hidden="1"/>
    </xf>
    <xf numFmtId="1" fontId="22" fillId="0" borderId="0" xfId="8" applyFont="1" applyBorder="1" applyAlignment="1" applyProtection="1">
      <alignment vertical="center" wrapText="1"/>
      <protection hidden="1"/>
    </xf>
    <xf numFmtId="1" fontId="28" fillId="0" borderId="0" xfId="5" applyFont="1" applyAlignment="1" applyProtection="1">
      <alignment vertical="center" wrapText="1"/>
      <protection hidden="1"/>
    </xf>
    <xf numFmtId="1" fontId="22" fillId="11" borderId="0" xfId="8" applyFont="1" applyFill="1" applyBorder="1" applyAlignment="1" applyProtection="1">
      <alignment vertical="center" wrapText="1"/>
      <protection hidden="1"/>
    </xf>
    <xf numFmtId="3" fontId="10" fillId="11" borderId="0" xfId="7" applyNumberFormat="1" applyFont="1" applyFill="1" applyBorder="1" applyAlignment="1" applyProtection="1">
      <alignment vertical="center" wrapText="1"/>
      <protection hidden="1"/>
    </xf>
    <xf numFmtId="164" fontId="10" fillId="11" borderId="0" xfId="1" applyNumberFormat="1" applyFont="1" applyFill="1" applyBorder="1" applyAlignment="1" applyProtection="1">
      <alignment vertical="center" wrapText="1"/>
      <protection hidden="1"/>
    </xf>
    <xf numFmtId="1" fontId="22" fillId="2" borderId="0" xfId="8" applyFont="1" applyFill="1" applyBorder="1" applyAlignment="1" applyProtection="1">
      <alignment horizontal="left" vertical="center" wrapText="1"/>
      <protection hidden="1"/>
    </xf>
    <xf numFmtId="3" fontId="22" fillId="2" borderId="0" xfId="7" applyNumberFormat="1" applyFont="1" applyFill="1" applyBorder="1" applyAlignment="1" applyProtection="1">
      <alignment vertical="center" wrapText="1"/>
      <protection hidden="1"/>
    </xf>
    <xf numFmtId="164" fontId="22" fillId="2" borderId="0" xfId="1" applyNumberFormat="1" applyFont="1" applyFill="1" applyBorder="1" applyAlignment="1" applyProtection="1">
      <alignment vertical="center" wrapText="1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164" fontId="10" fillId="11" borderId="0" xfId="7" applyNumberFormat="1" applyFont="1" applyFill="1" applyBorder="1" applyAlignment="1" applyProtection="1">
      <alignment vertical="center" wrapText="1"/>
      <protection hidden="1"/>
    </xf>
    <xf numFmtId="1" fontId="28" fillId="0" borderId="0" xfId="5" applyFont="1">
      <alignment vertical="center"/>
    </xf>
    <xf numFmtId="3" fontId="10" fillId="0" borderId="0" xfId="7" applyNumberFormat="1" applyFont="1" applyBorder="1" applyAlignment="1" applyProtection="1">
      <alignment vertical="center"/>
      <protection hidden="1"/>
    </xf>
    <xf numFmtId="1" fontId="28" fillId="0" borderId="0" xfId="8" applyFont="1">
      <alignment vertical="center"/>
    </xf>
    <xf numFmtId="1" fontId="22" fillId="0" borderId="0" xfId="8" applyFont="1" applyFill="1" applyBorder="1" applyAlignment="1" applyProtection="1">
      <alignment horizontal="left" vertical="center"/>
      <protection hidden="1"/>
    </xf>
    <xf numFmtId="3" fontId="10" fillId="11" borderId="0" xfId="7" applyNumberFormat="1" applyFont="1" applyFill="1" applyBorder="1" applyAlignment="1" applyProtection="1">
      <alignment vertical="center"/>
      <protection hidden="1"/>
    </xf>
    <xf numFmtId="3" fontId="10" fillId="0" borderId="0" xfId="7" applyNumberFormat="1" applyFont="1" applyFill="1" applyBorder="1" applyAlignment="1" applyProtection="1">
      <alignment vertical="center"/>
      <protection hidden="1"/>
    </xf>
    <xf numFmtId="1" fontId="25" fillId="0" borderId="0" xfId="8" applyFont="1" applyFill="1" applyBorder="1" applyAlignment="1" applyProtection="1">
      <alignment horizontal="left" vertical="center" indent="1"/>
      <protection hidden="1"/>
    </xf>
    <xf numFmtId="1" fontId="22" fillId="2" borderId="0" xfId="8" applyFont="1" applyFill="1" applyBorder="1" applyAlignment="1" applyProtection="1">
      <alignment horizontal="left" vertical="center"/>
      <protection hidden="1"/>
    </xf>
    <xf numFmtId="3" fontId="22" fillId="2" borderId="0" xfId="7" applyNumberFormat="1" applyFont="1" applyFill="1" applyBorder="1" applyAlignment="1" applyProtection="1">
      <alignment vertical="center"/>
      <protection hidden="1"/>
    </xf>
    <xf numFmtId="164" fontId="22" fillId="2" borderId="0" xfId="1" applyNumberFormat="1" applyFont="1" applyFill="1" applyBorder="1" applyAlignment="1" applyProtection="1">
      <alignment vertical="center"/>
      <protection hidden="1"/>
    </xf>
    <xf numFmtId="1" fontId="28" fillId="0" borderId="0" xfId="5" applyFont="1" applyProtection="1">
      <alignment vertical="center"/>
      <protection hidden="1"/>
    </xf>
    <xf numFmtId="164" fontId="10" fillId="0" borderId="0" xfId="1" applyNumberFormat="1" applyFont="1" applyBorder="1" applyAlignment="1" applyProtection="1">
      <alignment vertical="center"/>
      <protection hidden="1"/>
    </xf>
    <xf numFmtId="164" fontId="28" fillId="0" borderId="0" xfId="7" applyNumberFormat="1" applyFont="1" applyBorder="1" applyAlignment="1" applyProtection="1">
      <alignment vertical="center"/>
      <protection hidden="1"/>
    </xf>
    <xf numFmtId="164" fontId="10" fillId="11" borderId="0" xfId="7" applyNumberFormat="1" applyFont="1" applyFill="1" applyBorder="1" applyAlignment="1" applyProtection="1">
      <alignment vertical="center"/>
      <protection hidden="1"/>
    </xf>
    <xf numFmtId="166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4" borderId="0" xfId="8" applyFont="1" applyFill="1" applyBorder="1" applyAlignment="1" applyProtection="1">
      <alignment horizontal="center"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22" fillId="0" borderId="0" xfId="8" applyNumberFormat="1" applyFont="1" applyFill="1" applyBorder="1" applyAlignment="1" applyProtection="1">
      <alignment horizontal="right" vertical="center"/>
      <protection hidden="1"/>
    </xf>
    <xf numFmtId="164" fontId="10" fillId="6" borderId="0" xfId="1" applyNumberFormat="1" applyFont="1" applyFill="1" applyBorder="1" applyAlignment="1" applyProtection="1">
      <alignment horizontal="right" vertical="center"/>
      <protection hidden="1"/>
    </xf>
    <xf numFmtId="164" fontId="10" fillId="2" borderId="0" xfId="7" applyNumberFormat="1" applyFont="1" applyFill="1" applyBorder="1" applyAlignment="1" applyProtection="1">
      <alignment horizontal="right" vertical="center"/>
      <protection hidden="1"/>
    </xf>
    <xf numFmtId="49" fontId="22" fillId="10" borderId="0" xfId="8" applyNumberFormat="1" applyFont="1" applyFill="1" applyBorder="1" applyAlignment="1" applyProtection="1">
      <alignment horizontal="left" vertical="center"/>
      <protection hidden="1"/>
    </xf>
    <xf numFmtId="165" fontId="10" fillId="10" borderId="0" xfId="8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horizontal="right"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11" borderId="0" xfId="7" applyNumberFormat="1" applyFont="1" applyFill="1" applyBorder="1" applyAlignment="1" applyProtection="1">
      <alignment horizontal="right" vertical="center"/>
      <protection hidden="1"/>
    </xf>
    <xf numFmtId="0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0" borderId="0" xfId="7" applyNumberFormat="1" applyFont="1" applyBorder="1" applyAlignment="1" applyProtection="1">
      <alignment horizontal="center" vertical="center"/>
      <protection hidden="1"/>
    </xf>
    <xf numFmtId="1" fontId="3" fillId="0" borderId="3" xfId="5" applyFont="1" applyBorder="1" applyAlignment="1" applyProtection="1">
      <alignment horizontal="left"/>
    </xf>
    <xf numFmtId="1" fontId="28" fillId="16" borderId="4" xfId="5" applyFont="1" applyFill="1" applyBorder="1" applyAlignment="1">
      <alignment vertical="center"/>
    </xf>
    <xf numFmtId="1" fontId="3" fillId="0" borderId="6" xfId="5" applyFont="1" applyBorder="1" applyAlignment="1" applyProtection="1">
      <alignment horizontal="left"/>
    </xf>
    <xf numFmtId="1" fontId="3" fillId="0" borderId="8" xfId="5" applyFont="1" applyBorder="1" applyAlignment="1" applyProtection="1">
      <alignment horizontal="left"/>
    </xf>
    <xf numFmtId="1" fontId="30" fillId="16" borderId="9" xfId="5" applyNumberFormat="1" applyFont="1" applyFill="1" applyBorder="1" applyAlignment="1">
      <alignment horizontal="center" vertical="center" wrapText="1"/>
    </xf>
    <xf numFmtId="1" fontId="3" fillId="0" borderId="3" xfId="5" applyFont="1" applyFill="1" applyBorder="1" applyAlignment="1">
      <alignment horizontal="left" vertical="center" wrapText="1"/>
    </xf>
    <xf numFmtId="1" fontId="3" fillId="0" borderId="6" xfId="5" applyFont="1" applyFill="1" applyBorder="1" applyAlignment="1">
      <alignment horizontal="left" vertical="center" wrapText="1"/>
    </xf>
    <xf numFmtId="1" fontId="33" fillId="16" borderId="10" xfId="5" applyNumberFormat="1" applyFont="1" applyFill="1" applyBorder="1" applyAlignment="1" applyProtection="1">
      <alignment horizontal="center" vertical="center" wrapText="1"/>
      <protection hidden="1"/>
    </xf>
    <xf numFmtId="0" fontId="29" fillId="16" borderId="13" xfId="5" applyNumberFormat="1" applyFont="1" applyFill="1" applyBorder="1" applyAlignment="1" applyProtection="1">
      <alignment horizontal="center" vertical="center"/>
      <protection hidden="1"/>
    </xf>
    <xf numFmtId="1" fontId="29" fillId="16" borderId="10" xfId="5" applyNumberFormat="1" applyFont="1" applyFill="1" applyBorder="1" applyAlignment="1">
      <alignment horizontal="center" vertical="center" wrapText="1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3" fontId="10" fillId="0" borderId="0" xfId="0" applyNumberFormat="1" applyFont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166" fontId="25" fillId="0" borderId="0" xfId="8" applyNumberFormat="1" applyFont="1" applyBorder="1" applyAlignment="1" applyProtection="1">
      <alignment horizontal="left" indent="1"/>
      <protection hidden="1"/>
    </xf>
    <xf numFmtId="1" fontId="14" fillId="5" borderId="0" xfId="5" applyFont="1" applyFill="1" applyAlignment="1">
      <alignment horizontal="center" vertical="center"/>
    </xf>
    <xf numFmtId="1" fontId="20" fillId="5" borderId="0" xfId="5" applyFont="1" applyFill="1" applyAlignment="1">
      <alignment horizontal="center" vertical="center"/>
    </xf>
    <xf numFmtId="3" fontId="11" fillId="6" borderId="0" xfId="6" applyFont="1" applyFill="1" applyBorder="1" applyAlignment="1">
      <alignment horizontal="left" vertical="center" wrapText="1"/>
    </xf>
    <xf numFmtId="3" fontId="9" fillId="5" borderId="0" xfId="6" applyFont="1" applyFill="1" applyBorder="1" applyAlignment="1">
      <alignment horizontal="center" vertical="center" wrapText="1"/>
    </xf>
    <xf numFmtId="1" fontId="9" fillId="5" borderId="0" xfId="6" applyNumberFormat="1" applyFont="1" applyFill="1" applyBorder="1" applyAlignment="1">
      <alignment horizontal="center" vertical="center" wrapText="1"/>
    </xf>
    <xf numFmtId="0" fontId="9" fillId="5" borderId="0" xfId="6" applyNumberFormat="1" applyFont="1" applyFill="1" applyBorder="1" applyAlignment="1">
      <alignment horizontal="center" vertical="center" wrapText="1"/>
    </xf>
    <xf numFmtId="3" fontId="4" fillId="5" borderId="0" xfId="6" applyFont="1" applyFill="1" applyBorder="1" applyAlignment="1">
      <alignment horizontal="center" vertical="center" wrapText="1"/>
    </xf>
    <xf numFmtId="1" fontId="9" fillId="5" borderId="0" xfId="5" applyFont="1" applyFill="1" applyBorder="1" applyAlignment="1" applyProtection="1">
      <alignment horizontal="center" vertical="center"/>
      <protection hidden="1"/>
    </xf>
    <xf numFmtId="1" fontId="11" fillId="6" borderId="0" xfId="5" applyFont="1" applyFill="1" applyBorder="1" applyAlignment="1" applyProtection="1">
      <alignment horizontal="left" vertical="center"/>
      <protection hidden="1"/>
    </xf>
    <xf numFmtId="3" fontId="4" fillId="5" borderId="0" xfId="4" applyNumberFormat="1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3" fontId="9" fillId="5" borderId="0" xfId="4" applyNumberFormat="1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horizontal="left" vertical="center" wrapText="1"/>
    </xf>
    <xf numFmtId="1" fontId="9" fillId="5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/>
    </xf>
    <xf numFmtId="1" fontId="11" fillId="6" borderId="0" xfId="5" applyFont="1" applyFill="1" applyBorder="1" applyAlignment="1" applyProtection="1">
      <alignment vertical="center" wrapText="1"/>
      <protection hidden="1"/>
    </xf>
    <xf numFmtId="1" fontId="23" fillId="0" borderId="0" xfId="5" applyFont="1" applyFill="1" applyAlignment="1">
      <alignment horizontal="center" vertical="center"/>
    </xf>
    <xf numFmtId="1" fontId="9" fillId="5" borderId="0" xfId="5" applyFont="1" applyFill="1" applyBorder="1" applyAlignment="1" applyProtection="1">
      <alignment horizontal="center" vertical="center" wrapText="1"/>
      <protection hidden="1"/>
    </xf>
    <xf numFmtId="1" fontId="11" fillId="6" borderId="0" xfId="5" applyFont="1" applyFill="1" applyBorder="1" applyAlignment="1" applyProtection="1">
      <alignment horizontal="left" vertical="center" wrapText="1"/>
      <protection hidden="1"/>
    </xf>
    <xf numFmtId="0" fontId="11" fillId="6" borderId="0" xfId="4" applyNumberFormat="1" applyFont="1" applyFill="1" applyBorder="1" applyAlignment="1" applyProtection="1">
      <alignment horizontal="left" vertical="center" wrapText="1"/>
      <protection hidden="1"/>
    </xf>
    <xf numFmtId="3" fontId="9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3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Border="1" applyAlignment="1">
      <alignment horizontal="center" vertical="center" wrapText="1"/>
    </xf>
    <xf numFmtId="3" fontId="22" fillId="6" borderId="0" xfId="4" applyNumberFormat="1" applyFont="1" applyFill="1" applyBorder="1" applyAlignment="1">
      <alignment horizontal="center" vertical="center" wrapText="1"/>
    </xf>
    <xf numFmtId="3" fontId="22" fillId="4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0" fontId="10" fillId="6" borderId="0" xfId="4" applyNumberFormat="1" applyFont="1" applyFill="1" applyBorder="1" applyAlignment="1" applyProtection="1">
      <alignment vertical="center" wrapText="1"/>
      <protection hidden="1"/>
    </xf>
    <xf numFmtId="1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>
      <alignment horizontal="center" vertical="center" wrapText="1"/>
    </xf>
    <xf numFmtId="0" fontId="22" fillId="13" borderId="0" xfId="0" applyFont="1" applyFill="1" applyBorder="1" applyAlignment="1">
      <alignment horizontal="center"/>
    </xf>
    <xf numFmtId="1" fontId="9" fillId="5" borderId="0" xfId="8" applyFont="1" applyFill="1" applyBorder="1" applyAlignment="1" applyProtection="1">
      <alignment horizontal="center" vertical="center" wrapText="1"/>
      <protection hidden="1"/>
    </xf>
    <xf numFmtId="1" fontId="27" fillId="6" borderId="0" xfId="8" applyFont="1" applyFill="1" applyBorder="1" applyAlignment="1" applyProtection="1">
      <alignment horizontal="left" vertical="center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49" fontId="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3" borderId="0" xfId="8" applyFont="1" applyFill="1" applyBorder="1" applyAlignment="1" applyProtection="1">
      <alignment horizontal="center" vertical="center" wrapText="1"/>
      <protection hidden="1"/>
    </xf>
    <xf numFmtId="49" fontId="4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4" fillId="5" borderId="0" xfId="8" applyFont="1" applyFill="1" applyBorder="1" applyAlignment="1" applyProtection="1">
      <alignment horizontal="center" vertical="center" wrapText="1"/>
      <protection hidden="1"/>
    </xf>
    <xf numFmtId="1" fontId="11" fillId="6" borderId="0" xfId="8" applyFont="1" applyFill="1" applyBorder="1" applyAlignment="1" applyProtection="1">
      <alignment horizontal="left" vertical="center"/>
      <protection hidden="1"/>
    </xf>
    <xf numFmtId="1" fontId="29" fillId="16" borderId="2" xfId="5" applyFont="1" applyFill="1" applyBorder="1" applyAlignment="1">
      <alignment horizontal="center" vertical="center" wrapText="1"/>
    </xf>
    <xf numFmtId="1" fontId="29" fillId="16" borderId="5" xfId="5" applyFont="1" applyFill="1" applyBorder="1" applyAlignment="1">
      <alignment horizontal="center" vertical="center" wrapText="1"/>
    </xf>
    <xf numFmtId="1" fontId="29" fillId="16" borderId="2" xfId="5" applyFont="1" applyFill="1" applyBorder="1" applyAlignment="1">
      <alignment horizontal="center" vertical="center"/>
    </xf>
    <xf numFmtId="1" fontId="29" fillId="16" borderId="5" xfId="5" applyFont="1" applyFill="1" applyBorder="1" applyAlignment="1">
      <alignment horizontal="center" vertical="center"/>
    </xf>
    <xf numFmtId="1" fontId="29" fillId="16" borderId="7" xfId="5" applyFont="1" applyFill="1" applyBorder="1" applyAlignment="1">
      <alignment horizontal="center" vertical="center"/>
    </xf>
    <xf numFmtId="1" fontId="3" fillId="0" borderId="0" xfId="5" applyAlignment="1">
      <alignment horizontal="center" vertical="center"/>
    </xf>
    <xf numFmtId="1" fontId="34" fillId="17" borderId="9" xfId="5" applyFont="1" applyFill="1" applyBorder="1" applyAlignment="1">
      <alignment horizontal="center" vertical="center" wrapText="1"/>
    </xf>
    <xf numFmtId="1" fontId="34" fillId="17" borderId="11" xfId="5" applyFont="1" applyFill="1" applyBorder="1" applyAlignment="1">
      <alignment horizontal="center" vertical="center" wrapText="1"/>
    </xf>
    <xf numFmtId="1" fontId="34" fillId="17" borderId="12" xfId="5" applyFont="1" applyFill="1" applyBorder="1" applyAlignment="1">
      <alignment horizontal="center" vertical="center" wrapText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21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8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43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26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74250</c:v>
                </c:pt>
                <c:pt idx="1">
                  <c:v>130536</c:v>
                </c:pt>
                <c:pt idx="2">
                  <c:v>26849</c:v>
                </c:pt>
                <c:pt idx="3">
                  <c:v>25597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DANESES ALOJADOS EN TENERIFE POR ZONAS </c:v>
            </c:pt>
          </c:strCache>
        </c:strRef>
      </c:tx>
      <c:layout>
        <c:manualLayout>
          <c:xMode val="edge"/>
          <c:yMode val="edge"/>
          <c:x val="0.115200870161500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73"/>
          <c:w val="0.75203297785974954"/>
          <c:h val="0.74260524331013156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3.0102858764276083E-2"/>
                  <c:y val="0.14016278999607806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376</c:v>
                </c:pt>
                <c:pt idx="1">
                  <c:v>88</c:v>
                </c:pt>
                <c:pt idx="2">
                  <c:v>6926</c:v>
                </c:pt>
                <c:pt idx="3">
                  <c:v>70846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DANESES  ALOJADOS EN LA ZONA SANTA CRUZ</c:v>
            </c:pt>
          </c:strCache>
        </c:strRef>
      </c:tx>
      <c:layout>
        <c:manualLayout>
          <c:xMode val="edge"/>
          <c:yMode val="edge"/>
          <c:x val="0.10312064440220953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33</c:v>
                </c:pt>
                <c:pt idx="1">
                  <c:v>98</c:v>
                </c:pt>
                <c:pt idx="2">
                  <c:v>56</c:v>
                </c:pt>
                <c:pt idx="3">
                  <c:v>28</c:v>
                </c:pt>
                <c:pt idx="4">
                  <c:v>23</c:v>
                </c:pt>
                <c:pt idx="5">
                  <c:v>15</c:v>
                </c:pt>
                <c:pt idx="6">
                  <c:v>7</c:v>
                </c:pt>
                <c:pt idx="7">
                  <c:v>10</c:v>
                </c:pt>
                <c:pt idx="8">
                  <c:v>11</c:v>
                </c:pt>
                <c:pt idx="9">
                  <c:v>49</c:v>
                </c:pt>
                <c:pt idx="10">
                  <c:v>46</c:v>
                </c:pt>
                <c:pt idx="11">
                  <c:v>31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54</c:v>
                </c:pt>
                <c:pt idx="1">
                  <c:v>66</c:v>
                </c:pt>
                <c:pt idx="2">
                  <c:v>51</c:v>
                </c:pt>
                <c:pt idx="3">
                  <c:v>29</c:v>
                </c:pt>
                <c:pt idx="4">
                  <c:v>13</c:v>
                </c:pt>
                <c:pt idx="5">
                  <c:v>6</c:v>
                </c:pt>
                <c:pt idx="6">
                  <c:v>19</c:v>
                </c:pt>
                <c:pt idx="7">
                  <c:v>7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31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38</c:v>
                </c:pt>
                <c:pt idx="1">
                  <c:v>75</c:v>
                </c:pt>
                <c:pt idx="2">
                  <c:v>27</c:v>
                </c:pt>
                <c:pt idx="3">
                  <c:v>22</c:v>
                </c:pt>
                <c:pt idx="4">
                  <c:v>10</c:v>
                </c:pt>
                <c:pt idx="5">
                  <c:v>14</c:v>
                </c:pt>
                <c:pt idx="6">
                  <c:v>23</c:v>
                </c:pt>
                <c:pt idx="7">
                  <c:v>25</c:v>
                </c:pt>
                <c:pt idx="8">
                  <c:v>10</c:v>
                </c:pt>
                <c:pt idx="9">
                  <c:v>37</c:v>
                </c:pt>
                <c:pt idx="10">
                  <c:v>45</c:v>
                </c:pt>
                <c:pt idx="11">
                  <c:v>50</c:v>
                </c:pt>
              </c:numCache>
            </c:numRef>
          </c:val>
        </c:ser>
        <c:marker val="1"/>
        <c:axId val="426106240"/>
        <c:axId val="426173568"/>
      </c:lineChart>
      <c:catAx>
        <c:axId val="4261062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6173568"/>
        <c:crosses val="autoZero"/>
        <c:auto val="1"/>
        <c:lblAlgn val="ctr"/>
        <c:lblOffset val="100"/>
      </c:catAx>
      <c:valAx>
        <c:axId val="42617356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6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57"/>
          <c:y val="0.14759450171821306"/>
          <c:w val="0.3664550638066822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DANESES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61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2</c:v>
                </c:pt>
                <c:pt idx="1">
                  <c:v>8</c:v>
                </c:pt>
                <c:pt idx="2">
                  <c:v>6</c:v>
                </c:pt>
                <c:pt idx="3">
                  <c:v>12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5</c:v>
                </c:pt>
                <c:pt idx="10">
                  <c:v>0</c:v>
                </c:pt>
                <c:pt idx="11">
                  <c:v>2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8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6</c:v>
                </c:pt>
                <c:pt idx="10">
                  <c:v>1</c:v>
                </c:pt>
                <c:pt idx="11">
                  <c:v>10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9</c:v>
                </c:pt>
                <c:pt idx="1">
                  <c:v>10</c:v>
                </c:pt>
                <c:pt idx="2">
                  <c:v>8</c:v>
                </c:pt>
                <c:pt idx="3">
                  <c:v>1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17</c:v>
                </c:pt>
                <c:pt idx="11">
                  <c:v>15</c:v>
                </c:pt>
              </c:numCache>
            </c:numRef>
          </c:val>
        </c:ser>
        <c:marker val="1"/>
        <c:axId val="427309312"/>
        <c:axId val="427884544"/>
      </c:lineChart>
      <c:catAx>
        <c:axId val="42730931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7884544"/>
        <c:crosses val="autoZero"/>
        <c:auto val="1"/>
        <c:lblAlgn val="ctr"/>
        <c:lblOffset val="100"/>
      </c:catAx>
      <c:valAx>
        <c:axId val="42788454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7309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76"/>
          <c:y val="0.24843482799944144"/>
          <c:w val="0.366455063806682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DANESES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709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1844</c:v>
                </c:pt>
                <c:pt idx="1">
                  <c:v>1620</c:v>
                </c:pt>
                <c:pt idx="2">
                  <c:v>1461</c:v>
                </c:pt>
                <c:pt idx="3">
                  <c:v>421</c:v>
                </c:pt>
                <c:pt idx="4">
                  <c:v>46</c:v>
                </c:pt>
                <c:pt idx="5">
                  <c:v>70</c:v>
                </c:pt>
                <c:pt idx="6">
                  <c:v>135</c:v>
                </c:pt>
                <c:pt idx="7">
                  <c:v>25</c:v>
                </c:pt>
                <c:pt idx="8">
                  <c:v>49</c:v>
                </c:pt>
                <c:pt idx="9">
                  <c:v>1018</c:v>
                </c:pt>
                <c:pt idx="10">
                  <c:v>1056</c:v>
                </c:pt>
                <c:pt idx="11">
                  <c:v>1543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1344</c:v>
                </c:pt>
                <c:pt idx="1">
                  <c:v>1037</c:v>
                </c:pt>
                <c:pt idx="2">
                  <c:v>1335</c:v>
                </c:pt>
                <c:pt idx="3">
                  <c:v>373</c:v>
                </c:pt>
                <c:pt idx="4">
                  <c:v>34</c:v>
                </c:pt>
                <c:pt idx="5">
                  <c:v>111</c:v>
                </c:pt>
                <c:pt idx="6">
                  <c:v>83</c:v>
                </c:pt>
                <c:pt idx="7">
                  <c:v>26</c:v>
                </c:pt>
                <c:pt idx="8">
                  <c:v>53</c:v>
                </c:pt>
                <c:pt idx="9">
                  <c:v>673</c:v>
                </c:pt>
                <c:pt idx="10">
                  <c:v>728</c:v>
                </c:pt>
                <c:pt idx="11">
                  <c:v>936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1109</c:v>
                </c:pt>
                <c:pt idx="1">
                  <c:v>1166</c:v>
                </c:pt>
                <c:pt idx="2">
                  <c:v>834</c:v>
                </c:pt>
                <c:pt idx="3">
                  <c:v>398</c:v>
                </c:pt>
                <c:pt idx="4">
                  <c:v>22</c:v>
                </c:pt>
                <c:pt idx="5">
                  <c:v>54</c:v>
                </c:pt>
                <c:pt idx="6">
                  <c:v>197</c:v>
                </c:pt>
                <c:pt idx="7">
                  <c:v>69</c:v>
                </c:pt>
                <c:pt idx="8">
                  <c:v>111</c:v>
                </c:pt>
                <c:pt idx="9">
                  <c:v>872</c:v>
                </c:pt>
                <c:pt idx="10">
                  <c:v>1122</c:v>
                </c:pt>
                <c:pt idx="11">
                  <c:v>972</c:v>
                </c:pt>
              </c:numCache>
            </c:numRef>
          </c:val>
        </c:ser>
        <c:marker val="1"/>
        <c:axId val="427914368"/>
        <c:axId val="427915904"/>
      </c:lineChart>
      <c:catAx>
        <c:axId val="427914368"/>
        <c:scaling>
          <c:orientation val="minMax"/>
        </c:scaling>
        <c:axPos val="b"/>
        <c:tickLblPos val="nextTo"/>
        <c:crossAx val="427915904"/>
        <c:crosses val="autoZero"/>
        <c:auto val="1"/>
        <c:lblAlgn val="ctr"/>
        <c:lblOffset val="100"/>
      </c:catAx>
      <c:valAx>
        <c:axId val="42791590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79143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32"/>
          <c:w val="0.36645506380668252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DANESES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87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15631</c:v>
                </c:pt>
                <c:pt idx="1">
                  <c:v>17213</c:v>
                </c:pt>
                <c:pt idx="2">
                  <c:v>18884</c:v>
                </c:pt>
                <c:pt idx="3">
                  <c:v>5979</c:v>
                </c:pt>
                <c:pt idx="4">
                  <c:v>2341</c:v>
                </c:pt>
                <c:pt idx="5">
                  <c:v>2710</c:v>
                </c:pt>
                <c:pt idx="6">
                  <c:v>3569</c:v>
                </c:pt>
                <c:pt idx="7">
                  <c:v>2393</c:v>
                </c:pt>
                <c:pt idx="8">
                  <c:v>3036</c:v>
                </c:pt>
                <c:pt idx="9">
                  <c:v>9076</c:v>
                </c:pt>
                <c:pt idx="10">
                  <c:v>17025</c:v>
                </c:pt>
                <c:pt idx="11">
                  <c:v>12865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14696</c:v>
                </c:pt>
                <c:pt idx="1">
                  <c:v>14827</c:v>
                </c:pt>
                <c:pt idx="2">
                  <c:v>16677</c:v>
                </c:pt>
                <c:pt idx="3">
                  <c:v>6317</c:v>
                </c:pt>
                <c:pt idx="4">
                  <c:v>1922</c:v>
                </c:pt>
                <c:pt idx="5">
                  <c:v>2132</c:v>
                </c:pt>
                <c:pt idx="6">
                  <c:v>1806</c:v>
                </c:pt>
                <c:pt idx="7">
                  <c:v>1436</c:v>
                </c:pt>
                <c:pt idx="8">
                  <c:v>2090</c:v>
                </c:pt>
                <c:pt idx="9">
                  <c:v>6364</c:v>
                </c:pt>
                <c:pt idx="10">
                  <c:v>9727</c:v>
                </c:pt>
                <c:pt idx="11">
                  <c:v>9648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11540</c:v>
                </c:pt>
                <c:pt idx="1">
                  <c:v>11884</c:v>
                </c:pt>
                <c:pt idx="2">
                  <c:v>11378</c:v>
                </c:pt>
                <c:pt idx="3">
                  <c:v>4109</c:v>
                </c:pt>
                <c:pt idx="4">
                  <c:v>1635</c:v>
                </c:pt>
                <c:pt idx="5">
                  <c:v>1418</c:v>
                </c:pt>
                <c:pt idx="6">
                  <c:v>1463</c:v>
                </c:pt>
                <c:pt idx="7">
                  <c:v>1075</c:v>
                </c:pt>
                <c:pt idx="8">
                  <c:v>946</c:v>
                </c:pt>
                <c:pt idx="9">
                  <c:v>6427</c:v>
                </c:pt>
                <c:pt idx="10">
                  <c:v>8915</c:v>
                </c:pt>
                <c:pt idx="11">
                  <c:v>10056</c:v>
                </c:pt>
              </c:numCache>
            </c:numRef>
          </c:val>
        </c:ser>
        <c:marker val="1"/>
        <c:axId val="427970560"/>
        <c:axId val="427972096"/>
      </c:lineChart>
      <c:catAx>
        <c:axId val="42797056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7972096"/>
        <c:crosses val="autoZero"/>
        <c:auto val="1"/>
        <c:lblAlgn val="ctr"/>
        <c:lblOffset val="100"/>
      </c:catAx>
      <c:valAx>
        <c:axId val="42797209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79705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3"/>
          <c:w val="0.3664550638066826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DANESES ALOJADOS EN TENERIFE</c:v>
            </c:pt>
          </c:strCache>
        </c:strRef>
      </c:tx>
      <c:layout>
        <c:manualLayout>
          <c:xMode val="edge"/>
          <c:yMode val="edge"/>
          <c:x val="0.17898271336772681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65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17510</c:v>
                </c:pt>
                <c:pt idx="1">
                  <c:v>18939</c:v>
                </c:pt>
                <c:pt idx="2">
                  <c:v>20407</c:v>
                </c:pt>
                <c:pt idx="3">
                  <c:v>6440</c:v>
                </c:pt>
                <c:pt idx="4">
                  <c:v>2410</c:v>
                </c:pt>
                <c:pt idx="5">
                  <c:v>2795</c:v>
                </c:pt>
                <c:pt idx="6">
                  <c:v>3713</c:v>
                </c:pt>
                <c:pt idx="7">
                  <c:v>2428</c:v>
                </c:pt>
                <c:pt idx="8">
                  <c:v>3097</c:v>
                </c:pt>
                <c:pt idx="9">
                  <c:v>10148</c:v>
                </c:pt>
                <c:pt idx="10">
                  <c:v>18127</c:v>
                </c:pt>
                <c:pt idx="11">
                  <c:v>14441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16099</c:v>
                </c:pt>
                <c:pt idx="1">
                  <c:v>15934</c:v>
                </c:pt>
                <c:pt idx="2">
                  <c:v>18064</c:v>
                </c:pt>
                <c:pt idx="3">
                  <c:v>6721</c:v>
                </c:pt>
                <c:pt idx="4">
                  <c:v>1977</c:v>
                </c:pt>
                <c:pt idx="5">
                  <c:v>2250</c:v>
                </c:pt>
                <c:pt idx="6">
                  <c:v>1910</c:v>
                </c:pt>
                <c:pt idx="7">
                  <c:v>1469</c:v>
                </c:pt>
                <c:pt idx="8">
                  <c:v>2160</c:v>
                </c:pt>
                <c:pt idx="9">
                  <c:v>7059</c:v>
                </c:pt>
                <c:pt idx="10">
                  <c:v>10472</c:v>
                </c:pt>
                <c:pt idx="11">
                  <c:v>10625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12696</c:v>
                </c:pt>
                <c:pt idx="1">
                  <c:v>13135</c:v>
                </c:pt>
                <c:pt idx="2">
                  <c:v>12247</c:v>
                </c:pt>
                <c:pt idx="3">
                  <c:v>4530</c:v>
                </c:pt>
                <c:pt idx="4">
                  <c:v>1674</c:v>
                </c:pt>
                <c:pt idx="5">
                  <c:v>1491</c:v>
                </c:pt>
                <c:pt idx="6">
                  <c:v>1683</c:v>
                </c:pt>
                <c:pt idx="7">
                  <c:v>1171</c:v>
                </c:pt>
                <c:pt idx="8">
                  <c:v>1075</c:v>
                </c:pt>
                <c:pt idx="9">
                  <c:v>7342</c:v>
                </c:pt>
                <c:pt idx="10">
                  <c:v>10099</c:v>
                </c:pt>
                <c:pt idx="11">
                  <c:v>11093</c:v>
                </c:pt>
              </c:numCache>
            </c:numRef>
          </c:val>
        </c:ser>
        <c:marker val="1"/>
        <c:axId val="427989632"/>
        <c:axId val="428036480"/>
      </c:lineChart>
      <c:catAx>
        <c:axId val="42798963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8036480"/>
        <c:crosses val="autoZero"/>
        <c:auto val="1"/>
        <c:lblAlgn val="ctr"/>
        <c:lblOffset val="100"/>
      </c:catAx>
      <c:valAx>
        <c:axId val="42803648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7989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9"/>
          <c:w val="0.366455063806682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DANESES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62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94740</c:v>
                </c:pt>
                <c:pt idx="1">
                  <c:v>34358</c:v>
                </c:pt>
                <c:pt idx="2">
                  <c:v>1462</c:v>
                </c:pt>
                <c:pt idx="3">
                  <c:v>16071</c:v>
                </c:pt>
                <c:pt idx="4">
                  <c:v>10579</c:v>
                </c:pt>
                <c:pt idx="5">
                  <c:v>6156</c:v>
                </c:pt>
                <c:pt idx="6">
                  <c:v>90</c:v>
                </c:pt>
                <c:pt idx="7">
                  <c:v>60382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78236</c:v>
                </c:pt>
                <c:pt idx="1">
                  <c:v>28115</c:v>
                </c:pt>
                <c:pt idx="2">
                  <c:v>1354</c:v>
                </c:pt>
                <c:pt idx="3">
                  <c:v>16865</c:v>
                </c:pt>
                <c:pt idx="4">
                  <c:v>6875</c:v>
                </c:pt>
                <c:pt idx="5">
                  <c:v>2941</c:v>
                </c:pt>
                <c:pt idx="6">
                  <c:v>80</c:v>
                </c:pt>
                <c:pt idx="7">
                  <c:v>50121</c:v>
                </c:pt>
              </c:numCache>
            </c:numRef>
          </c:val>
        </c:ser>
        <c:dLbls>
          <c:showVal val="1"/>
        </c:dLbls>
        <c:gapWidth val="30"/>
        <c:overlap val="-10"/>
        <c:axId val="428193280"/>
        <c:axId val="428195200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19E-2"/>
                  <c:y val="-0.35662417604965529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4.070840493472521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77E-2"/>
                  <c:y val="0.22598502141629695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06E-2"/>
                  <c:y val="0.22417630613762859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5.0032644356955411E-2"/>
                  <c:y val="-3.414168098694504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09987E-2"/>
                  <c:y val="-0.11450922054938573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0683562992125987E-2"/>
                  <c:y val="0.2523988817358744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9811187664042007E-2"/>
                  <c:y val="-0.15582241144938322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-0.1742030821194849</c:v>
                </c:pt>
                <c:pt idx="1">
                  <c:v>-0.18170440654287212</c:v>
                </c:pt>
                <c:pt idx="2">
                  <c:v>-7.3871409028727769E-2</c:v>
                </c:pt>
                <c:pt idx="3">
                  <c:v>4.940576193142928E-2</c:v>
                </c:pt>
                <c:pt idx="4">
                  <c:v>-0.35012761130541636</c:v>
                </c:pt>
                <c:pt idx="5">
                  <c:v>-0.52225471085120212</c:v>
                </c:pt>
                <c:pt idx="6">
                  <c:v>-0.1111111111111111</c:v>
                </c:pt>
                <c:pt idx="7">
                  <c:v>-0.16993474876618861</c:v>
                </c:pt>
              </c:numCache>
            </c:numRef>
          </c:val>
        </c:ser>
        <c:dLbls>
          <c:showVal val="1"/>
        </c:dLbls>
        <c:marker val="1"/>
        <c:axId val="428201088"/>
        <c:axId val="428202624"/>
      </c:lineChart>
      <c:catAx>
        <c:axId val="42819328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28195200"/>
        <c:crosses val="autoZero"/>
        <c:auto val="1"/>
        <c:lblAlgn val="ctr"/>
        <c:lblOffset val="100"/>
        <c:tickLblSkip val="1"/>
        <c:tickMarkSkip val="1"/>
      </c:catAx>
      <c:valAx>
        <c:axId val="428195200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428193280"/>
        <c:crosses val="autoZero"/>
        <c:crossBetween val="between"/>
      </c:valAx>
      <c:catAx>
        <c:axId val="428201088"/>
        <c:scaling>
          <c:orientation val="minMax"/>
        </c:scaling>
        <c:delete val="1"/>
        <c:axPos val="b"/>
        <c:tickLblPos val="none"/>
        <c:crossAx val="428202624"/>
        <c:crosses val="autoZero"/>
        <c:auto val="1"/>
        <c:lblAlgn val="ctr"/>
        <c:lblOffset val="100"/>
      </c:catAx>
      <c:valAx>
        <c:axId val="428202624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428201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53"/>
          <c:y val="0.12436379491651504"/>
          <c:w val="0.604687992125998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DANÉS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3"/>
                <c:pt idx="0">
                  <c:v>1752</c:v>
                </c:pt>
                <c:pt idx="1">
                  <c:v>1350</c:v>
                </c:pt>
                <c:pt idx="2">
                  <c:v>308</c:v>
                </c:pt>
                <c:pt idx="3">
                  <c:v>52</c:v>
                </c:pt>
                <c:pt idx="4">
                  <c:v>60</c:v>
                </c:pt>
                <c:pt idx="5">
                  <c:v>30</c:v>
                </c:pt>
                <c:pt idx="6">
                  <c:v>48</c:v>
                </c:pt>
                <c:pt idx="7">
                  <c:v>1383</c:v>
                </c:pt>
                <c:pt idx="8">
                  <c:v>344</c:v>
                </c:pt>
                <c:pt idx="9">
                  <c:v>4</c:v>
                </c:pt>
                <c:pt idx="10">
                  <c:v>15</c:v>
                </c:pt>
                <c:pt idx="11">
                  <c:v>1747</c:v>
                </c:pt>
                <c:pt idx="12">
                  <c:v>1854</c:v>
                </c:pt>
                <c:pt idx="13">
                  <c:v>2352</c:v>
                </c:pt>
                <c:pt idx="14">
                  <c:v>2143</c:v>
                </c:pt>
                <c:pt idx="15">
                  <c:v>796</c:v>
                </c:pt>
                <c:pt idx="16">
                  <c:v>375</c:v>
                </c:pt>
                <c:pt idx="17">
                  <c:v>57</c:v>
                </c:pt>
                <c:pt idx="18">
                  <c:v>28</c:v>
                </c:pt>
                <c:pt idx="19">
                  <c:v>36</c:v>
                </c:pt>
                <c:pt idx="20">
                  <c:v>37</c:v>
                </c:pt>
                <c:pt idx="21">
                  <c:v>53</c:v>
                </c:pt>
                <c:pt idx="22">
                  <c:v>37</c:v>
                </c:pt>
                <c:pt idx="23">
                  <c:v>58</c:v>
                </c:pt>
                <c:pt idx="24">
                  <c:v>57</c:v>
                </c:pt>
                <c:pt idx="25">
                  <c:v>88</c:v>
                </c:pt>
                <c:pt idx="26">
                  <c:v>129</c:v>
                </c:pt>
                <c:pt idx="27">
                  <c:v>66</c:v>
                </c:pt>
                <c:pt idx="28">
                  <c:v>84</c:v>
                </c:pt>
                <c:pt idx="29">
                  <c:v>104</c:v>
                </c:pt>
                <c:pt idx="30">
                  <c:v>67</c:v>
                </c:pt>
                <c:pt idx="31">
                  <c:v>90</c:v>
                </c:pt>
                <c:pt idx="32">
                  <c:v>80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3"/>
                <c:pt idx="0">
                  <c:v>8861</c:v>
                </c:pt>
                <c:pt idx="1">
                  <c:v>7851</c:v>
                </c:pt>
                <c:pt idx="2">
                  <c:v>1666</c:v>
                </c:pt>
                <c:pt idx="3">
                  <c:v>1688</c:v>
                </c:pt>
                <c:pt idx="4">
                  <c:v>4451</c:v>
                </c:pt>
                <c:pt idx="5">
                  <c:v>8099</c:v>
                </c:pt>
                <c:pt idx="6">
                  <c:v>7646</c:v>
                </c:pt>
                <c:pt idx="7">
                  <c:v>11213</c:v>
                </c:pt>
                <c:pt idx="8">
                  <c:v>10932</c:v>
                </c:pt>
                <c:pt idx="9">
                  <c:v>15057</c:v>
                </c:pt>
                <c:pt idx="10">
                  <c:v>6550</c:v>
                </c:pt>
                <c:pt idx="11">
                  <c:v>6477</c:v>
                </c:pt>
                <c:pt idx="12">
                  <c:v>4894</c:v>
                </c:pt>
                <c:pt idx="13">
                  <c:v>4369</c:v>
                </c:pt>
                <c:pt idx="14">
                  <c:v>2405</c:v>
                </c:pt>
                <c:pt idx="15">
                  <c:v>1595</c:v>
                </c:pt>
                <c:pt idx="16">
                  <c:v>305</c:v>
                </c:pt>
                <c:pt idx="17">
                  <c:v>252</c:v>
                </c:pt>
                <c:pt idx="18">
                  <c:v>239</c:v>
                </c:pt>
                <c:pt idx="19">
                  <c:v>293</c:v>
                </c:pt>
                <c:pt idx="20">
                  <c:v>806</c:v>
                </c:pt>
                <c:pt idx="21">
                  <c:v>240</c:v>
                </c:pt>
                <c:pt idx="22">
                  <c:v>295</c:v>
                </c:pt>
                <c:pt idx="23">
                  <c:v>252</c:v>
                </c:pt>
                <c:pt idx="24">
                  <c:v>252</c:v>
                </c:pt>
                <c:pt idx="25">
                  <c:v>408</c:v>
                </c:pt>
                <c:pt idx="26">
                  <c:v>6982</c:v>
                </c:pt>
                <c:pt idx="27">
                  <c:v>13722</c:v>
                </c:pt>
                <c:pt idx="28">
                  <c:v>13548</c:v>
                </c:pt>
                <c:pt idx="29">
                  <c:v>5572</c:v>
                </c:pt>
                <c:pt idx="30">
                  <c:v>10945</c:v>
                </c:pt>
                <c:pt idx="31">
                  <c:v>6156</c:v>
                </c:pt>
                <c:pt idx="32">
                  <c:v>2941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3"/>
                <c:pt idx="0">
                  <c:v>6225</c:v>
                </c:pt>
                <c:pt idx="1">
                  <c:v>6609</c:v>
                </c:pt>
                <c:pt idx="2">
                  <c:v>3975</c:v>
                </c:pt>
                <c:pt idx="3">
                  <c:v>5165</c:v>
                </c:pt>
                <c:pt idx="4">
                  <c:v>6019</c:v>
                </c:pt>
                <c:pt idx="5">
                  <c:v>8316</c:v>
                </c:pt>
                <c:pt idx="6">
                  <c:v>12093</c:v>
                </c:pt>
                <c:pt idx="7">
                  <c:v>11071</c:v>
                </c:pt>
                <c:pt idx="8">
                  <c:v>4118</c:v>
                </c:pt>
                <c:pt idx="9">
                  <c:v>5436</c:v>
                </c:pt>
                <c:pt idx="10">
                  <c:v>8986</c:v>
                </c:pt>
                <c:pt idx="11">
                  <c:v>9093</c:v>
                </c:pt>
                <c:pt idx="12">
                  <c:v>8109</c:v>
                </c:pt>
                <c:pt idx="13">
                  <c:v>5883</c:v>
                </c:pt>
                <c:pt idx="14">
                  <c:v>4882</c:v>
                </c:pt>
                <c:pt idx="15">
                  <c:v>2799</c:v>
                </c:pt>
                <c:pt idx="16">
                  <c:v>4242</c:v>
                </c:pt>
                <c:pt idx="17">
                  <c:v>8015</c:v>
                </c:pt>
                <c:pt idx="18">
                  <c:v>7386</c:v>
                </c:pt>
                <c:pt idx="19">
                  <c:v>6098</c:v>
                </c:pt>
                <c:pt idx="20">
                  <c:v>8115</c:v>
                </c:pt>
                <c:pt idx="21">
                  <c:v>10529</c:v>
                </c:pt>
                <c:pt idx="22">
                  <c:v>10195</c:v>
                </c:pt>
                <c:pt idx="23">
                  <c:v>7945</c:v>
                </c:pt>
                <c:pt idx="24">
                  <c:v>9176</c:v>
                </c:pt>
                <c:pt idx="25">
                  <c:v>8908</c:v>
                </c:pt>
                <c:pt idx="26">
                  <c:v>9465</c:v>
                </c:pt>
                <c:pt idx="27">
                  <c:v>13134</c:v>
                </c:pt>
                <c:pt idx="28">
                  <c:v>13377</c:v>
                </c:pt>
                <c:pt idx="29">
                  <c:v>12272</c:v>
                </c:pt>
                <c:pt idx="30">
                  <c:v>12166</c:v>
                </c:pt>
                <c:pt idx="31">
                  <c:v>10579</c:v>
                </c:pt>
                <c:pt idx="32">
                  <c:v>6875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3"/>
                <c:pt idx="0">
                  <c:v>9291</c:v>
                </c:pt>
                <c:pt idx="1">
                  <c:v>8966</c:v>
                </c:pt>
                <c:pt idx="2">
                  <c:v>7390</c:v>
                </c:pt>
                <c:pt idx="3">
                  <c:v>4542</c:v>
                </c:pt>
                <c:pt idx="4">
                  <c:v>4170</c:v>
                </c:pt>
                <c:pt idx="5">
                  <c:v>4623</c:v>
                </c:pt>
                <c:pt idx="6">
                  <c:v>2974</c:v>
                </c:pt>
                <c:pt idx="7">
                  <c:v>5088</c:v>
                </c:pt>
                <c:pt idx="8">
                  <c:v>6318</c:v>
                </c:pt>
                <c:pt idx="9">
                  <c:v>5993</c:v>
                </c:pt>
                <c:pt idx="10">
                  <c:v>3791</c:v>
                </c:pt>
                <c:pt idx="11">
                  <c:v>3409</c:v>
                </c:pt>
                <c:pt idx="12">
                  <c:v>2216</c:v>
                </c:pt>
                <c:pt idx="13">
                  <c:v>2167</c:v>
                </c:pt>
                <c:pt idx="14">
                  <c:v>2531</c:v>
                </c:pt>
                <c:pt idx="15">
                  <c:v>2463</c:v>
                </c:pt>
                <c:pt idx="16">
                  <c:v>2655</c:v>
                </c:pt>
                <c:pt idx="17">
                  <c:v>2887</c:v>
                </c:pt>
                <c:pt idx="18">
                  <c:v>4028</c:v>
                </c:pt>
                <c:pt idx="19">
                  <c:v>4621</c:v>
                </c:pt>
                <c:pt idx="20">
                  <c:v>3464</c:v>
                </c:pt>
                <c:pt idx="21">
                  <c:v>3633</c:v>
                </c:pt>
                <c:pt idx="22">
                  <c:v>3318</c:v>
                </c:pt>
                <c:pt idx="23">
                  <c:v>2084</c:v>
                </c:pt>
                <c:pt idx="24">
                  <c:v>3318</c:v>
                </c:pt>
                <c:pt idx="25">
                  <c:v>4681</c:v>
                </c:pt>
                <c:pt idx="26">
                  <c:v>7180</c:v>
                </c:pt>
                <c:pt idx="27">
                  <c:v>9230</c:v>
                </c:pt>
                <c:pt idx="28">
                  <c:v>11384</c:v>
                </c:pt>
                <c:pt idx="29">
                  <c:v>14482</c:v>
                </c:pt>
                <c:pt idx="30">
                  <c:v>16400</c:v>
                </c:pt>
                <c:pt idx="31">
                  <c:v>16071</c:v>
                </c:pt>
                <c:pt idx="32">
                  <c:v>16865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3"/>
                <c:pt idx="0">
                  <c:v>2094</c:v>
                </c:pt>
                <c:pt idx="1">
                  <c:v>2084</c:v>
                </c:pt>
                <c:pt idx="2">
                  <c:v>1019</c:v>
                </c:pt>
                <c:pt idx="3">
                  <c:v>821</c:v>
                </c:pt>
                <c:pt idx="4">
                  <c:v>1418</c:v>
                </c:pt>
                <c:pt idx="5">
                  <c:v>584</c:v>
                </c:pt>
                <c:pt idx="6">
                  <c:v>475</c:v>
                </c:pt>
                <c:pt idx="7">
                  <c:v>749</c:v>
                </c:pt>
                <c:pt idx="8">
                  <c:v>755</c:v>
                </c:pt>
                <c:pt idx="9">
                  <c:v>624</c:v>
                </c:pt>
                <c:pt idx="10">
                  <c:v>558</c:v>
                </c:pt>
                <c:pt idx="11">
                  <c:v>342</c:v>
                </c:pt>
                <c:pt idx="12">
                  <c:v>496</c:v>
                </c:pt>
                <c:pt idx="13">
                  <c:v>496</c:v>
                </c:pt>
                <c:pt idx="14">
                  <c:v>423</c:v>
                </c:pt>
                <c:pt idx="15">
                  <c:v>310</c:v>
                </c:pt>
                <c:pt idx="16">
                  <c:v>193</c:v>
                </c:pt>
                <c:pt idx="17">
                  <c:v>260</c:v>
                </c:pt>
                <c:pt idx="18">
                  <c:v>487</c:v>
                </c:pt>
                <c:pt idx="19">
                  <c:v>742</c:v>
                </c:pt>
                <c:pt idx="20">
                  <c:v>603</c:v>
                </c:pt>
                <c:pt idx="21">
                  <c:v>470</c:v>
                </c:pt>
                <c:pt idx="22">
                  <c:v>308</c:v>
                </c:pt>
                <c:pt idx="23">
                  <c:v>238</c:v>
                </c:pt>
                <c:pt idx="24">
                  <c:v>495</c:v>
                </c:pt>
                <c:pt idx="25">
                  <c:v>454</c:v>
                </c:pt>
                <c:pt idx="26">
                  <c:v>550</c:v>
                </c:pt>
                <c:pt idx="27">
                  <c:v>1012</c:v>
                </c:pt>
                <c:pt idx="28">
                  <c:v>1321</c:v>
                </c:pt>
                <c:pt idx="29">
                  <c:v>1550</c:v>
                </c:pt>
                <c:pt idx="30">
                  <c:v>1382</c:v>
                </c:pt>
                <c:pt idx="31">
                  <c:v>1462</c:v>
                </c:pt>
                <c:pt idx="32">
                  <c:v>1354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3"/>
                <c:pt idx="0">
                  <c:v>22194</c:v>
                </c:pt>
                <c:pt idx="1">
                  <c:v>24236</c:v>
                </c:pt>
                <c:pt idx="2">
                  <c:v>15729</c:v>
                </c:pt>
                <c:pt idx="3">
                  <c:v>15788</c:v>
                </c:pt>
                <c:pt idx="4">
                  <c:v>16816</c:v>
                </c:pt>
                <c:pt idx="5">
                  <c:v>12426</c:v>
                </c:pt>
                <c:pt idx="6">
                  <c:v>14586</c:v>
                </c:pt>
                <c:pt idx="7">
                  <c:v>19985</c:v>
                </c:pt>
                <c:pt idx="8">
                  <c:v>35571</c:v>
                </c:pt>
                <c:pt idx="9">
                  <c:v>53668</c:v>
                </c:pt>
                <c:pt idx="10">
                  <c:v>84017</c:v>
                </c:pt>
                <c:pt idx="11">
                  <c:v>66208</c:v>
                </c:pt>
                <c:pt idx="12">
                  <c:v>40977</c:v>
                </c:pt>
                <c:pt idx="13">
                  <c:v>39074</c:v>
                </c:pt>
                <c:pt idx="14">
                  <c:v>42710</c:v>
                </c:pt>
                <c:pt idx="15">
                  <c:v>38543</c:v>
                </c:pt>
                <c:pt idx="16">
                  <c:v>36720</c:v>
                </c:pt>
                <c:pt idx="17">
                  <c:v>34704</c:v>
                </c:pt>
                <c:pt idx="18">
                  <c:v>47970</c:v>
                </c:pt>
                <c:pt idx="19">
                  <c:v>53866</c:v>
                </c:pt>
                <c:pt idx="20">
                  <c:v>65179</c:v>
                </c:pt>
                <c:pt idx="21">
                  <c:v>63243</c:v>
                </c:pt>
                <c:pt idx="22">
                  <c:v>59941</c:v>
                </c:pt>
                <c:pt idx="23">
                  <c:v>58504</c:v>
                </c:pt>
                <c:pt idx="24">
                  <c:v>57888</c:v>
                </c:pt>
                <c:pt idx="25">
                  <c:v>53161</c:v>
                </c:pt>
                <c:pt idx="26">
                  <c:v>60037</c:v>
                </c:pt>
                <c:pt idx="27">
                  <c:v>55386</c:v>
                </c:pt>
                <c:pt idx="28">
                  <c:v>60752</c:v>
                </c:pt>
                <c:pt idx="29">
                  <c:v>76027</c:v>
                </c:pt>
                <c:pt idx="30">
                  <c:v>79495</c:v>
                </c:pt>
                <c:pt idx="31">
                  <c:v>60382</c:v>
                </c:pt>
                <c:pt idx="32">
                  <c:v>50121</c:v>
                </c:pt>
              </c:numCache>
            </c:numRef>
          </c:val>
        </c:ser>
        <c:marker val="1"/>
        <c:axId val="429493632"/>
        <c:axId val="429512192"/>
      </c:lineChart>
      <c:catAx>
        <c:axId val="429493632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512192"/>
        <c:crosses val="autoZero"/>
        <c:auto val="1"/>
        <c:lblAlgn val="ctr"/>
        <c:lblOffset val="100"/>
        <c:tickLblSkip val="1"/>
      </c:catAx>
      <c:valAx>
        <c:axId val="42951219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49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692"/>
          <c:y val="0.14020684168655528"/>
          <c:w val="0.60731553051281462"/>
          <c:h val="6.1402288914363119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DANESES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29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37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872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49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49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37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872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60382</c:v>
              </c:pt>
              <c:pt idx="1">
                <c:v>90</c:v>
              </c:pt>
              <c:pt idx="2">
                <c:v>6156</c:v>
              </c:pt>
              <c:pt idx="3">
                <c:v>10579</c:v>
              </c:pt>
              <c:pt idx="4">
                <c:v>16071</c:v>
              </c:pt>
              <c:pt idx="5">
                <c:v>1462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DANESES  ALOJADOS EN TENERIFE POR CATEGORÍA </c:v>
            </c:pt>
          </c:strCache>
        </c:strRef>
      </c:tx>
      <c:layout>
        <c:manualLayout>
          <c:xMode val="edge"/>
          <c:yMode val="edge"/>
          <c:x val="0.12990740740741019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39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62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62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62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62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31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548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15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8838254593175852"/>
                  <c:y val="2.5527787287458635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50121</c:v>
              </c:pt>
              <c:pt idx="1">
                <c:v>80</c:v>
              </c:pt>
              <c:pt idx="2">
                <c:v>2941</c:v>
              </c:pt>
              <c:pt idx="3">
                <c:v>6875</c:v>
              </c:pt>
              <c:pt idx="4">
                <c:v>16865</c:v>
              </c:pt>
              <c:pt idx="5">
                <c:v>1354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DANESES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6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08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323E-2"/>
                  <c:y val="2.9814732816099932E-3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3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74250</c:v>
                </c:pt>
                <c:pt idx="1">
                  <c:v>130536</c:v>
                </c:pt>
                <c:pt idx="2">
                  <c:v>26849</c:v>
                </c:pt>
                <c:pt idx="3">
                  <c:v>25597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DANÉS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1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31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5.4582840052339709E-2</c:v>
                </c:pt>
                <c:pt idx="1">
                  <c:v>3.7475016655562958E-2</c:v>
                </c:pt>
                <c:pt idx="2">
                  <c:v>1.0803605878845277E-2</c:v>
                </c:pt>
                <c:pt idx="3">
                  <c:v>2.2048846675712347E-3</c:v>
                </c:pt>
                <c:pt idx="4">
                  <c:v>2.5758811660155411E-3</c:v>
                </c:pt>
                <c:pt idx="5">
                  <c:v>1.1098779134295228E-3</c:v>
                </c:pt>
                <c:pt idx="6">
                  <c:v>1.8065487391795258E-3</c:v>
                </c:pt>
                <c:pt idx="7">
                  <c:v>5.431836927064923E-2</c:v>
                </c:pt>
                <c:pt idx="8">
                  <c:v>2.0356234096692113E-2</c:v>
                </c:pt>
                <c:pt idx="9">
                  <c:v>3.1528336092062739E-4</c:v>
                </c:pt>
                <c:pt idx="10">
                  <c:v>1.7500875043752187E-3</c:v>
                </c:pt>
                <c:pt idx="11">
                  <c:v>0.16222490481938898</c:v>
                </c:pt>
                <c:pt idx="12">
                  <c:v>0.1198681062908127</c:v>
                </c:pt>
                <c:pt idx="13">
                  <c:v>0.15880089122949159</c:v>
                </c:pt>
                <c:pt idx="14">
                  <c:v>8.348591686470061E-2</c:v>
                </c:pt>
                <c:pt idx="15">
                  <c:v>2.5834929083768783E-2</c:v>
                </c:pt>
                <c:pt idx="16">
                  <c:v>1.118701709376212E-2</c:v>
                </c:pt>
                <c:pt idx="17">
                  <c:v>1.7784156500577205E-3</c:v>
                </c:pt>
                <c:pt idx="18">
                  <c:v>9.7550778664251124E-4</c:v>
                </c:pt>
                <c:pt idx="19">
                  <c:v>1.2864034304091478E-3</c:v>
                </c:pt>
                <c:pt idx="20">
                  <c:v>1.3471691243400691E-3</c:v>
                </c:pt>
                <c:pt idx="21">
                  <c:v>1.4550046669961018E-3</c:v>
                </c:pt>
                <c:pt idx="22">
                  <c:v>1.2183877766069548E-3</c:v>
                </c:pt>
                <c:pt idx="23">
                  <c:v>1.477556427370459E-3</c:v>
                </c:pt>
                <c:pt idx="24">
                  <c:v>1.7261742527482512E-3</c:v>
                </c:pt>
                <c:pt idx="25">
                  <c:v>2.39573124251334E-3</c:v>
                </c:pt>
                <c:pt idx="26">
                  <c:v>3.1376936735339187E-3</c:v>
                </c:pt>
                <c:pt idx="27">
                  <c:v>1.5951276102088166E-3</c:v>
                </c:pt>
                <c:pt idx="28">
                  <c:v>1.6139258746901838E-3</c:v>
                </c:pt>
                <c:pt idx="29">
                  <c:v>1.7756530647088954E-3</c:v>
                </c:pt>
                <c:pt idx="30">
                  <c:v>1.1981830537572875E-3</c:v>
                </c:pt>
                <c:pt idx="31">
                  <c:v>2.4885251341038544E-3</c:v>
                </c:pt>
                <c:pt idx="32">
                  <c:v>2.3715649364124151E-3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6.2446704299597595E-2</c:v>
                </c:pt>
                <c:pt idx="1">
                  <c:v>5.2100684190617759E-2</c:v>
                </c:pt>
                <c:pt idx="2">
                  <c:v>1.2418656310332232E-2</c:v>
                </c:pt>
                <c:pt idx="3">
                  <c:v>1.373642023029662E-2</c:v>
                </c:pt>
                <c:pt idx="4">
                  <c:v>2.801785185977855E-2</c:v>
                </c:pt>
                <c:pt idx="5">
                  <c:v>4.8323100697489872E-2</c:v>
                </c:pt>
                <c:pt idx="6">
                  <c:v>4.6227886673357595E-2</c:v>
                </c:pt>
                <c:pt idx="7">
                  <c:v>7.3901008370131152E-2</c:v>
                </c:pt>
                <c:pt idx="8">
                  <c:v>7.2662496925868569E-2</c:v>
                </c:pt>
                <c:pt idx="9">
                  <c:v>8.454524015407594E-2</c:v>
                </c:pt>
                <c:pt idx="10">
                  <c:v>3.4084049705472179E-2</c:v>
                </c:pt>
                <c:pt idx="11">
                  <c:v>3.938463409443313E-2</c:v>
                </c:pt>
                <c:pt idx="12">
                  <c:v>3.1587236020034076E-2</c:v>
                </c:pt>
                <c:pt idx="13">
                  <c:v>2.3277745218178911E-2</c:v>
                </c:pt>
                <c:pt idx="14">
                  <c:v>1.2294243942337184E-2</c:v>
                </c:pt>
                <c:pt idx="15">
                  <c:v>7.4294551111856386E-3</c:v>
                </c:pt>
                <c:pt idx="16">
                  <c:v>2.6549905116732535E-3</c:v>
                </c:pt>
                <c:pt idx="17">
                  <c:v>2.5230781553495264E-3</c:v>
                </c:pt>
                <c:pt idx="18">
                  <c:v>2.7839254513686664E-3</c:v>
                </c:pt>
                <c:pt idx="19">
                  <c:v>3.1634977704358717E-3</c:v>
                </c:pt>
                <c:pt idx="20">
                  <c:v>9.4732140758327261E-3</c:v>
                </c:pt>
                <c:pt idx="21">
                  <c:v>2.6163456192563037E-3</c:v>
                </c:pt>
                <c:pt idx="22">
                  <c:v>2.8523911740248689E-3</c:v>
                </c:pt>
                <c:pt idx="23">
                  <c:v>2.7761559053903692E-3</c:v>
                </c:pt>
                <c:pt idx="24">
                  <c:v>3.0744079934607832E-3</c:v>
                </c:pt>
                <c:pt idx="25">
                  <c:v>4.5774292349634819E-3</c:v>
                </c:pt>
                <c:pt idx="26">
                  <c:v>6.805200881108793E-2</c:v>
                </c:pt>
                <c:pt idx="27">
                  <c:v>0.11471997190940784</c:v>
                </c:pt>
                <c:pt idx="28">
                  <c:v>0.10253305381698744</c:v>
                </c:pt>
                <c:pt idx="29">
                  <c:v>4.3464694686261664E-2</c:v>
                </c:pt>
                <c:pt idx="30">
                  <c:v>7.7431358815997053E-2</c:v>
                </c:pt>
                <c:pt idx="31">
                  <c:v>6.2883701925532456E-2</c:v>
                </c:pt>
                <c:pt idx="32">
                  <c:v>2.8409969088098917E-2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2.1060858268036213E-2</c:v>
                </c:pt>
                <c:pt idx="1">
                  <c:v>2.2743305883527021E-2</c:v>
                </c:pt>
                <c:pt idx="2">
                  <c:v>1.4961551635231725E-2</c:v>
                </c:pt>
                <c:pt idx="3">
                  <c:v>1.6749739754769542E-2</c:v>
                </c:pt>
                <c:pt idx="4">
                  <c:v>1.8300061415723642E-2</c:v>
                </c:pt>
                <c:pt idx="5">
                  <c:v>2.5232419836395854E-2</c:v>
                </c:pt>
                <c:pt idx="6">
                  <c:v>3.4750000000000003E-2</c:v>
                </c:pt>
                <c:pt idx="7">
                  <c:v>3.421970963783548E-2</c:v>
                </c:pt>
                <c:pt idx="8">
                  <c:v>1.2370378380976413E-2</c:v>
                </c:pt>
                <c:pt idx="9">
                  <c:v>1.2969722997637965E-2</c:v>
                </c:pt>
                <c:pt idx="10">
                  <c:v>2.0302114257569802E-2</c:v>
                </c:pt>
                <c:pt idx="11">
                  <c:v>2.0229683551062541E-2</c:v>
                </c:pt>
                <c:pt idx="12">
                  <c:v>1.8274502910534039E-2</c:v>
                </c:pt>
                <c:pt idx="13">
                  <c:v>1.2860506244439247E-2</c:v>
                </c:pt>
                <c:pt idx="14">
                  <c:v>1.0130963769664799E-2</c:v>
                </c:pt>
                <c:pt idx="15">
                  <c:v>5.1817883927199482E-3</c:v>
                </c:pt>
                <c:pt idx="16">
                  <c:v>7.3796501189929437E-3</c:v>
                </c:pt>
                <c:pt idx="17">
                  <c:v>1.2911072271398311E-2</c:v>
                </c:pt>
                <c:pt idx="18">
                  <c:v>1.181408412856334E-2</c:v>
                </c:pt>
                <c:pt idx="19">
                  <c:v>9.5185469621193678E-3</c:v>
                </c:pt>
                <c:pt idx="20">
                  <c:v>1.2349398965481033E-2</c:v>
                </c:pt>
                <c:pt idx="21">
                  <c:v>1.5116644676296486E-2</c:v>
                </c:pt>
                <c:pt idx="22">
                  <c:v>1.5070325723028256E-2</c:v>
                </c:pt>
                <c:pt idx="23">
                  <c:v>1.1251517078372587E-2</c:v>
                </c:pt>
                <c:pt idx="24">
                  <c:v>1.3674174348703367E-2</c:v>
                </c:pt>
                <c:pt idx="25">
                  <c:v>1.319164312073878E-2</c:v>
                </c:pt>
                <c:pt idx="26">
                  <c:v>1.3520675276663157E-2</c:v>
                </c:pt>
                <c:pt idx="27">
                  <c:v>1.8287385129490394E-2</c:v>
                </c:pt>
                <c:pt idx="28">
                  <c:v>1.7904562538146075E-2</c:v>
                </c:pt>
                <c:pt idx="29">
                  <c:v>1.6955030208746374E-2</c:v>
                </c:pt>
                <c:pt idx="30">
                  <c:v>1.7007772745065146E-2</c:v>
                </c:pt>
                <c:pt idx="31">
                  <c:v>1.7854852320675105E-2</c:v>
                </c:pt>
                <c:pt idx="32">
                  <c:v>1.1740436453927111E-2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2.4120563877566916E-2</c:v>
                </c:pt>
                <c:pt idx="1">
                  <c:v>2.4511599678500542E-2</c:v>
                </c:pt>
                <c:pt idx="2">
                  <c:v>2.242451828250645E-2</c:v>
                </c:pt>
                <c:pt idx="3">
                  <c:v>1.0954159903723016E-2</c:v>
                </c:pt>
                <c:pt idx="4">
                  <c:v>9.1626602916230881E-3</c:v>
                </c:pt>
                <c:pt idx="5">
                  <c:v>9.7711814611752476E-3</c:v>
                </c:pt>
                <c:pt idx="6">
                  <c:v>5.71099375900144E-3</c:v>
                </c:pt>
                <c:pt idx="7">
                  <c:v>8.8219383296575249E-3</c:v>
                </c:pt>
                <c:pt idx="8">
                  <c:v>9.357948183213163E-3</c:v>
                </c:pt>
                <c:pt idx="9">
                  <c:v>8.1609808973402264E-3</c:v>
                </c:pt>
                <c:pt idx="10">
                  <c:v>5.0368496505029539E-3</c:v>
                </c:pt>
                <c:pt idx="11">
                  <c:v>4.4202118693515554E-3</c:v>
                </c:pt>
                <c:pt idx="12">
                  <c:v>2.7139401732953674E-3</c:v>
                </c:pt>
                <c:pt idx="13">
                  <c:v>2.2358092659694765E-3</c:v>
                </c:pt>
                <c:pt idx="14">
                  <c:v>2.6305860979085232E-3</c:v>
                </c:pt>
                <c:pt idx="15">
                  <c:v>2.4184877332691806E-3</c:v>
                </c:pt>
                <c:pt idx="16">
                  <c:v>2.2800287515490026E-3</c:v>
                </c:pt>
                <c:pt idx="17">
                  <c:v>2.4471825613448569E-3</c:v>
                </c:pt>
                <c:pt idx="18">
                  <c:v>3.6132527796839749E-3</c:v>
                </c:pt>
                <c:pt idx="19">
                  <c:v>3.9132330960778752E-3</c:v>
                </c:pt>
                <c:pt idx="20">
                  <c:v>2.8787381420338153E-3</c:v>
                </c:pt>
                <c:pt idx="21">
                  <c:v>2.8242746130907031E-3</c:v>
                </c:pt>
                <c:pt idx="22">
                  <c:v>2.3786276221896279E-3</c:v>
                </c:pt>
                <c:pt idx="23">
                  <c:v>1.4017132648888315E-3</c:v>
                </c:pt>
                <c:pt idx="24">
                  <c:v>2.1477257280453623E-3</c:v>
                </c:pt>
                <c:pt idx="25">
                  <c:v>3.0311742773035566E-3</c:v>
                </c:pt>
                <c:pt idx="26">
                  <c:v>4.368191051778882E-3</c:v>
                </c:pt>
                <c:pt idx="27">
                  <c:v>5.4635913494123535E-3</c:v>
                </c:pt>
                <c:pt idx="28">
                  <c:v>6.2642760727655315E-3</c:v>
                </c:pt>
                <c:pt idx="29">
                  <c:v>8.0299061606602246E-3</c:v>
                </c:pt>
                <c:pt idx="30">
                  <c:v>9.0231504329736732E-3</c:v>
                </c:pt>
                <c:pt idx="31">
                  <c:v>9.4735185358754033E-3</c:v>
                </c:pt>
                <c:pt idx="32">
                  <c:v>9.2380840219216196E-3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2.2896756839504012E-2</c:v>
                </c:pt>
                <c:pt idx="1">
                  <c:v>2.8069986396023868E-2</c:v>
                </c:pt>
                <c:pt idx="2">
                  <c:v>1.7080693285058166E-2</c:v>
                </c:pt>
                <c:pt idx="3">
                  <c:v>1.3007795170796628E-2</c:v>
                </c:pt>
                <c:pt idx="4">
                  <c:v>1.8141575937464016E-2</c:v>
                </c:pt>
                <c:pt idx="5">
                  <c:v>7.0617540719960341E-3</c:v>
                </c:pt>
                <c:pt idx="6">
                  <c:v>5.5409740449110529E-3</c:v>
                </c:pt>
                <c:pt idx="7">
                  <c:v>9.7648101793909054E-3</c:v>
                </c:pt>
                <c:pt idx="8">
                  <c:v>1.1178560852827955E-2</c:v>
                </c:pt>
                <c:pt idx="9">
                  <c:v>9.6705204103772115E-3</c:v>
                </c:pt>
                <c:pt idx="10">
                  <c:v>7.8737935316362823E-3</c:v>
                </c:pt>
                <c:pt idx="11">
                  <c:v>4.0119655111736756E-3</c:v>
                </c:pt>
                <c:pt idx="12">
                  <c:v>5.8893374495369273E-3</c:v>
                </c:pt>
                <c:pt idx="13">
                  <c:v>6.389447106714072E-3</c:v>
                </c:pt>
                <c:pt idx="14">
                  <c:v>5.6616653059039261E-3</c:v>
                </c:pt>
                <c:pt idx="15">
                  <c:v>4.2490199841004415E-3</c:v>
                </c:pt>
                <c:pt idx="16">
                  <c:v>2.42477542559206E-3</c:v>
                </c:pt>
                <c:pt idx="17">
                  <c:v>3.3159881644730131E-3</c:v>
                </c:pt>
                <c:pt idx="18">
                  <c:v>2.9376104619950418E-3</c:v>
                </c:pt>
                <c:pt idx="19">
                  <c:v>4.0527181066924468E-3</c:v>
                </c:pt>
                <c:pt idx="20">
                  <c:v>3.0561975428779952E-3</c:v>
                </c:pt>
                <c:pt idx="21">
                  <c:v>2.3140056422350339E-3</c:v>
                </c:pt>
                <c:pt idx="22">
                  <c:v>1.5984887015912227E-3</c:v>
                </c:pt>
                <c:pt idx="23">
                  <c:v>1.2185007321243895E-3</c:v>
                </c:pt>
                <c:pt idx="24">
                  <c:v>2.2840215390152407E-3</c:v>
                </c:pt>
                <c:pt idx="25">
                  <c:v>1.8159055729102087E-3</c:v>
                </c:pt>
                <c:pt idx="26">
                  <c:v>2.0305168219089073E-3</c:v>
                </c:pt>
                <c:pt idx="27">
                  <c:v>3.5769323210473485E-3</c:v>
                </c:pt>
                <c:pt idx="28">
                  <c:v>3.3340568480669536E-3</c:v>
                </c:pt>
                <c:pt idx="29">
                  <c:v>4.0531564936796905E-3</c:v>
                </c:pt>
                <c:pt idx="30">
                  <c:v>3.5630770341379906E-3</c:v>
                </c:pt>
                <c:pt idx="31">
                  <c:v>4.0769432406958135E-3</c:v>
                </c:pt>
                <c:pt idx="32">
                  <c:v>3.4737722498447833E-3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5.4911993349399023E-2</c:v>
                </c:pt>
                <c:pt idx="1">
                  <c:v>5.9764060681383284E-2</c:v>
                </c:pt>
                <c:pt idx="2">
                  <c:v>4.22840767344832E-2</c:v>
                </c:pt>
                <c:pt idx="3">
                  <c:v>3.6629815667668181E-2</c:v>
                </c:pt>
                <c:pt idx="4">
                  <c:v>4.0508866132362042E-2</c:v>
                </c:pt>
                <c:pt idx="5">
                  <c:v>2.7982768055596217E-2</c:v>
                </c:pt>
                <c:pt idx="6">
                  <c:v>3.1037410442409707E-2</c:v>
                </c:pt>
                <c:pt idx="7">
                  <c:v>4.0082953763706124E-2</c:v>
                </c:pt>
                <c:pt idx="8">
                  <c:v>5.4652474118778598E-2</c:v>
                </c:pt>
                <c:pt idx="9">
                  <c:v>6.487314995237381E-2</c:v>
                </c:pt>
                <c:pt idx="10">
                  <c:v>8.1038510582066722E-2</c:v>
                </c:pt>
                <c:pt idx="11">
                  <c:v>5.7617065122042913E-2</c:v>
                </c:pt>
                <c:pt idx="12">
                  <c:v>3.4182308984649371E-2</c:v>
                </c:pt>
                <c:pt idx="13">
                  <c:v>2.7591982690927989E-2</c:v>
                </c:pt>
                <c:pt idx="14">
                  <c:v>2.7223276762119171E-2</c:v>
                </c:pt>
                <c:pt idx="15">
                  <c:v>2.3332300189598018E-2</c:v>
                </c:pt>
                <c:pt idx="16">
                  <c:v>1.89261180428992E-2</c:v>
                </c:pt>
                <c:pt idx="17">
                  <c:v>1.6732342783526279E-2</c:v>
                </c:pt>
                <c:pt idx="18">
                  <c:v>2.2786834083631528E-2</c:v>
                </c:pt>
                <c:pt idx="19">
                  <c:v>2.4970574996326222E-2</c:v>
                </c:pt>
                <c:pt idx="20">
                  <c:v>2.9668367381774204E-2</c:v>
                </c:pt>
                <c:pt idx="21">
                  <c:v>2.7169901782285066E-2</c:v>
                </c:pt>
                <c:pt idx="22">
                  <c:v>2.5705264087806413E-2</c:v>
                </c:pt>
                <c:pt idx="23">
                  <c:v>2.4770822051383451E-2</c:v>
                </c:pt>
                <c:pt idx="24">
                  <c:v>2.5359798271145869E-2</c:v>
                </c:pt>
                <c:pt idx="25">
                  <c:v>2.3087750476317042E-2</c:v>
                </c:pt>
                <c:pt idx="26">
                  <c:v>2.6592589934972464E-2</c:v>
                </c:pt>
                <c:pt idx="27">
                  <c:v>2.4701037438220649E-2</c:v>
                </c:pt>
                <c:pt idx="28">
                  <c:v>2.6342878897858905E-2</c:v>
                </c:pt>
                <c:pt idx="29">
                  <c:v>3.4838094758041421E-2</c:v>
                </c:pt>
                <c:pt idx="30">
                  <c:v>3.6560788548532785E-2</c:v>
                </c:pt>
                <c:pt idx="31">
                  <c:v>3.1347633638354362E-2</c:v>
                </c:pt>
                <c:pt idx="32">
                  <c:v>2.6475398232332303E-2</c:v>
                </c:pt>
              </c:numCache>
            </c:numRef>
          </c:val>
        </c:ser>
        <c:marker val="1"/>
        <c:axId val="438073216"/>
        <c:axId val="438087680"/>
      </c:lineChart>
      <c:catAx>
        <c:axId val="43807321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8087680"/>
        <c:crosses val="autoZero"/>
        <c:auto val="1"/>
        <c:lblAlgn val="ctr"/>
        <c:lblOffset val="100"/>
      </c:catAx>
      <c:valAx>
        <c:axId val="43808768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807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521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44" l="0.70000000000000062" r="0.70000000000000062" t="0.75000000000000844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513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17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88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53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1"/>
              <c:y val="1.29294166337726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5"/>
              <c:y val="2.5858833267545353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92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212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9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7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8"/>
              <c:y val="-1.64203591248909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42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42"/>
              <c:y val="-1.64203591248909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4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96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11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11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92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4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92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4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96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11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11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92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92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4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4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96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11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11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92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92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4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908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438728192"/>
        <c:axId val="438729728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357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34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096E-3"/>
                  <c:y val="7.8348405175549881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39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775E-3"/>
                  <c:y val="1.6590274795278959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44E-3"/>
                  <c:y val="1.65902747952788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157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223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49E-3"/>
                  <c:y val="6.5290337643757965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4E-3"/>
                  <c:y val="1.659027479527895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14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6887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59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3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438761728"/>
        <c:axId val="438760192"/>
      </c:barChart>
      <c:catAx>
        <c:axId val="438728192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8729728"/>
        <c:crosses val="autoZero"/>
        <c:auto val="1"/>
        <c:lblAlgn val="ctr"/>
        <c:lblOffset val="100"/>
      </c:catAx>
      <c:valAx>
        <c:axId val="438729728"/>
        <c:scaling>
          <c:orientation val="minMax"/>
        </c:scaling>
        <c:delete val="1"/>
        <c:axPos val="t"/>
        <c:numFmt formatCode="#,##0_)" sourceLinked="1"/>
        <c:tickLblPos val="none"/>
        <c:crossAx val="438728192"/>
        <c:crosses val="autoZero"/>
        <c:crossBetween val="between"/>
      </c:valAx>
      <c:valAx>
        <c:axId val="438760192"/>
        <c:scaling>
          <c:orientation val="minMax"/>
        </c:scaling>
        <c:delete val="1"/>
        <c:axPos val="t"/>
        <c:numFmt formatCode="0.0%" sourceLinked="1"/>
        <c:tickLblPos val="none"/>
        <c:crossAx val="438761728"/>
        <c:crosses val="autoZero"/>
        <c:crossBetween val="between"/>
      </c:valAx>
      <c:catAx>
        <c:axId val="438761728"/>
        <c:scaling>
          <c:orientation val="maxMin"/>
        </c:scaling>
        <c:delete val="1"/>
        <c:axPos val="r"/>
        <c:tickLblPos val="none"/>
        <c:crossAx val="438760192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43" l="0.70000000000000062" r="0.70000000000000062" t="0.75000000000001443" header="0.30000000000000032" footer="0.30000000000000032"/>
    <c:pageSetup orientation="portrait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7117023879124333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295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79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4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32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4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59"/>
              <c:y val="1.292941663377264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1"/>
              <c:y val="2.5858833267545332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75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089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3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4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3"/>
              <c:y val="-1.6420359124890895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36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26"/>
              <c:y val="-1.6420359124890895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439192192"/>
        <c:axId val="439202176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41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77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0.22959485514547673"/>
                  <c:y val="3.317140894328763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367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046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43"/>
                  <c:y val="6.5290337643757965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8935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046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15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41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749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21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046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37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1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439205248"/>
        <c:axId val="439203712"/>
      </c:barChart>
      <c:catAx>
        <c:axId val="439192192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9202176"/>
        <c:crosses val="autoZero"/>
        <c:auto val="1"/>
        <c:lblAlgn val="ctr"/>
        <c:lblOffset val="100"/>
      </c:catAx>
      <c:valAx>
        <c:axId val="439202176"/>
        <c:scaling>
          <c:orientation val="minMax"/>
        </c:scaling>
        <c:delete val="1"/>
        <c:axPos val="t"/>
        <c:numFmt formatCode="#,##0_)" sourceLinked="1"/>
        <c:tickLblPos val="none"/>
        <c:crossAx val="439192192"/>
        <c:crosses val="autoZero"/>
        <c:crossBetween val="between"/>
      </c:valAx>
      <c:valAx>
        <c:axId val="439203712"/>
        <c:scaling>
          <c:orientation val="minMax"/>
        </c:scaling>
        <c:delete val="1"/>
        <c:axPos val="t"/>
        <c:numFmt formatCode="0.0%" sourceLinked="1"/>
        <c:tickLblPos val="none"/>
        <c:crossAx val="439205248"/>
        <c:crosses val="autoZero"/>
        <c:crossBetween val="between"/>
      </c:valAx>
      <c:catAx>
        <c:axId val="439205248"/>
        <c:scaling>
          <c:orientation val="maxMin"/>
        </c:scaling>
        <c:delete val="1"/>
        <c:axPos val="r"/>
        <c:tickLblPos val="none"/>
        <c:crossAx val="439203712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421" l="0.70000000000000062" r="0.70000000000000062" t="0.75000000000001421" header="0.30000000000000032" footer="0.30000000000000032"/>
    <c:pageSetup orientation="portrait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DANESES ALOJADOS </c:v>
            </c:pt>
          </c:strCache>
        </c:strRef>
      </c:tx>
      <c:layout>
        <c:manualLayout>
          <c:xMode val="edge"/>
          <c:yMode val="edge"/>
          <c:x val="0.14076342994123631"/>
          <c:y val="2.3733323657123551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9297</c:v>
                </c:pt>
                <c:pt idx="1">
                  <c:v>8443</c:v>
                </c:pt>
                <c:pt idx="2">
                  <c:v>9912</c:v>
                </c:pt>
                <c:pt idx="3">
                  <c:v>4580</c:v>
                </c:pt>
                <c:pt idx="4">
                  <c:v>1650</c:v>
                </c:pt>
                <c:pt idx="5">
                  <c:v>1614</c:v>
                </c:pt>
                <c:pt idx="6">
                  <c:v>2079</c:v>
                </c:pt>
                <c:pt idx="7">
                  <c:v>1535</c:v>
                </c:pt>
                <c:pt idx="8">
                  <c:v>2162</c:v>
                </c:pt>
                <c:pt idx="9">
                  <c:v>6846</c:v>
                </c:pt>
                <c:pt idx="10">
                  <c:v>9928</c:v>
                </c:pt>
                <c:pt idx="11">
                  <c:v>9654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11183</c:v>
                </c:pt>
                <c:pt idx="1">
                  <c:v>12240</c:v>
                </c:pt>
                <c:pt idx="2">
                  <c:v>11957</c:v>
                </c:pt>
                <c:pt idx="3">
                  <c:v>6900</c:v>
                </c:pt>
                <c:pt idx="4">
                  <c:v>1863</c:v>
                </c:pt>
                <c:pt idx="5">
                  <c:v>2167</c:v>
                </c:pt>
                <c:pt idx="6">
                  <c:v>1778</c:v>
                </c:pt>
                <c:pt idx="7">
                  <c:v>1652</c:v>
                </c:pt>
                <c:pt idx="8">
                  <c:v>1454</c:v>
                </c:pt>
                <c:pt idx="9">
                  <c:v>8176</c:v>
                </c:pt>
                <c:pt idx="10">
                  <c:v>12277</c:v>
                </c:pt>
                <c:pt idx="11">
                  <c:v>12696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15480</c:v>
                </c:pt>
                <c:pt idx="1">
                  <c:v>14589</c:v>
                </c:pt>
                <c:pt idx="2">
                  <c:v>13259</c:v>
                </c:pt>
                <c:pt idx="3">
                  <c:v>6237</c:v>
                </c:pt>
                <c:pt idx="4">
                  <c:v>1985</c:v>
                </c:pt>
                <c:pt idx="5">
                  <c:v>1683</c:v>
                </c:pt>
                <c:pt idx="6">
                  <c:v>2068</c:v>
                </c:pt>
                <c:pt idx="7">
                  <c:v>1544</c:v>
                </c:pt>
                <c:pt idx="8">
                  <c:v>1645</c:v>
                </c:pt>
                <c:pt idx="9">
                  <c:v>7421</c:v>
                </c:pt>
                <c:pt idx="10">
                  <c:v>13063</c:v>
                </c:pt>
                <c:pt idx="11">
                  <c:v>13576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17171</c:v>
                </c:pt>
                <c:pt idx="1">
                  <c:v>16250</c:v>
                </c:pt>
                <c:pt idx="2">
                  <c:v>15469</c:v>
                </c:pt>
                <c:pt idx="3">
                  <c:v>8857</c:v>
                </c:pt>
                <c:pt idx="4">
                  <c:v>1971</c:v>
                </c:pt>
                <c:pt idx="5">
                  <c:v>1286</c:v>
                </c:pt>
                <c:pt idx="6">
                  <c:v>1700</c:v>
                </c:pt>
                <c:pt idx="7">
                  <c:v>1787</c:v>
                </c:pt>
                <c:pt idx="8">
                  <c:v>1612</c:v>
                </c:pt>
                <c:pt idx="9">
                  <c:v>8672</c:v>
                </c:pt>
                <c:pt idx="10">
                  <c:v>11311</c:v>
                </c:pt>
                <c:pt idx="11">
                  <c:v>14380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17044</c:v>
                </c:pt>
                <c:pt idx="1">
                  <c:v>16308</c:v>
                </c:pt>
                <c:pt idx="2">
                  <c:v>15249</c:v>
                </c:pt>
                <c:pt idx="3">
                  <c:v>7362</c:v>
                </c:pt>
                <c:pt idx="4">
                  <c:v>2374</c:v>
                </c:pt>
                <c:pt idx="5">
                  <c:v>1521</c:v>
                </c:pt>
                <c:pt idx="6">
                  <c:v>2352</c:v>
                </c:pt>
                <c:pt idx="7">
                  <c:v>2099</c:v>
                </c:pt>
                <c:pt idx="8">
                  <c:v>2639</c:v>
                </c:pt>
                <c:pt idx="9">
                  <c:v>8734</c:v>
                </c:pt>
                <c:pt idx="10">
                  <c:v>14867</c:v>
                </c:pt>
                <c:pt idx="11">
                  <c:v>19458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17510</c:v>
                </c:pt>
                <c:pt idx="1">
                  <c:v>18939</c:v>
                </c:pt>
                <c:pt idx="2">
                  <c:v>20407</c:v>
                </c:pt>
                <c:pt idx="3">
                  <c:v>6440</c:v>
                </c:pt>
                <c:pt idx="4">
                  <c:v>2410</c:v>
                </c:pt>
                <c:pt idx="5">
                  <c:v>2795</c:v>
                </c:pt>
                <c:pt idx="6">
                  <c:v>3713</c:v>
                </c:pt>
                <c:pt idx="7">
                  <c:v>2428</c:v>
                </c:pt>
                <c:pt idx="8">
                  <c:v>3097</c:v>
                </c:pt>
                <c:pt idx="9">
                  <c:v>10148</c:v>
                </c:pt>
                <c:pt idx="10">
                  <c:v>18127</c:v>
                </c:pt>
                <c:pt idx="11">
                  <c:v>14441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16099</c:v>
                </c:pt>
                <c:pt idx="1">
                  <c:v>15934</c:v>
                </c:pt>
                <c:pt idx="2">
                  <c:v>18064</c:v>
                </c:pt>
                <c:pt idx="3">
                  <c:v>6721</c:v>
                </c:pt>
                <c:pt idx="4">
                  <c:v>1977</c:v>
                </c:pt>
                <c:pt idx="5">
                  <c:v>2250</c:v>
                </c:pt>
                <c:pt idx="6">
                  <c:v>1910</c:v>
                </c:pt>
                <c:pt idx="7">
                  <c:v>1469</c:v>
                </c:pt>
                <c:pt idx="8">
                  <c:v>2160</c:v>
                </c:pt>
                <c:pt idx="9">
                  <c:v>7059</c:v>
                </c:pt>
                <c:pt idx="10">
                  <c:v>10472</c:v>
                </c:pt>
                <c:pt idx="11">
                  <c:v>10625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12696</c:v>
                </c:pt>
                <c:pt idx="1">
                  <c:v>13135</c:v>
                </c:pt>
                <c:pt idx="2">
                  <c:v>12247</c:v>
                </c:pt>
                <c:pt idx="3">
                  <c:v>4530</c:v>
                </c:pt>
                <c:pt idx="4">
                  <c:v>1674</c:v>
                </c:pt>
                <c:pt idx="5">
                  <c:v>1491</c:v>
                </c:pt>
                <c:pt idx="6">
                  <c:v>1683</c:v>
                </c:pt>
                <c:pt idx="7">
                  <c:v>1171</c:v>
                </c:pt>
                <c:pt idx="8">
                  <c:v>1075</c:v>
                </c:pt>
                <c:pt idx="9">
                  <c:v>7342</c:v>
                </c:pt>
                <c:pt idx="10">
                  <c:v>10099</c:v>
                </c:pt>
                <c:pt idx="11">
                  <c:v>11093</c:v>
                </c:pt>
              </c:numCache>
            </c:numRef>
          </c:val>
        </c:ser>
        <c:dLbls>
          <c:showVal val="1"/>
        </c:dLbls>
        <c:marker val="1"/>
        <c:axId val="440549376"/>
        <c:axId val="440551680"/>
      </c:lineChart>
      <c:catAx>
        <c:axId val="44054937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09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440551680"/>
        <c:crosses val="autoZero"/>
        <c:auto val="1"/>
        <c:lblAlgn val="ctr"/>
        <c:lblOffset val="100"/>
        <c:tickLblSkip val="1"/>
        <c:tickMarkSkip val="1"/>
      </c:catAx>
      <c:valAx>
        <c:axId val="440551680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405493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283E-2"/>
          <c:y val="0.1231648463296927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DANESES LLEGADOS A 
CANARIAS - ISLAS</c:v>
            </c:pt>
          </c:strCache>
        </c:strRef>
      </c:tx>
      <c:layout>
        <c:manualLayout>
          <c:xMode val="edge"/>
          <c:yMode val="edge"/>
          <c:x val="0.1617240996890930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38"/>
          <c:w val="0.8604840664950909"/>
          <c:h val="0.58834027572491698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8"/>
                <c:pt idx="0">
                  <c:v>107361</c:v>
                </c:pt>
                <c:pt idx="1">
                  <c:v>131979</c:v>
                </c:pt>
                <c:pt idx="2">
                  <c:v>152138</c:v>
                </c:pt>
                <c:pt idx="3">
                  <c:v>187581</c:v>
                </c:pt>
                <c:pt idx="4">
                  <c:v>214299</c:v>
                </c:pt>
                <c:pt idx="5">
                  <c:v>237275</c:v>
                </c:pt>
                <c:pt idx="6">
                  <c:v>250653</c:v>
                </c:pt>
                <c:pt idx="7">
                  <c:v>251519</c:v>
                </c:pt>
                <c:pt idx="8">
                  <c:v>253598</c:v>
                </c:pt>
                <c:pt idx="9">
                  <c:v>227221</c:v>
                </c:pt>
                <c:pt idx="10">
                  <c:v>208820</c:v>
                </c:pt>
                <c:pt idx="11">
                  <c:v>228371</c:v>
                </c:pt>
                <c:pt idx="12">
                  <c:v>246473</c:v>
                </c:pt>
                <c:pt idx="13">
                  <c:v>271433</c:v>
                </c:pt>
                <c:pt idx="14">
                  <c:v>277282</c:v>
                </c:pt>
                <c:pt idx="15">
                  <c:v>274119</c:v>
                </c:pt>
                <c:pt idx="16">
                  <c:v>251221</c:v>
                </c:pt>
                <c:pt idx="17">
                  <c:v>257232</c:v>
                </c:pt>
              </c:numCache>
            </c:numRef>
          </c:val>
        </c:ser>
        <c:ser>
          <c:idx val="1"/>
          <c:order val="1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37265</c:v>
                </c:pt>
                <c:pt idx="1">
                  <c:v>43494</c:v>
                </c:pt>
                <c:pt idx="2">
                  <c:v>44269</c:v>
                </c:pt>
                <c:pt idx="3">
                  <c:v>55245</c:v>
                </c:pt>
                <c:pt idx="4">
                  <c:v>67932</c:v>
                </c:pt>
                <c:pt idx="5">
                  <c:v>77259</c:v>
                </c:pt>
                <c:pt idx="6">
                  <c:v>78423</c:v>
                </c:pt>
                <c:pt idx="7">
                  <c:v>73464</c:v>
                </c:pt>
                <c:pt idx="8">
                  <c:v>76220</c:v>
                </c:pt>
                <c:pt idx="9">
                  <c:v>70067</c:v>
                </c:pt>
                <c:pt idx="10">
                  <c:v>69135</c:v>
                </c:pt>
                <c:pt idx="11">
                  <c:v>80380</c:v>
                </c:pt>
                <c:pt idx="12">
                  <c:v>86119</c:v>
                </c:pt>
                <c:pt idx="13">
                  <c:v>94639</c:v>
                </c:pt>
                <c:pt idx="14">
                  <c:v>100425</c:v>
                </c:pt>
                <c:pt idx="15">
                  <c:v>97749</c:v>
                </c:pt>
                <c:pt idx="16">
                  <c:v>83666</c:v>
                </c:pt>
                <c:pt idx="17">
                  <c:v>74250</c:v>
                </c:pt>
              </c:numCache>
            </c:numRef>
          </c:val>
        </c:ser>
        <c:ser>
          <c:idx val="2"/>
          <c:order val="2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57562</c:v>
                </c:pt>
                <c:pt idx="1">
                  <c:v>72606</c:v>
                </c:pt>
                <c:pt idx="2">
                  <c:v>90819</c:v>
                </c:pt>
                <c:pt idx="3">
                  <c:v>108667</c:v>
                </c:pt>
                <c:pt idx="4">
                  <c:v>115614</c:v>
                </c:pt>
                <c:pt idx="5">
                  <c:v>120691</c:v>
                </c:pt>
                <c:pt idx="6">
                  <c:v>129469</c:v>
                </c:pt>
                <c:pt idx="7">
                  <c:v>130690</c:v>
                </c:pt>
                <c:pt idx="8">
                  <c:v>133902</c:v>
                </c:pt>
                <c:pt idx="9">
                  <c:v>121213</c:v>
                </c:pt>
                <c:pt idx="10">
                  <c:v>105115</c:v>
                </c:pt>
                <c:pt idx="11">
                  <c:v>114474</c:v>
                </c:pt>
                <c:pt idx="12">
                  <c:v>123032</c:v>
                </c:pt>
                <c:pt idx="13">
                  <c:v>133245</c:v>
                </c:pt>
                <c:pt idx="14">
                  <c:v>133881</c:v>
                </c:pt>
                <c:pt idx="15">
                  <c:v>126935</c:v>
                </c:pt>
                <c:pt idx="16">
                  <c:v>115029</c:v>
                </c:pt>
                <c:pt idx="17">
                  <c:v>130536</c:v>
                </c:pt>
              </c:numCache>
            </c:numRef>
          </c:val>
        </c:ser>
        <c:ser>
          <c:idx val="3"/>
          <c:order val="3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2175</c:v>
                </c:pt>
                <c:pt idx="4">
                  <c:v>6950</c:v>
                </c:pt>
                <c:pt idx="5">
                  <c:v>9451</c:v>
                </c:pt>
                <c:pt idx="6">
                  <c:v>13102</c:v>
                </c:pt>
                <c:pt idx="7">
                  <c:v>13770</c:v>
                </c:pt>
                <c:pt idx="8">
                  <c:v>10685</c:v>
                </c:pt>
                <c:pt idx="9">
                  <c:v>8298</c:v>
                </c:pt>
                <c:pt idx="10">
                  <c:v>8411</c:v>
                </c:pt>
                <c:pt idx="11">
                  <c:v>5600</c:v>
                </c:pt>
                <c:pt idx="12">
                  <c:v>4767</c:v>
                </c:pt>
                <c:pt idx="13">
                  <c:v>7114</c:v>
                </c:pt>
                <c:pt idx="14">
                  <c:v>12294</c:v>
                </c:pt>
                <c:pt idx="15">
                  <c:v>18734</c:v>
                </c:pt>
                <c:pt idx="16">
                  <c:v>26811</c:v>
                </c:pt>
                <c:pt idx="17">
                  <c:v>26849</c:v>
                </c:pt>
              </c:numCache>
            </c:numRef>
          </c:val>
        </c:ser>
        <c:ser>
          <c:idx val="4"/>
          <c:order val="4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12534</c:v>
                </c:pt>
                <c:pt idx="1">
                  <c:v>15879</c:v>
                </c:pt>
                <c:pt idx="2">
                  <c:v>17050</c:v>
                </c:pt>
                <c:pt idx="3">
                  <c:v>21494</c:v>
                </c:pt>
                <c:pt idx="4">
                  <c:v>23803</c:v>
                </c:pt>
                <c:pt idx="5">
                  <c:v>29874</c:v>
                </c:pt>
                <c:pt idx="6">
                  <c:v>29659</c:v>
                </c:pt>
                <c:pt idx="7">
                  <c:v>33595</c:v>
                </c:pt>
                <c:pt idx="8">
                  <c:v>32791</c:v>
                </c:pt>
                <c:pt idx="9">
                  <c:v>27643</c:v>
                </c:pt>
                <c:pt idx="10">
                  <c:v>26159</c:v>
                </c:pt>
                <c:pt idx="11">
                  <c:v>27917</c:v>
                </c:pt>
                <c:pt idx="12">
                  <c:v>32555</c:v>
                </c:pt>
                <c:pt idx="13">
                  <c:v>36435</c:v>
                </c:pt>
                <c:pt idx="14">
                  <c:v>30682</c:v>
                </c:pt>
                <c:pt idx="15">
                  <c:v>30701</c:v>
                </c:pt>
                <c:pt idx="16">
                  <c:v>25715</c:v>
                </c:pt>
                <c:pt idx="17">
                  <c:v>25597</c:v>
                </c:pt>
              </c:numCache>
            </c:numRef>
          </c:val>
        </c:ser>
        <c:ser>
          <c:idx val="5"/>
          <c:order val="5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324062592"/>
        <c:axId val="324072960"/>
      </c:lineChart>
      <c:catAx>
        <c:axId val="32406259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4072960"/>
        <c:crosses val="autoZero"/>
        <c:auto val="1"/>
        <c:lblAlgn val="ctr"/>
        <c:lblOffset val="100"/>
        <c:tickLblSkip val="1"/>
      </c:catAx>
      <c:valAx>
        <c:axId val="32407296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4062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604E-2"/>
          <c:y val="0.13634812286689452"/>
          <c:w val="0.89999992351612013"/>
          <c:h val="6.171642793797593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22" l="0.70000000000000062" r="0.70000000000000062" t="0.7500000000000052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DANESES POR  ISLAS</c:v>
            </c:pt>
          </c:strCache>
        </c:strRef>
      </c:tx>
      <c:layout>
        <c:manualLayout>
          <c:xMode val="edge"/>
          <c:yMode val="edge"/>
          <c:x val="0.1766766732103752"/>
          <c:y val="5.2287570935603848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084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0.35659330436781106</c:v>
                </c:pt>
                <c:pt idx="1">
                  <c:v>0.46306531105103987</c:v>
                </c:pt>
                <c:pt idx="2">
                  <c:v>6.8342581141766903E-2</c:v>
                </c:pt>
                <c:pt idx="3">
                  <c:v>0.11199880343938216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0.33303744511804345</c:v>
                </c:pt>
                <c:pt idx="1">
                  <c:v>0.45787971546964623</c:v>
                </c:pt>
                <c:pt idx="2">
                  <c:v>0.10672276601080324</c:v>
                </c:pt>
                <c:pt idx="3">
                  <c:v>0.10236007340150705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0.28864993468930772</c:v>
                </c:pt>
                <c:pt idx="1">
                  <c:v>0.50746407911923863</c:v>
                </c:pt>
                <c:pt idx="2">
                  <c:v>0.10437659389189526</c:v>
                </c:pt>
                <c:pt idx="3">
                  <c:v>9.950939229955838E-2</c:v>
                </c:pt>
                <c:pt idx="4">
                  <c:v>0</c:v>
                </c:pt>
              </c:numCache>
            </c:numRef>
          </c:val>
        </c:ser>
        <c:shape val="box"/>
        <c:axId val="345791104"/>
        <c:axId val="345792896"/>
        <c:axId val="0"/>
      </c:bar3DChart>
      <c:catAx>
        <c:axId val="34579110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5792896"/>
        <c:crosses val="autoZero"/>
        <c:auto val="1"/>
        <c:lblAlgn val="ctr"/>
        <c:lblOffset val="100"/>
      </c:catAx>
      <c:valAx>
        <c:axId val="34579289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45791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DANESES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495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747"/>
          <c:w val="0.7343358395990062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2009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707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0.13693406392179516"/>
                  <c:y val="-4.9178522611323952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4.2933810375670824E-2"/>
                  <c:y val="-8.1258302369905513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83666</c:v>
                </c:pt>
                <c:pt idx="1">
                  <c:v>115029</c:v>
                </c:pt>
                <c:pt idx="2">
                  <c:v>26811</c:v>
                </c:pt>
                <c:pt idx="3">
                  <c:v>25715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DANESES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3"/>
                <c:pt idx="0">
                  <c:v>28223</c:v>
                </c:pt>
                <c:pt idx="1">
                  <c:v>26860</c:v>
                </c:pt>
                <c:pt idx="2">
                  <c:v>14358</c:v>
                </c:pt>
                <c:pt idx="3">
                  <c:v>12268</c:v>
                </c:pt>
                <c:pt idx="4">
                  <c:v>16118</c:v>
                </c:pt>
                <c:pt idx="5">
                  <c:v>21652</c:v>
                </c:pt>
                <c:pt idx="6">
                  <c:v>23236</c:v>
                </c:pt>
                <c:pt idx="7">
                  <c:v>29504</c:v>
                </c:pt>
                <c:pt idx="8">
                  <c:v>22467</c:v>
                </c:pt>
                <c:pt idx="9">
                  <c:v>27102</c:v>
                </c:pt>
                <c:pt idx="10">
                  <c:v>19900</c:v>
                </c:pt>
                <c:pt idx="11">
                  <c:v>21068</c:v>
                </c:pt>
                <c:pt idx="12">
                  <c:v>17569</c:v>
                </c:pt>
                <c:pt idx="13">
                  <c:v>15267</c:v>
                </c:pt>
                <c:pt idx="14">
                  <c:v>12384</c:v>
                </c:pt>
                <c:pt idx="15">
                  <c:v>7963</c:v>
                </c:pt>
                <c:pt idx="16">
                  <c:v>7770</c:v>
                </c:pt>
                <c:pt idx="17">
                  <c:v>11468</c:v>
                </c:pt>
                <c:pt idx="18">
                  <c:v>12168</c:v>
                </c:pt>
                <c:pt idx="19">
                  <c:v>11790</c:v>
                </c:pt>
                <c:pt idx="20">
                  <c:v>13025</c:v>
                </c:pt>
                <c:pt idx="21">
                  <c:v>14925</c:v>
                </c:pt>
                <c:pt idx="22">
                  <c:v>14153</c:v>
                </c:pt>
                <c:pt idx="23">
                  <c:v>10577</c:v>
                </c:pt>
                <c:pt idx="24">
                  <c:v>13298</c:v>
                </c:pt>
                <c:pt idx="25">
                  <c:v>14539</c:v>
                </c:pt>
                <c:pt idx="26">
                  <c:v>24306</c:v>
                </c:pt>
                <c:pt idx="27">
                  <c:v>37164</c:v>
                </c:pt>
                <c:pt idx="28">
                  <c:v>39714</c:v>
                </c:pt>
                <c:pt idx="29">
                  <c:v>33980</c:v>
                </c:pt>
                <c:pt idx="30">
                  <c:v>40960</c:v>
                </c:pt>
                <c:pt idx="31">
                  <c:v>34358</c:v>
                </c:pt>
                <c:pt idx="32">
                  <c:v>28115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3"/>
                <c:pt idx="0">
                  <c:v>22194</c:v>
                </c:pt>
                <c:pt idx="1">
                  <c:v>24236</c:v>
                </c:pt>
                <c:pt idx="2">
                  <c:v>15729</c:v>
                </c:pt>
                <c:pt idx="3">
                  <c:v>15788</c:v>
                </c:pt>
                <c:pt idx="4">
                  <c:v>16816</c:v>
                </c:pt>
                <c:pt idx="5">
                  <c:v>12426</c:v>
                </c:pt>
                <c:pt idx="6">
                  <c:v>14586</c:v>
                </c:pt>
                <c:pt idx="7">
                  <c:v>19985</c:v>
                </c:pt>
                <c:pt idx="8">
                  <c:v>35571</c:v>
                </c:pt>
                <c:pt idx="9">
                  <c:v>53668</c:v>
                </c:pt>
                <c:pt idx="10">
                  <c:v>84017</c:v>
                </c:pt>
                <c:pt idx="11">
                  <c:v>66208</c:v>
                </c:pt>
                <c:pt idx="12">
                  <c:v>40977</c:v>
                </c:pt>
                <c:pt idx="13">
                  <c:v>39074</c:v>
                </c:pt>
                <c:pt idx="14">
                  <c:v>42710</c:v>
                </c:pt>
                <c:pt idx="15">
                  <c:v>38543</c:v>
                </c:pt>
                <c:pt idx="16">
                  <c:v>36720</c:v>
                </c:pt>
                <c:pt idx="17">
                  <c:v>34704</c:v>
                </c:pt>
                <c:pt idx="18">
                  <c:v>47970</c:v>
                </c:pt>
                <c:pt idx="19">
                  <c:v>53866</c:v>
                </c:pt>
                <c:pt idx="20">
                  <c:v>65179</c:v>
                </c:pt>
                <c:pt idx="21">
                  <c:v>63243</c:v>
                </c:pt>
                <c:pt idx="22">
                  <c:v>59941</c:v>
                </c:pt>
                <c:pt idx="23">
                  <c:v>58504</c:v>
                </c:pt>
                <c:pt idx="24">
                  <c:v>57888</c:v>
                </c:pt>
                <c:pt idx="25">
                  <c:v>53161</c:v>
                </c:pt>
                <c:pt idx="26">
                  <c:v>60037</c:v>
                </c:pt>
                <c:pt idx="27">
                  <c:v>55386</c:v>
                </c:pt>
                <c:pt idx="28">
                  <c:v>60752</c:v>
                </c:pt>
                <c:pt idx="29">
                  <c:v>76027</c:v>
                </c:pt>
                <c:pt idx="30">
                  <c:v>79495</c:v>
                </c:pt>
                <c:pt idx="31">
                  <c:v>60382</c:v>
                </c:pt>
                <c:pt idx="32">
                  <c:v>50121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3"/>
                <c:pt idx="0">
                  <c:v>50417</c:v>
                </c:pt>
                <c:pt idx="1">
                  <c:v>51096</c:v>
                </c:pt>
                <c:pt idx="2">
                  <c:v>30087</c:v>
                </c:pt>
                <c:pt idx="3">
                  <c:v>28056</c:v>
                </c:pt>
                <c:pt idx="4">
                  <c:v>32934</c:v>
                </c:pt>
                <c:pt idx="5">
                  <c:v>34078</c:v>
                </c:pt>
                <c:pt idx="6">
                  <c:v>37822</c:v>
                </c:pt>
                <c:pt idx="7">
                  <c:v>49489</c:v>
                </c:pt>
                <c:pt idx="8">
                  <c:v>58038</c:v>
                </c:pt>
                <c:pt idx="9">
                  <c:v>80770</c:v>
                </c:pt>
                <c:pt idx="10">
                  <c:v>103917</c:v>
                </c:pt>
                <c:pt idx="11">
                  <c:v>87276</c:v>
                </c:pt>
                <c:pt idx="12">
                  <c:v>58546</c:v>
                </c:pt>
                <c:pt idx="13">
                  <c:v>54341</c:v>
                </c:pt>
                <c:pt idx="14">
                  <c:v>55094</c:v>
                </c:pt>
                <c:pt idx="15">
                  <c:v>46506</c:v>
                </c:pt>
                <c:pt idx="16">
                  <c:v>44490</c:v>
                </c:pt>
                <c:pt idx="17">
                  <c:v>46172</c:v>
                </c:pt>
                <c:pt idx="18">
                  <c:v>60138</c:v>
                </c:pt>
                <c:pt idx="19">
                  <c:v>65656</c:v>
                </c:pt>
                <c:pt idx="20">
                  <c:v>78204</c:v>
                </c:pt>
                <c:pt idx="21">
                  <c:v>78168</c:v>
                </c:pt>
                <c:pt idx="22">
                  <c:v>74094</c:v>
                </c:pt>
                <c:pt idx="23">
                  <c:v>69081</c:v>
                </c:pt>
                <c:pt idx="24">
                  <c:v>71186</c:v>
                </c:pt>
                <c:pt idx="25">
                  <c:v>67700</c:v>
                </c:pt>
                <c:pt idx="26">
                  <c:v>84343</c:v>
                </c:pt>
                <c:pt idx="27">
                  <c:v>92550</c:v>
                </c:pt>
                <c:pt idx="28">
                  <c:v>100466</c:v>
                </c:pt>
                <c:pt idx="29">
                  <c:v>110007</c:v>
                </c:pt>
                <c:pt idx="30">
                  <c:v>120455</c:v>
                </c:pt>
                <c:pt idx="31">
                  <c:v>94740</c:v>
                </c:pt>
                <c:pt idx="32">
                  <c:v>78236</c:v>
                </c:pt>
              </c:numCache>
            </c:numRef>
          </c:val>
        </c:ser>
        <c:marker val="1"/>
        <c:axId val="355232384"/>
        <c:axId val="355238656"/>
      </c:lineChart>
      <c:catAx>
        <c:axId val="35523238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5238656"/>
        <c:crosses val="autoZero"/>
        <c:auto val="1"/>
        <c:lblAlgn val="ctr"/>
        <c:lblOffset val="100"/>
        <c:tickLblSkip val="1"/>
      </c:catAx>
      <c:valAx>
        <c:axId val="3552386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52323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26"/>
          <c:w val="0.50842077127671226"/>
          <c:h val="6.1194292337823364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DANESES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589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</c:numCache>
            </c:numRef>
          </c:val>
        </c:ser>
        <c:marker val="1"/>
        <c:axId val="360175872"/>
        <c:axId val="364532096"/>
      </c:lineChart>
      <c:catAx>
        <c:axId val="3601758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64532096"/>
        <c:crosses val="autoZero"/>
        <c:auto val="1"/>
        <c:lblAlgn val="ctr"/>
        <c:lblOffset val="100"/>
      </c:catAx>
      <c:valAx>
        <c:axId val="36453209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601758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44"/>
          <c:w val="0.54738643113421148"/>
          <c:h val="4.681660423515125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22" l="0.70000000000000062" r="0.70000000000000062" t="0.75000000000000822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>
        <c:manualLayout>
          <c:xMode val="edge"/>
          <c:yMode val="edge"/>
          <c:x val="0.40173154642720804"/>
          <c:y val="0.1283255086071986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4.4201768070722805E-2"/>
          <c:y val="0.21926878858452598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78236</c:v>
                </c:pt>
                <c:pt idx="1">
                  <c:v>28115</c:v>
                </c:pt>
                <c:pt idx="2">
                  <c:v>50121</c:v>
                </c:pt>
                <c:pt idx="3">
                  <c:v>376</c:v>
                </c:pt>
                <c:pt idx="4">
                  <c:v>376</c:v>
                </c:pt>
                <c:pt idx="5" formatCode="#,##0">
                  <c:v>0</c:v>
                </c:pt>
                <c:pt idx="6">
                  <c:v>88</c:v>
                </c:pt>
                <c:pt idx="7">
                  <c:v>75</c:v>
                </c:pt>
                <c:pt idx="8">
                  <c:v>13</c:v>
                </c:pt>
                <c:pt idx="9">
                  <c:v>6926</c:v>
                </c:pt>
                <c:pt idx="10">
                  <c:v>2136</c:v>
                </c:pt>
                <c:pt idx="11">
                  <c:v>4790</c:v>
                </c:pt>
                <c:pt idx="12">
                  <c:v>70846</c:v>
                </c:pt>
                <c:pt idx="13">
                  <c:v>25528</c:v>
                </c:pt>
                <c:pt idx="14">
                  <c:v>45318</c:v>
                </c:pt>
              </c:numCache>
            </c:numRef>
          </c:val>
        </c:ser>
        <c:dLbls>
          <c:showVal val="1"/>
        </c:dLbls>
        <c:gapWidth val="30"/>
        <c:axId val="389531904"/>
        <c:axId val="389534080"/>
      </c:barChart>
      <c:catAx>
        <c:axId val="38953190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89534080"/>
        <c:crosses val="autoZero"/>
        <c:auto val="1"/>
        <c:lblAlgn val="ctr"/>
        <c:lblOffset val="100"/>
        <c:tickLblSkip val="1"/>
        <c:tickMarkSkip val="1"/>
      </c:catAx>
      <c:valAx>
        <c:axId val="389534080"/>
        <c:scaling>
          <c:orientation val="minMax"/>
        </c:scaling>
        <c:delete val="1"/>
        <c:axPos val="l"/>
        <c:numFmt formatCode="#,##0_)" sourceLinked="1"/>
        <c:tickLblPos val="none"/>
        <c:crossAx val="389531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9738724727838337"/>
          <c:y val="0.11212121212121227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4.8059716754435301E-3</c:v>
                </c:pt>
                <c:pt idx="1">
                  <c:v>1.1248018814867837E-3</c:v>
                </c:pt>
                <c:pt idx="2">
                  <c:v>8.8527020808834803E-2</c:v>
                </c:pt>
                <c:pt idx="3">
                  <c:v>0.90554220563423493</c:v>
                </c:pt>
                <c:pt idx="4">
                  <c:v>1.3373643962297706E-2</c:v>
                </c:pt>
                <c:pt idx="5">
                  <c:v>2.6676151520540637E-3</c:v>
                </c:pt>
                <c:pt idx="6">
                  <c:v>7.597367953049973E-2</c:v>
                </c:pt>
                <c:pt idx="7">
                  <c:v>0.90798506135514845</c:v>
                </c:pt>
                <c:pt idx="8" formatCode="0">
                  <c:v>0</c:v>
                </c:pt>
                <c:pt idx="9">
                  <c:v>2.5937231898804893E-4</c:v>
                </c:pt>
                <c:pt idx="10">
                  <c:v>9.5568723688673404E-2</c:v>
                </c:pt>
                <c:pt idx="11">
                  <c:v>0.90417190399233849</c:v>
                </c:pt>
              </c:numCache>
            </c:numRef>
          </c:val>
        </c:ser>
        <c:dLbls>
          <c:showVal val="1"/>
        </c:dLbls>
        <c:gapWidth val="10"/>
        <c:overlap val="-10"/>
        <c:axId val="390059520"/>
        <c:axId val="390061440"/>
      </c:barChart>
      <c:catAx>
        <c:axId val="39005952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0061440"/>
        <c:crosses val="autoZero"/>
        <c:auto val="1"/>
        <c:lblAlgn val="ctr"/>
        <c:lblOffset val="100"/>
        <c:tickLblSkip val="1"/>
        <c:tickMarkSkip val="1"/>
      </c:catAx>
      <c:valAx>
        <c:axId val="390061440"/>
        <c:scaling>
          <c:orientation val="minMax"/>
        </c:scaling>
        <c:delete val="1"/>
        <c:axPos val="l"/>
        <c:numFmt formatCode="0.0%" sourceLinked="1"/>
        <c:tickLblPos val="none"/>
        <c:crossAx val="390059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4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3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2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chart" Target="../charts/chart2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7.xml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0.xml"/><Relationship Id="rId4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3.xml"/><Relationship Id="rId4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22</xdr:row>
      <xdr:rowOff>142875</xdr:rowOff>
    </xdr:from>
    <xdr:to>
      <xdr:col>10</xdr:col>
      <xdr:colOff>361950</xdr:colOff>
      <xdr:row>24</xdr:row>
      <xdr:rowOff>123825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C4E25DB-DAAF-436E-A480-F0A7DC2DE973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2009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200025</xdr:colOff>
      <xdr:row>28</xdr:row>
      <xdr:rowOff>371475</xdr:rowOff>
    </xdr:from>
    <xdr:to>
      <xdr:col>6</xdr:col>
      <xdr:colOff>561975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353175" y="6200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133350</xdr:rowOff>
    </xdr:from>
    <xdr:to>
      <xdr:col>9</xdr:col>
      <xdr:colOff>225425</xdr:colOff>
      <xdr:row>23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DANÉS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DANESES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16</xdr:row>
      <xdr:rowOff>95250</xdr:rowOff>
    </xdr:from>
    <xdr:to>
      <xdr:col>6</xdr:col>
      <xdr:colOff>457200</xdr:colOff>
      <xdr:row>18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0.1912</cdr:y>
    </cdr:from>
    <cdr:to>
      <cdr:x>0.97782</cdr:x>
      <cdr:y>0.30024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857659" y="670205"/>
          <a:ext cx="507053" cy="3822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66675</xdr:colOff>
      <xdr:row>3</xdr:row>
      <xdr:rowOff>152400</xdr:rowOff>
    </xdr:from>
    <xdr:to>
      <xdr:col>10</xdr:col>
      <xdr:colOff>428625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4"/>
  <sheetViews>
    <sheetView showGridLines="0" showRowColHeaders="0" tabSelected="1" zoomScaleNormal="100" workbookViewId="0">
      <selection activeCell="E42" sqref="E42"/>
    </sheetView>
  </sheetViews>
  <sheetFormatPr baseColWidth="10" defaultRowHeight="12.75" outlineLevelRow="2"/>
  <cols>
    <col min="1" max="2" width="13.42578125" style="13" customWidth="1"/>
    <col min="3" max="4" width="5.7109375" style="13" customWidth="1"/>
    <col min="5" max="5" width="97.5703125" style="13" customWidth="1"/>
    <col min="6" max="7" width="5.7109375" style="13" customWidth="1"/>
    <col min="8" max="256" width="11.42578125" style="13"/>
    <col min="257" max="258" width="13.42578125" style="13" customWidth="1"/>
    <col min="259" max="260" width="5.7109375" style="13" customWidth="1"/>
    <col min="261" max="261" width="88" style="13" bestFit="1" customWidth="1"/>
    <col min="262" max="263" width="5.7109375" style="13" customWidth="1"/>
    <col min="264" max="512" width="11.42578125" style="13"/>
    <col min="513" max="514" width="13.42578125" style="13" customWidth="1"/>
    <col min="515" max="516" width="5.7109375" style="13" customWidth="1"/>
    <col min="517" max="517" width="88" style="13" bestFit="1" customWidth="1"/>
    <col min="518" max="519" width="5.7109375" style="13" customWidth="1"/>
    <col min="520" max="768" width="11.42578125" style="13"/>
    <col min="769" max="770" width="13.42578125" style="13" customWidth="1"/>
    <col min="771" max="772" width="5.7109375" style="13" customWidth="1"/>
    <col min="773" max="773" width="88" style="13" bestFit="1" customWidth="1"/>
    <col min="774" max="775" width="5.7109375" style="13" customWidth="1"/>
    <col min="776" max="1024" width="11.42578125" style="13"/>
    <col min="1025" max="1026" width="13.42578125" style="13" customWidth="1"/>
    <col min="1027" max="1028" width="5.7109375" style="13" customWidth="1"/>
    <col min="1029" max="1029" width="88" style="13" bestFit="1" customWidth="1"/>
    <col min="1030" max="1031" width="5.7109375" style="13" customWidth="1"/>
    <col min="1032" max="1280" width="11.42578125" style="13"/>
    <col min="1281" max="1282" width="13.42578125" style="13" customWidth="1"/>
    <col min="1283" max="1284" width="5.7109375" style="13" customWidth="1"/>
    <col min="1285" max="1285" width="88" style="13" bestFit="1" customWidth="1"/>
    <col min="1286" max="1287" width="5.7109375" style="13" customWidth="1"/>
    <col min="1288" max="1536" width="11.42578125" style="13"/>
    <col min="1537" max="1538" width="13.42578125" style="13" customWidth="1"/>
    <col min="1539" max="1540" width="5.7109375" style="13" customWidth="1"/>
    <col min="1541" max="1541" width="88" style="13" bestFit="1" customWidth="1"/>
    <col min="1542" max="1543" width="5.7109375" style="13" customWidth="1"/>
    <col min="1544" max="1792" width="11.42578125" style="13"/>
    <col min="1793" max="1794" width="13.42578125" style="13" customWidth="1"/>
    <col min="1795" max="1796" width="5.7109375" style="13" customWidth="1"/>
    <col min="1797" max="1797" width="88" style="13" bestFit="1" customWidth="1"/>
    <col min="1798" max="1799" width="5.7109375" style="13" customWidth="1"/>
    <col min="1800" max="2048" width="11.42578125" style="13"/>
    <col min="2049" max="2050" width="13.42578125" style="13" customWidth="1"/>
    <col min="2051" max="2052" width="5.7109375" style="13" customWidth="1"/>
    <col min="2053" max="2053" width="88" style="13" bestFit="1" customWidth="1"/>
    <col min="2054" max="2055" width="5.7109375" style="13" customWidth="1"/>
    <col min="2056" max="2304" width="11.42578125" style="13"/>
    <col min="2305" max="2306" width="13.42578125" style="13" customWidth="1"/>
    <col min="2307" max="2308" width="5.7109375" style="13" customWidth="1"/>
    <col min="2309" max="2309" width="88" style="13" bestFit="1" customWidth="1"/>
    <col min="2310" max="2311" width="5.7109375" style="13" customWidth="1"/>
    <col min="2312" max="2560" width="11.42578125" style="13"/>
    <col min="2561" max="2562" width="13.42578125" style="13" customWidth="1"/>
    <col min="2563" max="2564" width="5.7109375" style="13" customWidth="1"/>
    <col min="2565" max="2565" width="88" style="13" bestFit="1" customWidth="1"/>
    <col min="2566" max="2567" width="5.7109375" style="13" customWidth="1"/>
    <col min="2568" max="2816" width="11.42578125" style="13"/>
    <col min="2817" max="2818" width="13.42578125" style="13" customWidth="1"/>
    <col min="2819" max="2820" width="5.7109375" style="13" customWidth="1"/>
    <col min="2821" max="2821" width="88" style="13" bestFit="1" customWidth="1"/>
    <col min="2822" max="2823" width="5.7109375" style="13" customWidth="1"/>
    <col min="2824" max="3072" width="11.42578125" style="13"/>
    <col min="3073" max="3074" width="13.42578125" style="13" customWidth="1"/>
    <col min="3075" max="3076" width="5.7109375" style="13" customWidth="1"/>
    <col min="3077" max="3077" width="88" style="13" bestFit="1" customWidth="1"/>
    <col min="3078" max="3079" width="5.7109375" style="13" customWidth="1"/>
    <col min="3080" max="3328" width="11.42578125" style="13"/>
    <col min="3329" max="3330" width="13.42578125" style="13" customWidth="1"/>
    <col min="3331" max="3332" width="5.7109375" style="13" customWidth="1"/>
    <col min="3333" max="3333" width="88" style="13" bestFit="1" customWidth="1"/>
    <col min="3334" max="3335" width="5.7109375" style="13" customWidth="1"/>
    <col min="3336" max="3584" width="11.42578125" style="13"/>
    <col min="3585" max="3586" width="13.42578125" style="13" customWidth="1"/>
    <col min="3587" max="3588" width="5.7109375" style="13" customWidth="1"/>
    <col min="3589" max="3589" width="88" style="13" bestFit="1" customWidth="1"/>
    <col min="3590" max="3591" width="5.7109375" style="13" customWidth="1"/>
    <col min="3592" max="3840" width="11.42578125" style="13"/>
    <col min="3841" max="3842" width="13.42578125" style="13" customWidth="1"/>
    <col min="3843" max="3844" width="5.7109375" style="13" customWidth="1"/>
    <col min="3845" max="3845" width="88" style="13" bestFit="1" customWidth="1"/>
    <col min="3846" max="3847" width="5.7109375" style="13" customWidth="1"/>
    <col min="3848" max="4096" width="11.42578125" style="13"/>
    <col min="4097" max="4098" width="13.42578125" style="13" customWidth="1"/>
    <col min="4099" max="4100" width="5.7109375" style="13" customWidth="1"/>
    <col min="4101" max="4101" width="88" style="13" bestFit="1" customWidth="1"/>
    <col min="4102" max="4103" width="5.7109375" style="13" customWidth="1"/>
    <col min="4104" max="4352" width="11.42578125" style="13"/>
    <col min="4353" max="4354" width="13.42578125" style="13" customWidth="1"/>
    <col min="4355" max="4356" width="5.7109375" style="13" customWidth="1"/>
    <col min="4357" max="4357" width="88" style="13" bestFit="1" customWidth="1"/>
    <col min="4358" max="4359" width="5.7109375" style="13" customWidth="1"/>
    <col min="4360" max="4608" width="11.42578125" style="13"/>
    <col min="4609" max="4610" width="13.42578125" style="13" customWidth="1"/>
    <col min="4611" max="4612" width="5.7109375" style="13" customWidth="1"/>
    <col min="4613" max="4613" width="88" style="13" bestFit="1" customWidth="1"/>
    <col min="4614" max="4615" width="5.7109375" style="13" customWidth="1"/>
    <col min="4616" max="4864" width="11.42578125" style="13"/>
    <col min="4865" max="4866" width="13.42578125" style="13" customWidth="1"/>
    <col min="4867" max="4868" width="5.7109375" style="13" customWidth="1"/>
    <col min="4869" max="4869" width="88" style="13" bestFit="1" customWidth="1"/>
    <col min="4870" max="4871" width="5.7109375" style="13" customWidth="1"/>
    <col min="4872" max="5120" width="11.42578125" style="13"/>
    <col min="5121" max="5122" width="13.42578125" style="13" customWidth="1"/>
    <col min="5123" max="5124" width="5.7109375" style="13" customWidth="1"/>
    <col min="5125" max="5125" width="88" style="13" bestFit="1" customWidth="1"/>
    <col min="5126" max="5127" width="5.7109375" style="13" customWidth="1"/>
    <col min="5128" max="5376" width="11.42578125" style="13"/>
    <col min="5377" max="5378" width="13.42578125" style="13" customWidth="1"/>
    <col min="5379" max="5380" width="5.7109375" style="13" customWidth="1"/>
    <col min="5381" max="5381" width="88" style="13" bestFit="1" customWidth="1"/>
    <col min="5382" max="5383" width="5.7109375" style="13" customWidth="1"/>
    <col min="5384" max="5632" width="11.42578125" style="13"/>
    <col min="5633" max="5634" width="13.42578125" style="13" customWidth="1"/>
    <col min="5635" max="5636" width="5.7109375" style="13" customWidth="1"/>
    <col min="5637" max="5637" width="88" style="13" bestFit="1" customWidth="1"/>
    <col min="5638" max="5639" width="5.7109375" style="13" customWidth="1"/>
    <col min="5640" max="5888" width="11.42578125" style="13"/>
    <col min="5889" max="5890" width="13.42578125" style="13" customWidth="1"/>
    <col min="5891" max="5892" width="5.7109375" style="13" customWidth="1"/>
    <col min="5893" max="5893" width="88" style="13" bestFit="1" customWidth="1"/>
    <col min="5894" max="5895" width="5.7109375" style="13" customWidth="1"/>
    <col min="5896" max="6144" width="11.42578125" style="13"/>
    <col min="6145" max="6146" width="13.42578125" style="13" customWidth="1"/>
    <col min="6147" max="6148" width="5.7109375" style="13" customWidth="1"/>
    <col min="6149" max="6149" width="88" style="13" bestFit="1" customWidth="1"/>
    <col min="6150" max="6151" width="5.7109375" style="13" customWidth="1"/>
    <col min="6152" max="6400" width="11.42578125" style="13"/>
    <col min="6401" max="6402" width="13.42578125" style="13" customWidth="1"/>
    <col min="6403" max="6404" width="5.7109375" style="13" customWidth="1"/>
    <col min="6405" max="6405" width="88" style="13" bestFit="1" customWidth="1"/>
    <col min="6406" max="6407" width="5.7109375" style="13" customWidth="1"/>
    <col min="6408" max="6656" width="11.42578125" style="13"/>
    <col min="6657" max="6658" width="13.42578125" style="13" customWidth="1"/>
    <col min="6659" max="6660" width="5.7109375" style="13" customWidth="1"/>
    <col min="6661" max="6661" width="88" style="13" bestFit="1" customWidth="1"/>
    <col min="6662" max="6663" width="5.7109375" style="13" customWidth="1"/>
    <col min="6664" max="6912" width="11.42578125" style="13"/>
    <col min="6913" max="6914" width="13.42578125" style="13" customWidth="1"/>
    <col min="6915" max="6916" width="5.7109375" style="13" customWidth="1"/>
    <col min="6917" max="6917" width="88" style="13" bestFit="1" customWidth="1"/>
    <col min="6918" max="6919" width="5.7109375" style="13" customWidth="1"/>
    <col min="6920" max="7168" width="11.42578125" style="13"/>
    <col min="7169" max="7170" width="13.42578125" style="13" customWidth="1"/>
    <col min="7171" max="7172" width="5.7109375" style="13" customWidth="1"/>
    <col min="7173" max="7173" width="88" style="13" bestFit="1" customWidth="1"/>
    <col min="7174" max="7175" width="5.7109375" style="13" customWidth="1"/>
    <col min="7176" max="7424" width="11.42578125" style="13"/>
    <col min="7425" max="7426" width="13.42578125" style="13" customWidth="1"/>
    <col min="7427" max="7428" width="5.7109375" style="13" customWidth="1"/>
    <col min="7429" max="7429" width="88" style="13" bestFit="1" customWidth="1"/>
    <col min="7430" max="7431" width="5.7109375" style="13" customWidth="1"/>
    <col min="7432" max="7680" width="11.42578125" style="13"/>
    <col min="7681" max="7682" width="13.42578125" style="13" customWidth="1"/>
    <col min="7683" max="7684" width="5.7109375" style="13" customWidth="1"/>
    <col min="7685" max="7685" width="88" style="13" bestFit="1" customWidth="1"/>
    <col min="7686" max="7687" width="5.7109375" style="13" customWidth="1"/>
    <col min="7688" max="7936" width="11.42578125" style="13"/>
    <col min="7937" max="7938" width="13.42578125" style="13" customWidth="1"/>
    <col min="7939" max="7940" width="5.7109375" style="13" customWidth="1"/>
    <col min="7941" max="7941" width="88" style="13" bestFit="1" customWidth="1"/>
    <col min="7942" max="7943" width="5.7109375" style="13" customWidth="1"/>
    <col min="7944" max="8192" width="11.42578125" style="13"/>
    <col min="8193" max="8194" width="13.42578125" style="13" customWidth="1"/>
    <col min="8195" max="8196" width="5.7109375" style="13" customWidth="1"/>
    <col min="8197" max="8197" width="88" style="13" bestFit="1" customWidth="1"/>
    <col min="8198" max="8199" width="5.7109375" style="13" customWidth="1"/>
    <col min="8200" max="8448" width="11.42578125" style="13"/>
    <col min="8449" max="8450" width="13.42578125" style="13" customWidth="1"/>
    <col min="8451" max="8452" width="5.7109375" style="13" customWidth="1"/>
    <col min="8453" max="8453" width="88" style="13" bestFit="1" customWidth="1"/>
    <col min="8454" max="8455" width="5.7109375" style="13" customWidth="1"/>
    <col min="8456" max="8704" width="11.42578125" style="13"/>
    <col min="8705" max="8706" width="13.42578125" style="13" customWidth="1"/>
    <col min="8707" max="8708" width="5.7109375" style="13" customWidth="1"/>
    <col min="8709" max="8709" width="88" style="13" bestFit="1" customWidth="1"/>
    <col min="8710" max="8711" width="5.7109375" style="13" customWidth="1"/>
    <col min="8712" max="8960" width="11.42578125" style="13"/>
    <col min="8961" max="8962" width="13.42578125" style="13" customWidth="1"/>
    <col min="8963" max="8964" width="5.7109375" style="13" customWidth="1"/>
    <col min="8965" max="8965" width="88" style="13" bestFit="1" customWidth="1"/>
    <col min="8966" max="8967" width="5.7109375" style="13" customWidth="1"/>
    <col min="8968" max="9216" width="11.42578125" style="13"/>
    <col min="9217" max="9218" width="13.42578125" style="13" customWidth="1"/>
    <col min="9219" max="9220" width="5.7109375" style="13" customWidth="1"/>
    <col min="9221" max="9221" width="88" style="13" bestFit="1" customWidth="1"/>
    <col min="9222" max="9223" width="5.7109375" style="13" customWidth="1"/>
    <col min="9224" max="9472" width="11.42578125" style="13"/>
    <col min="9473" max="9474" width="13.42578125" style="13" customWidth="1"/>
    <col min="9475" max="9476" width="5.7109375" style="13" customWidth="1"/>
    <col min="9477" max="9477" width="88" style="13" bestFit="1" customWidth="1"/>
    <col min="9478" max="9479" width="5.7109375" style="13" customWidth="1"/>
    <col min="9480" max="9728" width="11.42578125" style="13"/>
    <col min="9729" max="9730" width="13.42578125" style="13" customWidth="1"/>
    <col min="9731" max="9732" width="5.7109375" style="13" customWidth="1"/>
    <col min="9733" max="9733" width="88" style="13" bestFit="1" customWidth="1"/>
    <col min="9734" max="9735" width="5.7109375" style="13" customWidth="1"/>
    <col min="9736" max="9984" width="11.42578125" style="13"/>
    <col min="9985" max="9986" width="13.42578125" style="13" customWidth="1"/>
    <col min="9987" max="9988" width="5.7109375" style="13" customWidth="1"/>
    <col min="9989" max="9989" width="88" style="13" bestFit="1" customWidth="1"/>
    <col min="9990" max="9991" width="5.7109375" style="13" customWidth="1"/>
    <col min="9992" max="10240" width="11.42578125" style="13"/>
    <col min="10241" max="10242" width="13.42578125" style="13" customWidth="1"/>
    <col min="10243" max="10244" width="5.7109375" style="13" customWidth="1"/>
    <col min="10245" max="10245" width="88" style="13" bestFit="1" customWidth="1"/>
    <col min="10246" max="10247" width="5.7109375" style="13" customWidth="1"/>
    <col min="10248" max="10496" width="11.42578125" style="13"/>
    <col min="10497" max="10498" width="13.42578125" style="13" customWidth="1"/>
    <col min="10499" max="10500" width="5.7109375" style="13" customWidth="1"/>
    <col min="10501" max="10501" width="88" style="13" bestFit="1" customWidth="1"/>
    <col min="10502" max="10503" width="5.7109375" style="13" customWidth="1"/>
    <col min="10504" max="10752" width="11.42578125" style="13"/>
    <col min="10753" max="10754" width="13.42578125" style="13" customWidth="1"/>
    <col min="10755" max="10756" width="5.7109375" style="13" customWidth="1"/>
    <col min="10757" max="10757" width="88" style="13" bestFit="1" customWidth="1"/>
    <col min="10758" max="10759" width="5.7109375" style="13" customWidth="1"/>
    <col min="10760" max="11008" width="11.42578125" style="13"/>
    <col min="11009" max="11010" width="13.42578125" style="13" customWidth="1"/>
    <col min="11011" max="11012" width="5.7109375" style="13" customWidth="1"/>
    <col min="11013" max="11013" width="88" style="13" bestFit="1" customWidth="1"/>
    <col min="11014" max="11015" width="5.7109375" style="13" customWidth="1"/>
    <col min="11016" max="11264" width="11.42578125" style="13"/>
    <col min="11265" max="11266" width="13.42578125" style="13" customWidth="1"/>
    <col min="11267" max="11268" width="5.7109375" style="13" customWidth="1"/>
    <col min="11269" max="11269" width="88" style="13" bestFit="1" customWidth="1"/>
    <col min="11270" max="11271" width="5.7109375" style="13" customWidth="1"/>
    <col min="11272" max="11520" width="11.42578125" style="13"/>
    <col min="11521" max="11522" width="13.42578125" style="13" customWidth="1"/>
    <col min="11523" max="11524" width="5.7109375" style="13" customWidth="1"/>
    <col min="11525" max="11525" width="88" style="13" bestFit="1" customWidth="1"/>
    <col min="11526" max="11527" width="5.7109375" style="13" customWidth="1"/>
    <col min="11528" max="11776" width="11.42578125" style="13"/>
    <col min="11777" max="11778" width="13.42578125" style="13" customWidth="1"/>
    <col min="11779" max="11780" width="5.7109375" style="13" customWidth="1"/>
    <col min="11781" max="11781" width="88" style="13" bestFit="1" customWidth="1"/>
    <col min="11782" max="11783" width="5.7109375" style="13" customWidth="1"/>
    <col min="11784" max="12032" width="11.42578125" style="13"/>
    <col min="12033" max="12034" width="13.42578125" style="13" customWidth="1"/>
    <col min="12035" max="12036" width="5.7109375" style="13" customWidth="1"/>
    <col min="12037" max="12037" width="88" style="13" bestFit="1" customWidth="1"/>
    <col min="12038" max="12039" width="5.7109375" style="13" customWidth="1"/>
    <col min="12040" max="12288" width="11.42578125" style="13"/>
    <col min="12289" max="12290" width="13.42578125" style="13" customWidth="1"/>
    <col min="12291" max="12292" width="5.7109375" style="13" customWidth="1"/>
    <col min="12293" max="12293" width="88" style="13" bestFit="1" customWidth="1"/>
    <col min="12294" max="12295" width="5.7109375" style="13" customWidth="1"/>
    <col min="12296" max="12544" width="11.42578125" style="13"/>
    <col min="12545" max="12546" width="13.42578125" style="13" customWidth="1"/>
    <col min="12547" max="12548" width="5.7109375" style="13" customWidth="1"/>
    <col min="12549" max="12549" width="88" style="13" bestFit="1" customWidth="1"/>
    <col min="12550" max="12551" width="5.7109375" style="13" customWidth="1"/>
    <col min="12552" max="12800" width="11.42578125" style="13"/>
    <col min="12801" max="12802" width="13.42578125" style="13" customWidth="1"/>
    <col min="12803" max="12804" width="5.7109375" style="13" customWidth="1"/>
    <col min="12805" max="12805" width="88" style="13" bestFit="1" customWidth="1"/>
    <col min="12806" max="12807" width="5.7109375" style="13" customWidth="1"/>
    <col min="12808" max="13056" width="11.42578125" style="13"/>
    <col min="13057" max="13058" width="13.42578125" style="13" customWidth="1"/>
    <col min="13059" max="13060" width="5.7109375" style="13" customWidth="1"/>
    <col min="13061" max="13061" width="88" style="13" bestFit="1" customWidth="1"/>
    <col min="13062" max="13063" width="5.7109375" style="13" customWidth="1"/>
    <col min="13064" max="13312" width="11.42578125" style="13"/>
    <col min="13313" max="13314" width="13.42578125" style="13" customWidth="1"/>
    <col min="13315" max="13316" width="5.7109375" style="13" customWidth="1"/>
    <col min="13317" max="13317" width="88" style="13" bestFit="1" customWidth="1"/>
    <col min="13318" max="13319" width="5.7109375" style="13" customWidth="1"/>
    <col min="13320" max="13568" width="11.42578125" style="13"/>
    <col min="13569" max="13570" width="13.42578125" style="13" customWidth="1"/>
    <col min="13571" max="13572" width="5.7109375" style="13" customWidth="1"/>
    <col min="13573" max="13573" width="88" style="13" bestFit="1" customWidth="1"/>
    <col min="13574" max="13575" width="5.7109375" style="13" customWidth="1"/>
    <col min="13576" max="13824" width="11.42578125" style="13"/>
    <col min="13825" max="13826" width="13.42578125" style="13" customWidth="1"/>
    <col min="13827" max="13828" width="5.7109375" style="13" customWidth="1"/>
    <col min="13829" max="13829" width="88" style="13" bestFit="1" customWidth="1"/>
    <col min="13830" max="13831" width="5.7109375" style="13" customWidth="1"/>
    <col min="13832" max="14080" width="11.42578125" style="13"/>
    <col min="14081" max="14082" width="13.42578125" style="13" customWidth="1"/>
    <col min="14083" max="14084" width="5.7109375" style="13" customWidth="1"/>
    <col min="14085" max="14085" width="88" style="13" bestFit="1" customWidth="1"/>
    <col min="14086" max="14087" width="5.7109375" style="13" customWidth="1"/>
    <col min="14088" max="14336" width="11.42578125" style="13"/>
    <col min="14337" max="14338" width="13.42578125" style="13" customWidth="1"/>
    <col min="14339" max="14340" width="5.7109375" style="13" customWidth="1"/>
    <col min="14341" max="14341" width="88" style="13" bestFit="1" customWidth="1"/>
    <col min="14342" max="14343" width="5.7109375" style="13" customWidth="1"/>
    <col min="14344" max="14592" width="11.42578125" style="13"/>
    <col min="14593" max="14594" width="13.42578125" style="13" customWidth="1"/>
    <col min="14595" max="14596" width="5.7109375" style="13" customWidth="1"/>
    <col min="14597" max="14597" width="88" style="13" bestFit="1" customWidth="1"/>
    <col min="14598" max="14599" width="5.7109375" style="13" customWidth="1"/>
    <col min="14600" max="14848" width="11.42578125" style="13"/>
    <col min="14849" max="14850" width="13.42578125" style="13" customWidth="1"/>
    <col min="14851" max="14852" width="5.7109375" style="13" customWidth="1"/>
    <col min="14853" max="14853" width="88" style="13" bestFit="1" customWidth="1"/>
    <col min="14854" max="14855" width="5.7109375" style="13" customWidth="1"/>
    <col min="14856" max="15104" width="11.42578125" style="13"/>
    <col min="15105" max="15106" width="13.42578125" style="13" customWidth="1"/>
    <col min="15107" max="15108" width="5.7109375" style="13" customWidth="1"/>
    <col min="15109" max="15109" width="88" style="13" bestFit="1" customWidth="1"/>
    <col min="15110" max="15111" width="5.7109375" style="13" customWidth="1"/>
    <col min="15112" max="15360" width="11.42578125" style="13"/>
    <col min="15361" max="15362" width="13.42578125" style="13" customWidth="1"/>
    <col min="15363" max="15364" width="5.7109375" style="13" customWidth="1"/>
    <col min="15365" max="15365" width="88" style="13" bestFit="1" customWidth="1"/>
    <col min="15366" max="15367" width="5.7109375" style="13" customWidth="1"/>
    <col min="15368" max="15616" width="11.42578125" style="13"/>
    <col min="15617" max="15618" width="13.42578125" style="13" customWidth="1"/>
    <col min="15619" max="15620" width="5.7109375" style="13" customWidth="1"/>
    <col min="15621" max="15621" width="88" style="13" bestFit="1" customWidth="1"/>
    <col min="15622" max="15623" width="5.7109375" style="13" customWidth="1"/>
    <col min="15624" max="15872" width="11.42578125" style="13"/>
    <col min="15873" max="15874" width="13.42578125" style="13" customWidth="1"/>
    <col min="15875" max="15876" width="5.7109375" style="13" customWidth="1"/>
    <col min="15877" max="15877" width="88" style="13" bestFit="1" customWidth="1"/>
    <col min="15878" max="15879" width="5.7109375" style="13" customWidth="1"/>
    <col min="15880" max="16128" width="11.42578125" style="13"/>
    <col min="16129" max="16130" width="13.42578125" style="13" customWidth="1"/>
    <col min="16131" max="16132" width="5.7109375" style="13" customWidth="1"/>
    <col min="16133" max="16133" width="88" style="13" bestFit="1" customWidth="1"/>
    <col min="16134" max="16135" width="5.7109375" style="13" customWidth="1"/>
    <col min="16136" max="16384" width="11.42578125" style="13"/>
  </cols>
  <sheetData>
    <row r="4" spans="3:7" ht="20.100000000000001" customHeight="1">
      <c r="C4" s="12"/>
      <c r="D4" s="12"/>
      <c r="E4" s="12"/>
      <c r="F4" s="12"/>
      <c r="G4" s="12"/>
    </row>
    <row r="5" spans="3:7" ht="21">
      <c r="C5" s="12"/>
      <c r="D5" s="288" t="s">
        <v>42</v>
      </c>
      <c r="E5" s="288"/>
      <c r="F5" s="288"/>
      <c r="G5" s="12"/>
    </row>
    <row r="6" spans="3:7" ht="20.100000000000001" customHeight="1">
      <c r="C6" s="12"/>
      <c r="D6" s="14"/>
      <c r="E6" s="14" t="s">
        <v>272</v>
      </c>
      <c r="F6" s="14"/>
      <c r="G6" s="12"/>
    </row>
    <row r="7" spans="3:7" ht="20.100000000000001" customHeight="1">
      <c r="C7" s="12"/>
      <c r="D7" s="288" t="str">
        <f>actualizaciones!A2</f>
        <v>año 2010</v>
      </c>
      <c r="E7" s="288"/>
      <c r="F7" s="288"/>
      <c r="G7" s="12"/>
    </row>
    <row r="8" spans="3:7" ht="20.100000000000001" customHeight="1">
      <c r="C8" s="12"/>
      <c r="D8" s="15"/>
      <c r="E8" s="15"/>
      <c r="F8" s="15"/>
      <c r="G8" s="12"/>
    </row>
    <row r="9" spans="3:7" ht="15" customHeight="1">
      <c r="C9" s="12"/>
      <c r="D9" s="16"/>
      <c r="E9" s="16"/>
      <c r="F9" s="16"/>
      <c r="G9" s="12"/>
    </row>
    <row r="10" spans="3:7" ht="24.95" customHeight="1">
      <c r="C10" s="12"/>
      <c r="D10" s="17"/>
      <c r="E10" s="18"/>
      <c r="F10" s="17"/>
      <c r="G10" s="12"/>
    </row>
    <row r="11" spans="3:7" ht="21" customHeight="1">
      <c r="C11" s="12"/>
      <c r="D11" s="17"/>
      <c r="E11" s="19" t="s">
        <v>43</v>
      </c>
      <c r="F11" s="17"/>
      <c r="G11" s="12"/>
    </row>
    <row r="12" spans="3:7" ht="18" customHeight="1" outlineLevel="1">
      <c r="C12" s="12"/>
      <c r="D12" s="17"/>
      <c r="E12" s="20" t="s">
        <v>44</v>
      </c>
      <c r="F12" s="17"/>
      <c r="G12" s="12"/>
    </row>
    <row r="13" spans="3:7" ht="18" customHeight="1" outlineLevel="1">
      <c r="C13" s="12"/>
      <c r="D13" s="17"/>
      <c r="E13" s="20" t="s">
        <v>45</v>
      </c>
      <c r="F13" s="17"/>
      <c r="G13" s="12"/>
    </row>
    <row r="14" spans="3:7" ht="18" customHeight="1" outlineLevel="1">
      <c r="C14" s="12"/>
      <c r="D14" s="17"/>
      <c r="E14" s="20" t="s">
        <v>46</v>
      </c>
      <c r="F14" s="17"/>
      <c r="G14" s="12"/>
    </row>
    <row r="15" spans="3:7" ht="18" customHeight="1" outlineLevel="1">
      <c r="C15" s="12"/>
      <c r="D15" s="17"/>
      <c r="E15" s="21" t="s">
        <v>47</v>
      </c>
      <c r="F15" s="17"/>
      <c r="G15" s="12"/>
    </row>
    <row r="16" spans="3:7" ht="18" customHeight="1" outlineLevel="1">
      <c r="C16" s="12"/>
      <c r="D16" s="17"/>
      <c r="E16" s="21" t="s">
        <v>48</v>
      </c>
      <c r="F16" s="17"/>
      <c r="G16" s="12"/>
    </row>
    <row r="17" spans="3:7" ht="21" customHeight="1">
      <c r="C17" s="12"/>
      <c r="D17" s="17"/>
      <c r="E17" s="19" t="s">
        <v>49</v>
      </c>
      <c r="F17" s="17"/>
      <c r="G17" s="12"/>
    </row>
    <row r="18" spans="3:7" ht="21" customHeight="1" outlineLevel="1">
      <c r="C18" s="12"/>
      <c r="D18" s="17"/>
      <c r="E18" s="22" t="s">
        <v>50</v>
      </c>
      <c r="F18" s="17"/>
      <c r="G18" s="12"/>
    </row>
    <row r="19" spans="3:7" ht="18" customHeight="1" outlineLevel="2">
      <c r="C19" s="12"/>
      <c r="D19" s="17"/>
      <c r="E19" s="20" t="s">
        <v>51</v>
      </c>
      <c r="F19" s="17"/>
      <c r="G19" s="12"/>
    </row>
    <row r="20" spans="3:7" ht="18" customHeight="1" outlineLevel="2">
      <c r="C20" s="12"/>
      <c r="D20" s="17"/>
      <c r="E20" s="20" t="s">
        <v>52</v>
      </c>
      <c r="F20" s="17"/>
      <c r="G20" s="12"/>
    </row>
    <row r="21" spans="3:7" ht="18" customHeight="1" outlineLevel="2">
      <c r="C21" s="12"/>
      <c r="D21" s="17"/>
      <c r="E21" s="20" t="s">
        <v>53</v>
      </c>
      <c r="F21" s="17"/>
      <c r="G21" s="12"/>
    </row>
    <row r="22" spans="3:7" ht="18" customHeight="1" outlineLevel="2">
      <c r="C22" s="12"/>
      <c r="D22" s="17"/>
      <c r="E22" s="20" t="s">
        <v>54</v>
      </c>
      <c r="F22" s="17"/>
      <c r="G22" s="12"/>
    </row>
    <row r="23" spans="3:7" ht="36" customHeight="1" outlineLevel="2">
      <c r="C23" s="12"/>
      <c r="D23" s="17"/>
      <c r="E23" s="23" t="s">
        <v>55</v>
      </c>
      <c r="F23" s="17"/>
      <c r="G23" s="12"/>
    </row>
    <row r="24" spans="3:7" ht="21" customHeight="1" outlineLevel="1">
      <c r="C24" s="12"/>
      <c r="D24" s="17"/>
      <c r="E24" s="22" t="s">
        <v>56</v>
      </c>
      <c r="F24" s="17"/>
      <c r="G24" s="12"/>
    </row>
    <row r="25" spans="3:7" ht="18" customHeight="1" outlineLevel="2">
      <c r="C25" s="12"/>
      <c r="D25" s="17"/>
      <c r="E25" s="20" t="s">
        <v>57</v>
      </c>
      <c r="F25" s="17"/>
      <c r="G25" s="12"/>
    </row>
    <row r="26" spans="3:7" ht="18" customHeight="1" outlineLevel="2">
      <c r="C26" s="12"/>
      <c r="D26" s="17"/>
      <c r="E26" s="20" t="s">
        <v>52</v>
      </c>
      <c r="F26" s="17"/>
      <c r="G26" s="12"/>
    </row>
    <row r="27" spans="3:7" ht="18" customHeight="1" outlineLevel="2">
      <c r="C27" s="12"/>
      <c r="D27" s="17"/>
      <c r="E27" s="20" t="s">
        <v>53</v>
      </c>
      <c r="F27" s="17"/>
      <c r="G27" s="12"/>
    </row>
    <row r="28" spans="3:7" ht="18" customHeight="1" outlineLevel="2">
      <c r="C28" s="12"/>
      <c r="D28" s="17"/>
      <c r="E28" s="20" t="s">
        <v>58</v>
      </c>
      <c r="F28" s="17"/>
      <c r="G28" s="12"/>
    </row>
    <row r="29" spans="3:7" ht="18" customHeight="1" outlineLevel="2">
      <c r="C29" s="12"/>
      <c r="D29" s="17"/>
      <c r="E29" s="20" t="s">
        <v>59</v>
      </c>
      <c r="F29" s="17"/>
      <c r="G29" s="12"/>
    </row>
    <row r="30" spans="3:7" ht="18" customHeight="1" outlineLevel="2">
      <c r="C30" s="12"/>
      <c r="D30" s="17"/>
      <c r="E30" s="20" t="s">
        <v>60</v>
      </c>
      <c r="F30" s="17"/>
      <c r="G30" s="12"/>
    </row>
    <row r="31" spans="3:7" ht="18" customHeight="1" outlineLevel="2">
      <c r="C31" s="12"/>
      <c r="D31" s="17"/>
      <c r="E31" s="20" t="s">
        <v>61</v>
      </c>
      <c r="F31" s="17"/>
      <c r="G31" s="12"/>
    </row>
    <row r="32" spans="3:7" ht="18" customHeight="1" outlineLevel="2">
      <c r="C32" s="12"/>
      <c r="D32" s="17"/>
      <c r="E32" s="20" t="s">
        <v>62</v>
      </c>
      <c r="F32" s="17"/>
      <c r="G32" s="12"/>
    </row>
    <row r="33" spans="3:7" ht="21" customHeight="1" outlineLevel="1">
      <c r="C33" s="12"/>
      <c r="D33" s="17"/>
      <c r="E33" s="22" t="s">
        <v>63</v>
      </c>
      <c r="F33" s="17"/>
      <c r="G33" s="12"/>
    </row>
    <row r="34" spans="3:7" ht="18" customHeight="1" outlineLevel="2">
      <c r="C34" s="12"/>
      <c r="D34" s="17"/>
      <c r="E34" s="20" t="s">
        <v>64</v>
      </c>
      <c r="F34" s="17"/>
      <c r="G34" s="12"/>
    </row>
    <row r="35" spans="3:7" ht="18" customHeight="1" outlineLevel="2">
      <c r="C35" s="12"/>
      <c r="D35" s="17"/>
      <c r="E35" s="20" t="s">
        <v>52</v>
      </c>
      <c r="F35" s="17"/>
      <c r="G35" s="12"/>
    </row>
    <row r="36" spans="3:7" ht="18" customHeight="1" outlineLevel="2">
      <c r="C36" s="12"/>
      <c r="D36" s="17"/>
      <c r="E36" s="20" t="s">
        <v>53</v>
      </c>
      <c r="F36" s="17"/>
      <c r="G36" s="12"/>
    </row>
    <row r="37" spans="3:7" ht="18" customHeight="1" outlineLevel="2">
      <c r="C37" s="12"/>
      <c r="D37" s="17"/>
      <c r="E37" s="20" t="s">
        <v>65</v>
      </c>
      <c r="F37" s="17"/>
      <c r="G37" s="12"/>
    </row>
    <row r="38" spans="3:7" ht="18" customHeight="1" outlineLevel="2">
      <c r="C38" s="12"/>
      <c r="D38" s="17"/>
      <c r="E38" s="20" t="s">
        <v>66</v>
      </c>
      <c r="F38" s="17"/>
      <c r="G38" s="12"/>
    </row>
    <row r="39" spans="3:7" ht="21" customHeight="1" outlineLevel="1">
      <c r="C39" s="12"/>
      <c r="D39" s="17"/>
      <c r="E39" s="22" t="s">
        <v>67</v>
      </c>
      <c r="F39" s="17"/>
      <c r="G39" s="12"/>
    </row>
    <row r="40" spans="3:7" ht="18" customHeight="1" outlineLevel="2">
      <c r="C40" s="12"/>
      <c r="D40" s="17"/>
      <c r="E40" s="20" t="s">
        <v>68</v>
      </c>
      <c r="F40" s="17"/>
      <c r="G40" s="12"/>
    </row>
    <row r="41" spans="3:7" ht="18" customHeight="1" outlineLevel="2">
      <c r="C41" s="12"/>
      <c r="D41" s="17"/>
      <c r="E41" s="20" t="s">
        <v>53</v>
      </c>
      <c r="F41" s="17"/>
      <c r="G41" s="12"/>
    </row>
    <row r="42" spans="3:7" ht="18" customHeight="1" outlineLevel="2">
      <c r="C42" s="12"/>
      <c r="D42" s="17"/>
      <c r="E42" s="20" t="s">
        <v>69</v>
      </c>
      <c r="F42" s="17"/>
      <c r="G42" s="12"/>
    </row>
    <row r="43" spans="3:7" ht="18" customHeight="1" outlineLevel="2">
      <c r="C43" s="12"/>
      <c r="D43" s="17"/>
      <c r="E43" s="20" t="s">
        <v>70</v>
      </c>
      <c r="F43" s="17"/>
      <c r="G43" s="12"/>
    </row>
    <row r="44" spans="3:7" ht="18" customHeight="1" outlineLevel="2">
      <c r="C44" s="12"/>
      <c r="D44" s="17"/>
      <c r="E44" s="20" t="s">
        <v>71</v>
      </c>
      <c r="F44" s="17"/>
      <c r="G44" s="12"/>
    </row>
    <row r="45" spans="3:7" ht="18" customHeight="1" outlineLevel="2">
      <c r="C45" s="12"/>
      <c r="D45" s="17"/>
      <c r="E45" s="20" t="s">
        <v>72</v>
      </c>
      <c r="F45" s="17"/>
      <c r="G45" s="12"/>
    </row>
    <row r="46" spans="3:7" ht="18" customHeight="1" outlineLevel="2">
      <c r="C46" s="12"/>
      <c r="D46" s="17"/>
      <c r="E46" s="20" t="s">
        <v>73</v>
      </c>
      <c r="F46" s="17"/>
      <c r="G46" s="12"/>
    </row>
    <row r="47" spans="3:7" ht="18" customHeight="1" outlineLevel="2">
      <c r="C47" s="12"/>
      <c r="D47" s="17"/>
      <c r="E47" s="20" t="s">
        <v>74</v>
      </c>
      <c r="F47" s="17"/>
      <c r="G47" s="12"/>
    </row>
    <row r="48" spans="3:7" ht="18" customHeight="1" outlineLevel="2">
      <c r="C48" s="12"/>
      <c r="D48" s="17"/>
      <c r="E48" s="20" t="s">
        <v>75</v>
      </c>
      <c r="F48" s="17"/>
      <c r="G48" s="12"/>
    </row>
    <row r="49" spans="3:10" ht="18" customHeight="1" outlineLevel="2">
      <c r="C49" s="12"/>
      <c r="D49" s="17"/>
      <c r="E49" s="20" t="s">
        <v>76</v>
      </c>
      <c r="F49" s="17"/>
      <c r="G49" s="12"/>
    </row>
    <row r="50" spans="3:10" ht="18" customHeight="1" outlineLevel="2">
      <c r="C50" s="12"/>
      <c r="D50" s="17"/>
      <c r="E50" s="20" t="s">
        <v>77</v>
      </c>
      <c r="F50" s="17"/>
      <c r="G50" s="12"/>
    </row>
    <row r="51" spans="3:10" ht="18" customHeight="1" outlineLevel="2">
      <c r="C51" s="12"/>
      <c r="D51" s="17"/>
      <c r="E51" s="20" t="s">
        <v>78</v>
      </c>
      <c r="F51" s="17"/>
      <c r="G51" s="12"/>
    </row>
    <row r="52" spans="3:10" ht="21" customHeight="1" outlineLevel="1">
      <c r="C52" s="12"/>
      <c r="D52" s="17"/>
      <c r="E52" s="22" t="s">
        <v>79</v>
      </c>
      <c r="F52" s="17"/>
      <c r="G52" s="12"/>
    </row>
    <row r="53" spans="3:10" ht="21" customHeight="1" outlineLevel="1">
      <c r="C53" s="12"/>
      <c r="D53" s="17"/>
      <c r="E53" s="22" t="s">
        <v>80</v>
      </c>
      <c r="F53" s="17"/>
      <c r="G53" s="12"/>
    </row>
    <row r="54" spans="3:10" ht="21" customHeight="1" outlineLevel="1">
      <c r="C54" s="12"/>
      <c r="D54" s="17"/>
      <c r="E54" s="22"/>
      <c r="F54" s="17"/>
      <c r="G54" s="12"/>
    </row>
    <row r="55" spans="3:10" ht="20.100000000000001" customHeight="1">
      <c r="C55" s="12"/>
      <c r="D55" s="24"/>
      <c r="E55" s="24"/>
      <c r="F55" s="24"/>
      <c r="G55" s="12"/>
    </row>
    <row r="56" spans="3:10">
      <c r="C56" s="12"/>
      <c r="D56" s="12"/>
      <c r="E56" s="12"/>
      <c r="F56" s="12"/>
      <c r="G56" s="12"/>
    </row>
    <row r="57" spans="3:10" ht="15" customHeight="1">
      <c r="C57" s="25"/>
      <c r="D57" s="25"/>
      <c r="E57" s="25"/>
      <c r="F57" s="25"/>
      <c r="G57" s="25"/>
    </row>
    <row r="58" spans="3:10" ht="15" customHeight="1">
      <c r="C58" s="25"/>
      <c r="D58" s="25"/>
      <c r="E58" s="25"/>
      <c r="F58" s="25"/>
      <c r="G58" s="25"/>
    </row>
    <row r="59" spans="3:10" ht="15" customHeight="1">
      <c r="C59" s="289" t="s">
        <v>81</v>
      </c>
      <c r="D59" s="289"/>
      <c r="E59" s="289"/>
      <c r="F59" s="289"/>
      <c r="G59" s="289"/>
    </row>
    <row r="60" spans="3:10" ht="15" customHeight="1">
      <c r="C60" s="25"/>
      <c r="D60" s="25"/>
      <c r="E60" s="25"/>
      <c r="F60" s="25"/>
      <c r="G60" s="25"/>
    </row>
    <row r="61" spans="3:10" ht="15" customHeight="1">
      <c r="C61" s="25"/>
      <c r="D61" s="25"/>
      <c r="E61" s="25"/>
      <c r="F61" s="25"/>
      <c r="G61" s="25"/>
      <c r="J61" s="26"/>
    </row>
    <row r="62" spans="3:10" ht="15" customHeight="1">
      <c r="C62" s="25"/>
      <c r="D62" s="25"/>
      <c r="E62" s="25"/>
      <c r="F62" s="25"/>
      <c r="G62" s="25"/>
      <c r="H62" s="26"/>
      <c r="I62" s="26"/>
    </row>
    <row r="63" spans="3:10" ht="15" customHeight="1">
      <c r="C63" s="27"/>
      <c r="D63" s="27"/>
      <c r="E63" s="27"/>
      <c r="F63" s="27"/>
      <c r="G63" s="27"/>
    </row>
    <row r="64" spans="3:10" ht="15" customHeight="1">
      <c r="C64" s="25"/>
      <c r="D64" s="25"/>
      <c r="E64" s="25"/>
      <c r="F64" s="25"/>
      <c r="G64" s="25"/>
    </row>
    <row r="65" spans="2:7" ht="15" customHeight="1">
      <c r="C65" s="25"/>
      <c r="D65" s="25"/>
      <c r="E65" s="25"/>
      <c r="F65" s="25"/>
      <c r="G65" s="25"/>
    </row>
    <row r="66" spans="2:7" ht="15" customHeight="1">
      <c r="C66" s="25"/>
      <c r="D66" s="25"/>
      <c r="E66" s="25"/>
      <c r="F66" s="25"/>
      <c r="G66" s="25"/>
    </row>
    <row r="67" spans="2:7" ht="15" customHeight="1">
      <c r="C67" s="25"/>
      <c r="D67" s="25"/>
      <c r="E67" s="25"/>
      <c r="F67" s="25"/>
      <c r="G67" s="25"/>
    </row>
    <row r="68" spans="2:7" ht="15" customHeight="1">
      <c r="C68" s="25"/>
      <c r="D68" s="25"/>
      <c r="E68" s="25"/>
      <c r="F68" s="25"/>
      <c r="G68" s="25"/>
    </row>
    <row r="69" spans="2:7" ht="15" customHeight="1">
      <c r="C69" s="25"/>
      <c r="D69" s="25"/>
      <c r="E69" s="25"/>
      <c r="F69" s="25"/>
      <c r="G69" s="25"/>
    </row>
    <row r="70" spans="2:7" ht="15" customHeight="1">
      <c r="C70" s="25"/>
      <c r="D70" s="25"/>
      <c r="E70" s="25"/>
      <c r="F70" s="25"/>
      <c r="G70" s="25"/>
    </row>
    <row r="71" spans="2:7" ht="15" customHeight="1">
      <c r="C71" s="25"/>
      <c r="D71" s="25"/>
      <c r="E71" s="25"/>
      <c r="F71" s="25"/>
      <c r="G71" s="25"/>
    </row>
    <row r="72" spans="2:7" ht="15" customHeight="1">
      <c r="C72" s="25"/>
      <c r="D72" s="25"/>
      <c r="E72" s="25"/>
      <c r="F72" s="25"/>
      <c r="G72" s="25"/>
    </row>
    <row r="73" spans="2:7" ht="15" customHeight="1">
      <c r="C73" s="25"/>
      <c r="D73" s="25"/>
      <c r="E73" s="25"/>
      <c r="F73" s="25"/>
      <c r="G73" s="25"/>
    </row>
    <row r="74" spans="2:7" ht="15" customHeight="1">
      <c r="B74" s="28"/>
      <c r="C74" s="25"/>
      <c r="D74" s="25"/>
      <c r="E74" s="25"/>
      <c r="F74" s="25"/>
      <c r="G74" s="25"/>
    </row>
    <row r="75" spans="2:7" ht="15" customHeight="1">
      <c r="C75" s="25"/>
      <c r="D75" s="25"/>
      <c r="E75" s="25"/>
      <c r="F75" s="25"/>
      <c r="G75" s="25"/>
    </row>
    <row r="76" spans="2:7" ht="15" customHeight="1">
      <c r="C76" s="25"/>
      <c r="D76" s="25"/>
      <c r="E76" s="25"/>
      <c r="F76" s="25"/>
      <c r="G76" s="25"/>
    </row>
    <row r="77" spans="2:7" ht="15" customHeight="1">
      <c r="C77" s="25"/>
      <c r="D77" s="25"/>
      <c r="E77" s="25"/>
      <c r="F77" s="25"/>
      <c r="G77" s="25"/>
    </row>
    <row r="78" spans="2:7" ht="15" customHeight="1">
      <c r="C78" s="25"/>
      <c r="D78" s="25"/>
      <c r="E78" s="25"/>
      <c r="F78" s="25"/>
      <c r="G78" s="25"/>
    </row>
    <row r="79" spans="2:7" ht="15" customHeight="1">
      <c r="C79" s="25"/>
      <c r="D79" s="25"/>
      <c r="E79" s="25"/>
      <c r="F79" s="25"/>
      <c r="G79" s="25"/>
    </row>
    <row r="80" spans="2:7" ht="15" customHeight="1">
      <c r="C80" s="25"/>
      <c r="D80" s="25"/>
      <c r="E80" s="25"/>
      <c r="F80" s="25"/>
      <c r="G80" s="25"/>
    </row>
    <row r="81" spans="3:7" ht="15" customHeight="1">
      <c r="C81" s="25"/>
      <c r="D81" s="25"/>
      <c r="E81" s="25"/>
      <c r="F81" s="25"/>
      <c r="G81" s="25"/>
    </row>
    <row r="82" spans="3:7" ht="15" customHeight="1">
      <c r="C82" s="25"/>
      <c r="D82" s="25"/>
      <c r="E82" s="25"/>
      <c r="F82" s="25"/>
      <c r="G82" s="25"/>
    </row>
    <row r="83" spans="3:7" ht="15" customHeight="1">
      <c r="C83" s="25"/>
      <c r="D83" s="25"/>
      <c r="E83" s="25"/>
      <c r="F83" s="25"/>
      <c r="G83" s="25"/>
    </row>
    <row r="84" spans="3:7" ht="15" customHeight="1">
      <c r="C84" s="25"/>
      <c r="D84" s="25"/>
      <c r="E84" s="25"/>
      <c r="F84" s="25"/>
      <c r="G84" s="25"/>
    </row>
    <row r="85" spans="3:7" ht="15" customHeight="1">
      <c r="C85" s="25"/>
      <c r="D85" s="25"/>
      <c r="E85" s="25"/>
      <c r="F85" s="25"/>
      <c r="G85" s="25"/>
    </row>
    <row r="86" spans="3:7" ht="15" customHeight="1">
      <c r="C86" s="25"/>
      <c r="D86" s="25"/>
      <c r="E86" s="25"/>
      <c r="F86" s="25"/>
      <c r="G86" s="25"/>
    </row>
    <row r="87" spans="3:7" ht="15" customHeight="1">
      <c r="C87" s="25"/>
      <c r="D87" s="25"/>
      <c r="E87" s="25"/>
      <c r="F87" s="25"/>
      <c r="G87" s="25"/>
    </row>
    <row r="88" spans="3:7" ht="15" customHeight="1">
      <c r="C88" s="25"/>
      <c r="D88" s="25"/>
      <c r="E88" s="25"/>
      <c r="F88" s="25"/>
      <c r="G88" s="25"/>
    </row>
    <row r="89" spans="3:7" ht="15" customHeight="1">
      <c r="C89" s="25"/>
      <c r="D89" s="25"/>
      <c r="E89" s="25"/>
      <c r="F89" s="25"/>
      <c r="G89" s="25"/>
    </row>
    <row r="90" spans="3:7" ht="15" customHeight="1">
      <c r="C90" s="25"/>
      <c r="D90" s="25"/>
      <c r="E90" s="25"/>
      <c r="F90" s="25"/>
      <c r="G90" s="25"/>
    </row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0" location="'var evolu x tipolo'!A1" tooltip="Variación interanual" display="Variación interanual"/>
    <hyperlink ref="E19" location="'tab. Turistas alojados tip'!A1" tooltip="Evolución anual" display="Evolución anual"/>
    <hyperlink ref="E21" location="'peso sobre total turistasx tipo'!A1" tooltip="Peso del mercado sobre total de turistas" display="Peso del mercado sobre total de turistas"/>
    <hyperlink ref="E22" location="'Alojados tipología'!A1" tooltip="Tipología de establecimiento" display="Tipología de establecimiento"/>
    <hyperlink ref="E23" location="'tab.Evolución mensual tipología'!A1" tooltip="Evolución mensual " display="Evolución mensual "/>
    <hyperlink ref="E26" location="'variación x zonas tipo '!A1" tooltip="Variación interanual" display="Variación interanual"/>
    <hyperlink ref="E25" location="'Tablas turistas zona y tip.'!A1" tooltip="Evolución anual" display="Evolución anual"/>
    <hyperlink ref="E27" location="'peso sobre total turistas x zon'!A1" tooltip="Cuota sobre el total de alojados" display="Cuota sobre el total de alojados"/>
    <hyperlink ref="E31" location="'tablas Zonas mensual '!A1" tooltip="Evolución mensual " display="Evolución mensual "/>
    <hyperlink ref="E28" location="'Alojados zona tipología'!A1" tooltip="Zonas y tipología de establecimiento" display="Zonas y tipología de establecimiento"/>
    <hyperlink ref="E32" location="'Tablas Evo. mens. zonas y TIPO'!A1" tooltip="Evolución mensual por zonas tipología" display="Evolución mensual por zonas tipología"/>
    <hyperlink ref="E29" location="'Alojados tipología y zona'!A1" tooltip="Zonas y tipología de establecimiento" display="Alojados por tipología de establecimiento y zonas"/>
    <hyperlink ref="E30" location="'Distribución por zonas'!A1" tooltip="Distribución por zonas" display="Distribución por zonas"/>
    <hyperlink ref="E35" location="'VARIACIÓN EVOL POR CATEGORIA'!A1" tooltip="Variación interanual" display="Variación interanual"/>
    <hyperlink ref="E34" location="'tablas turistas por categorías '!A1" tooltip="Evolución anual" display="Evolución anual"/>
    <hyperlink ref="E36" location="'PESO SOBRE TOTAL TURISTAS X CAT'!A1" tooltip="Peso del mercado sobre total turistas" display="Peso del mercado sobre total turistas"/>
    <hyperlink ref="E38" location="'tab,Evolución mensual categoría'!A1" tooltip="Evolución mensual " display="Evolución mensual "/>
    <hyperlink ref="E37" location="'Alojados tipología y categoría'!A1" tooltip="Tipología y categoría de establecimiento" display="Tipología y categoría de establecimiento"/>
    <hyperlink ref="E40" location="'Nacionalidades  evolución mensu'!A1" tooltip="Evolución anual" display="Alojados por nacionalidad"/>
    <hyperlink ref="E41" location="'Nacionalidad-evolución cuota'!A1" tooltip="Cuota sobre el total de alojados" display="Cuota sobre el total de alojados"/>
    <hyperlink ref="E42" location="'Nacionalidades '!A1" tooltip="Turistas alojados por nacionalidad" display="Turistas alojados por nacionalidad"/>
    <hyperlink ref="E44" location="'Nacionalidad-Alojamiento(datos)'!A1" tooltip="Alojados por categoría y tipología de establecimiento" display="Alojados por categoría y tipología de establecimiento"/>
    <hyperlink ref="E47" location="'Nacionalidad-Alojamiento'!A1" tooltip="Distribución por nacionalidad según categoría y tipología de establecimiento" display="Distribución por nacionalidad según categoría y tipología de establecimiento"/>
    <hyperlink ref="E50" location="'Nacionalidad-Zona'!A1" tooltip="Distribución por nacionalidad según zona" display="Distribución por nacionalidad según zona"/>
    <hyperlink ref="E48" location="'Nacionalidad-Zona (datos)'!A1" tooltip="Alojados por zonas" display="Alojados por zonas"/>
    <hyperlink ref="E43" location="'Distribución Nacionalidades'!A1" tooltip="Distribución por nacionalidad" display="Distribución por nacionalidad"/>
    <hyperlink ref="E46" location="'nacionalidades distribucion alo'!A1" tooltip="Distribución por nacionalidad" display="Distribución por nacionalidad y categoría hotelera"/>
    <hyperlink ref="E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9" location="'evolucion nac zonas'!A1" tooltip="Variación interanual por zonas (acumulado año en curso)" display="Variación interanual por zonas (acumulado año en curso)"/>
    <hyperlink ref="E51" location="'zona-nacionalidad'!A1" tooltip="Distribución por zona según nacionalidad  (acumulado año en curso)" display="Distribución por zona según nacionalidad  (acumulado año en curso)"/>
    <hyperlink ref="E52" location="'Alojados evol mensual'!A1" tooltip="Evolución mensual " display="Evolución mensual "/>
    <hyperlink ref="E53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>
      <selection activeCell="B13" sqref="B13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5" t="s">
        <v>307</v>
      </c>
      <c r="C5" s="295"/>
      <c r="D5" s="295"/>
      <c r="E5" s="295"/>
      <c r="F5" s="295"/>
      <c r="G5" s="295"/>
    </row>
    <row r="6" spans="2:7" ht="30" customHeight="1">
      <c r="B6" s="53" t="s">
        <v>109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57" t="s">
        <v>112</v>
      </c>
      <c r="C7" s="58">
        <v>94740</v>
      </c>
      <c r="D7" s="59">
        <f>C7/C7</f>
        <v>1</v>
      </c>
      <c r="E7" s="58">
        <v>78236</v>
      </c>
      <c r="F7" s="59">
        <f>E7/E7</f>
        <v>1</v>
      </c>
      <c r="G7" s="59">
        <f>(E7-C7)/C7</f>
        <v>-0.1742030821194849</v>
      </c>
    </row>
    <row r="8" spans="2:7" ht="15" customHeight="1">
      <c r="B8" s="60" t="s">
        <v>113</v>
      </c>
      <c r="C8" s="61">
        <v>34358</v>
      </c>
      <c r="D8" s="62">
        <f>C8/C7</f>
        <v>0.36265568925480263</v>
      </c>
      <c r="E8" s="61">
        <v>28115</v>
      </c>
      <c r="F8" s="62">
        <f>E8/E7</f>
        <v>0.359361419295465</v>
      </c>
      <c r="G8" s="63">
        <f>(E8-C8)/C8</f>
        <v>-0.18170440654287212</v>
      </c>
    </row>
    <row r="9" spans="2:7" ht="15" customHeight="1">
      <c r="B9" s="60" t="s">
        <v>114</v>
      </c>
      <c r="C9" s="61">
        <v>60382</v>
      </c>
      <c r="D9" s="62">
        <f>C9/C7</f>
        <v>0.63734431074519737</v>
      </c>
      <c r="E9" s="61">
        <v>50121</v>
      </c>
      <c r="F9" s="62">
        <f>E9/E7</f>
        <v>0.64063858070453494</v>
      </c>
      <c r="G9" s="63">
        <f>(E9-C9)/C9</f>
        <v>-0.16993474876618861</v>
      </c>
    </row>
    <row r="10" spans="2:7" ht="15" customHeight="1">
      <c r="B10" s="296" t="s">
        <v>40</v>
      </c>
      <c r="C10" s="296"/>
      <c r="D10" s="296"/>
      <c r="E10" s="296"/>
      <c r="F10" s="296"/>
      <c r="G10" s="296"/>
    </row>
    <row r="12" spans="2:7">
      <c r="B12" s="64"/>
      <c r="C12" s="64"/>
      <c r="D12" s="64"/>
      <c r="E12" s="64"/>
      <c r="F12" s="64"/>
    </row>
    <row r="23" spans="2:11">
      <c r="B23" s="65"/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37"/>
  <sheetViews>
    <sheetView showGridLines="0" showRowColHeaders="0" zoomScaleNormal="100" workbookViewId="0">
      <selection activeCell="B13" sqref="B1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7" t="s">
        <v>273</v>
      </c>
      <c r="C5" s="297"/>
      <c r="D5" s="297"/>
      <c r="E5" s="297"/>
      <c r="F5" s="297"/>
      <c r="G5" s="297"/>
      <c r="H5" s="297"/>
    </row>
    <row r="6" spans="2:8" ht="15" customHeight="1">
      <c r="B6" s="66"/>
      <c r="C6" s="298" t="s">
        <v>8</v>
      </c>
      <c r="D6" s="298"/>
      <c r="E6" s="299" t="s">
        <v>41</v>
      </c>
      <c r="F6" s="299"/>
      <c r="G6" s="298" t="s">
        <v>10</v>
      </c>
      <c r="H6" s="298"/>
    </row>
    <row r="7" spans="2:8" ht="30" customHeight="1">
      <c r="B7" s="66"/>
      <c r="C7" s="67" t="s">
        <v>115</v>
      </c>
      <c r="D7" s="67" t="s">
        <v>116</v>
      </c>
      <c r="E7" s="68" t="s">
        <v>115</v>
      </c>
      <c r="F7" s="68" t="s">
        <v>116</v>
      </c>
      <c r="G7" s="67" t="s">
        <v>115</v>
      </c>
      <c r="H7" s="67" t="s">
        <v>116</v>
      </c>
    </row>
    <row r="8" spans="2:8">
      <c r="B8" s="41" t="s">
        <v>11</v>
      </c>
      <c r="C8" s="2">
        <v>3064</v>
      </c>
      <c r="D8" s="46">
        <f>C8/C21-1</f>
        <v>-0.1630701993990713</v>
      </c>
      <c r="E8" s="69">
        <v>8029</v>
      </c>
      <c r="F8" s="70">
        <f>E8/E21-1</f>
        <v>0.15292935094773119</v>
      </c>
      <c r="G8" s="2">
        <v>11093</v>
      </c>
      <c r="H8" s="46">
        <f>G8/G21-1</f>
        <v>4.4047058823529328E-2</v>
      </c>
    </row>
    <row r="9" spans="2:8">
      <c r="B9" s="41" t="s">
        <v>12</v>
      </c>
      <c r="C9" s="2">
        <v>3201</v>
      </c>
      <c r="D9" s="46">
        <f t="shared" ref="D9:F72" si="0">C9/C22-1</f>
        <v>-1.4166923313828184E-2</v>
      </c>
      <c r="E9" s="69">
        <v>6898</v>
      </c>
      <c r="F9" s="70">
        <f t="shared" si="0"/>
        <v>-4.5259515570934217E-2</v>
      </c>
      <c r="G9" s="2">
        <v>10099</v>
      </c>
      <c r="H9" s="46">
        <f t="shared" ref="H9:H19" si="1">G9/G22-1</f>
        <v>-3.5618792971734203E-2</v>
      </c>
    </row>
    <row r="10" spans="2:8">
      <c r="B10" s="41" t="s">
        <v>13</v>
      </c>
      <c r="C10" s="2">
        <v>2861</v>
      </c>
      <c r="D10" s="46">
        <f t="shared" si="0"/>
        <v>1.0240112994350348E-2</v>
      </c>
      <c r="E10" s="69">
        <v>4481</v>
      </c>
      <c r="F10" s="70">
        <f t="shared" si="0"/>
        <v>6.0089898273006925E-2</v>
      </c>
      <c r="G10" s="2">
        <v>7342</v>
      </c>
      <c r="H10" s="46">
        <f t="shared" si="1"/>
        <v>4.0090664400056708E-2</v>
      </c>
    </row>
    <row r="11" spans="2:8">
      <c r="B11" s="41" t="s">
        <v>14</v>
      </c>
      <c r="C11" s="2">
        <v>577</v>
      </c>
      <c r="D11" s="46">
        <f t="shared" si="0"/>
        <v>-0.48983200707338637</v>
      </c>
      <c r="E11" s="69">
        <v>498</v>
      </c>
      <c r="F11" s="70">
        <f t="shared" si="0"/>
        <v>-0.51603498542274051</v>
      </c>
      <c r="G11" s="2">
        <v>1075</v>
      </c>
      <c r="H11" s="46">
        <f t="shared" si="1"/>
        <v>-0.50231481481481488</v>
      </c>
    </row>
    <row r="12" spans="2:8">
      <c r="B12" s="41" t="s">
        <v>15</v>
      </c>
      <c r="C12" s="2">
        <v>615</v>
      </c>
      <c r="D12" s="46">
        <f t="shared" si="0"/>
        <v>-0.14106145251396651</v>
      </c>
      <c r="E12" s="69">
        <v>556</v>
      </c>
      <c r="F12" s="70">
        <f t="shared" si="0"/>
        <v>-0.26162018592297476</v>
      </c>
      <c r="G12" s="2">
        <v>1171</v>
      </c>
      <c r="H12" s="46">
        <f t="shared" si="1"/>
        <v>-0.20285908781484008</v>
      </c>
    </row>
    <row r="13" spans="2:8">
      <c r="B13" s="41" t="s">
        <v>16</v>
      </c>
      <c r="C13" s="2">
        <v>799</v>
      </c>
      <c r="D13" s="46">
        <f t="shared" si="0"/>
        <v>-0.16943866943866948</v>
      </c>
      <c r="E13" s="69">
        <v>884</v>
      </c>
      <c r="F13" s="70">
        <f t="shared" si="0"/>
        <v>-6.7510548523206704E-2</v>
      </c>
      <c r="G13" s="2">
        <v>1683</v>
      </c>
      <c r="H13" s="46">
        <f t="shared" si="1"/>
        <v>-0.11884816753926697</v>
      </c>
    </row>
    <row r="14" spans="2:8">
      <c r="B14" s="41" t="s">
        <v>17</v>
      </c>
      <c r="C14" s="2">
        <v>802</v>
      </c>
      <c r="D14" s="46">
        <f t="shared" si="0"/>
        <v>-0.30742659758203794</v>
      </c>
      <c r="E14" s="69">
        <v>689</v>
      </c>
      <c r="F14" s="70">
        <f t="shared" si="0"/>
        <v>-0.36904761904761907</v>
      </c>
      <c r="G14" s="2">
        <v>1491</v>
      </c>
      <c r="H14" s="46">
        <f t="shared" si="1"/>
        <v>-0.33733333333333337</v>
      </c>
    </row>
    <row r="15" spans="2:8">
      <c r="B15" s="41" t="s">
        <v>18</v>
      </c>
      <c r="C15" s="2">
        <v>691</v>
      </c>
      <c r="D15" s="46">
        <f t="shared" si="0"/>
        <v>-0.249728555917481</v>
      </c>
      <c r="E15" s="69">
        <v>983</v>
      </c>
      <c r="F15" s="70">
        <f t="shared" si="0"/>
        <v>-6.9128787878787845E-2</v>
      </c>
      <c r="G15" s="2">
        <v>1674</v>
      </c>
      <c r="H15" s="46">
        <f t="shared" si="1"/>
        <v>-0.15326251896813359</v>
      </c>
    </row>
    <row r="16" spans="2:8">
      <c r="B16" s="41" t="s">
        <v>19</v>
      </c>
      <c r="C16" s="2">
        <v>1960</v>
      </c>
      <c r="D16" s="46">
        <f t="shared" si="0"/>
        <v>-0.20711974110032361</v>
      </c>
      <c r="E16" s="69">
        <v>2570</v>
      </c>
      <c r="F16" s="70">
        <f t="shared" si="0"/>
        <v>-0.39515180042362907</v>
      </c>
      <c r="G16" s="2">
        <v>4530</v>
      </c>
      <c r="H16" s="46">
        <f t="shared" si="1"/>
        <v>-0.32599315578038979</v>
      </c>
    </row>
    <row r="17" spans="2:12">
      <c r="B17" s="41" t="s">
        <v>20</v>
      </c>
      <c r="C17" s="2">
        <v>4746</v>
      </c>
      <c r="D17" s="46">
        <f t="shared" si="0"/>
        <v>-0.24976288333860264</v>
      </c>
      <c r="E17" s="69">
        <v>7501</v>
      </c>
      <c r="F17" s="70">
        <f t="shared" si="0"/>
        <v>-0.3609643891634009</v>
      </c>
      <c r="G17" s="2">
        <v>12247</v>
      </c>
      <c r="H17" s="46">
        <f t="shared" si="1"/>
        <v>-0.32202170062001767</v>
      </c>
    </row>
    <row r="18" spans="2:12">
      <c r="B18" s="41" t="s">
        <v>21</v>
      </c>
      <c r="C18" s="2">
        <v>4524</v>
      </c>
      <c r="D18" s="46">
        <f t="shared" si="0"/>
        <v>-0.17760407198691142</v>
      </c>
      <c r="E18" s="69">
        <v>8611</v>
      </c>
      <c r="F18" s="70">
        <f t="shared" si="0"/>
        <v>-0.17463816735358961</v>
      </c>
      <c r="G18" s="2">
        <v>13135</v>
      </c>
      <c r="H18" s="46">
        <f t="shared" si="1"/>
        <v>-0.17566210618802558</v>
      </c>
    </row>
    <row r="19" spans="2:12">
      <c r="B19" s="41" t="s">
        <v>22</v>
      </c>
      <c r="C19" s="2">
        <v>4275</v>
      </c>
      <c r="D19" s="46">
        <f t="shared" si="0"/>
        <v>-0.21285214509298467</v>
      </c>
      <c r="E19" s="69">
        <v>8421</v>
      </c>
      <c r="F19" s="70">
        <f t="shared" si="0"/>
        <v>-0.21062992125984248</v>
      </c>
      <c r="G19" s="2">
        <v>12696</v>
      </c>
      <c r="H19" s="46">
        <f t="shared" si="1"/>
        <v>-0.21137958879433505</v>
      </c>
    </row>
    <row r="20" spans="2:12" ht="30" customHeight="1">
      <c r="B20" s="71" t="str">
        <f>actualizaciones!$A$2</f>
        <v>año 2010</v>
      </c>
      <c r="C20" s="72">
        <v>28115</v>
      </c>
      <c r="D20" s="73">
        <v>-0.18170440654287212</v>
      </c>
      <c r="E20" s="72">
        <v>50121</v>
      </c>
      <c r="F20" s="73">
        <v>-0.16993474876618864</v>
      </c>
      <c r="G20" s="72">
        <v>78236</v>
      </c>
      <c r="H20" s="73">
        <v>-0.17420308211948488</v>
      </c>
      <c r="J20" s="74"/>
      <c r="K20" s="74"/>
      <c r="L20" s="74"/>
    </row>
    <row r="21" spans="2:12" hidden="1" outlineLevel="1">
      <c r="B21" s="41" t="s">
        <v>11</v>
      </c>
      <c r="C21" s="2">
        <v>3661</v>
      </c>
      <c r="D21" s="46">
        <f t="shared" si="0"/>
        <v>-0.23569937369519833</v>
      </c>
      <c r="E21" s="69">
        <v>6964</v>
      </c>
      <c r="F21" s="70">
        <f t="shared" si="0"/>
        <v>-0.2784167443788208</v>
      </c>
      <c r="G21" s="2">
        <v>10625</v>
      </c>
      <c r="H21" s="46">
        <f t="shared" ref="H21:H84" si="2">G21/G34-1</f>
        <v>-0.26424762828059001</v>
      </c>
    </row>
    <row r="22" spans="2:12" hidden="1" outlineLevel="1">
      <c r="B22" s="41" t="s">
        <v>12</v>
      </c>
      <c r="C22" s="2">
        <v>3247</v>
      </c>
      <c r="D22" s="46">
        <f t="shared" si="0"/>
        <v>-0.43441909075074026</v>
      </c>
      <c r="E22" s="69">
        <v>7225</v>
      </c>
      <c r="F22" s="70">
        <f t="shared" si="0"/>
        <v>-0.41668012271919908</v>
      </c>
      <c r="G22" s="2">
        <v>10472</v>
      </c>
      <c r="H22" s="46">
        <f t="shared" si="2"/>
        <v>-0.42229822916092019</v>
      </c>
    </row>
    <row r="23" spans="2:12" hidden="1" outlineLevel="1">
      <c r="B23" s="41" t="s">
        <v>13</v>
      </c>
      <c r="C23" s="2">
        <v>2832</v>
      </c>
      <c r="D23" s="46">
        <f t="shared" si="0"/>
        <v>-0.37935568704799472</v>
      </c>
      <c r="E23" s="69">
        <v>4227</v>
      </c>
      <c r="F23" s="70">
        <f t="shared" si="0"/>
        <v>-0.24315129811996417</v>
      </c>
      <c r="G23" s="2">
        <v>7059</v>
      </c>
      <c r="H23" s="46">
        <f t="shared" si="2"/>
        <v>-0.30439495467087108</v>
      </c>
    </row>
    <row r="24" spans="2:12" hidden="1" outlineLevel="1">
      <c r="B24" s="41" t="s">
        <v>14</v>
      </c>
      <c r="C24" s="2">
        <v>1131</v>
      </c>
      <c r="D24" s="46">
        <f t="shared" si="0"/>
        <v>-0.30098887515451178</v>
      </c>
      <c r="E24" s="69">
        <v>1029</v>
      </c>
      <c r="F24" s="70">
        <f t="shared" si="0"/>
        <v>-0.3042596348884381</v>
      </c>
      <c r="G24" s="2">
        <v>2160</v>
      </c>
      <c r="H24" s="46">
        <f t="shared" si="2"/>
        <v>-0.30255085566677431</v>
      </c>
    </row>
    <row r="25" spans="2:12" hidden="1" outlineLevel="1">
      <c r="B25" s="41" t="s">
        <v>15</v>
      </c>
      <c r="C25" s="2">
        <v>716</v>
      </c>
      <c r="D25" s="46">
        <f t="shared" si="0"/>
        <v>-0.43038981702466195</v>
      </c>
      <c r="E25" s="69">
        <v>753</v>
      </c>
      <c r="F25" s="70">
        <f t="shared" si="0"/>
        <v>-0.35695986336464558</v>
      </c>
      <c r="G25" s="2">
        <v>1469</v>
      </c>
      <c r="H25" s="46">
        <f t="shared" si="2"/>
        <v>-0.39497528830313011</v>
      </c>
    </row>
    <row r="26" spans="2:12" hidden="1" outlineLevel="1">
      <c r="B26" s="41" t="s">
        <v>16</v>
      </c>
      <c r="C26" s="2">
        <v>962</v>
      </c>
      <c r="D26" s="46">
        <f t="shared" si="0"/>
        <v>-0.44360902255639101</v>
      </c>
      <c r="E26" s="69">
        <v>948</v>
      </c>
      <c r="F26" s="70">
        <f t="shared" si="0"/>
        <v>-0.52217741935483875</v>
      </c>
      <c r="G26" s="2">
        <v>1910</v>
      </c>
      <c r="H26" s="46">
        <f t="shared" si="2"/>
        <v>-0.48559116617290599</v>
      </c>
    </row>
    <row r="27" spans="2:12" hidden="1" outlineLevel="1">
      <c r="B27" s="41" t="s">
        <v>17</v>
      </c>
      <c r="C27" s="2">
        <v>1158</v>
      </c>
      <c r="D27" s="46">
        <f t="shared" si="0"/>
        <v>-9.7427903351519851E-2</v>
      </c>
      <c r="E27" s="69">
        <v>1092</v>
      </c>
      <c r="F27" s="70">
        <f t="shared" si="0"/>
        <v>-0.27777777777777779</v>
      </c>
      <c r="G27" s="2">
        <v>2250</v>
      </c>
      <c r="H27" s="46">
        <f t="shared" si="2"/>
        <v>-0.19499105545617168</v>
      </c>
    </row>
    <row r="28" spans="2:12" hidden="1" outlineLevel="1">
      <c r="B28" s="41" t="s">
        <v>18</v>
      </c>
      <c r="C28" s="2">
        <v>921</v>
      </c>
      <c r="D28" s="46">
        <f t="shared" si="0"/>
        <v>0.61013986013986021</v>
      </c>
      <c r="E28" s="69">
        <v>1056</v>
      </c>
      <c r="F28" s="70">
        <f t="shared" si="0"/>
        <v>-0.42546245919477688</v>
      </c>
      <c r="G28" s="2">
        <v>1977</v>
      </c>
      <c r="H28" s="46">
        <f t="shared" si="2"/>
        <v>-0.17966804979253115</v>
      </c>
    </row>
    <row r="29" spans="2:12" hidden="1" outlineLevel="1">
      <c r="B29" s="41" t="s">
        <v>19</v>
      </c>
      <c r="C29" s="2">
        <v>2472</v>
      </c>
      <c r="D29" s="46">
        <f t="shared" si="0"/>
        <v>5.6410256410256432E-2</v>
      </c>
      <c r="E29" s="69">
        <v>4249</v>
      </c>
      <c r="F29" s="70">
        <f t="shared" si="0"/>
        <v>3.6341463414634179E-2</v>
      </c>
      <c r="G29" s="2">
        <v>6721</v>
      </c>
      <c r="H29" s="46">
        <f t="shared" si="2"/>
        <v>4.3633540372670865E-2</v>
      </c>
    </row>
    <row r="30" spans="2:12" hidden="1" outlineLevel="1">
      <c r="B30" s="41" t="s">
        <v>20</v>
      </c>
      <c r="C30" s="2">
        <v>6326</v>
      </c>
      <c r="D30" s="46">
        <f t="shared" si="0"/>
        <v>2.6945633222381637E-3</v>
      </c>
      <c r="E30" s="69">
        <v>11738</v>
      </c>
      <c r="F30" s="70">
        <f t="shared" si="0"/>
        <v>-0.1673996311533551</v>
      </c>
      <c r="G30" s="2">
        <v>18064</v>
      </c>
      <c r="H30" s="46">
        <f t="shared" si="2"/>
        <v>-0.11481354437202917</v>
      </c>
    </row>
    <row r="31" spans="2:12" hidden="1" outlineLevel="1">
      <c r="B31" s="41" t="s">
        <v>21</v>
      </c>
      <c r="C31" s="2">
        <v>5501</v>
      </c>
      <c r="D31" s="46">
        <f t="shared" si="0"/>
        <v>-4.3803233095776162E-2</v>
      </c>
      <c r="E31" s="69">
        <v>10433</v>
      </c>
      <c r="F31" s="70">
        <f t="shared" si="0"/>
        <v>-0.20878204155922953</v>
      </c>
      <c r="G31" s="2">
        <v>15934</v>
      </c>
      <c r="H31" s="46">
        <f t="shared" si="2"/>
        <v>-0.15866730027984577</v>
      </c>
    </row>
    <row r="32" spans="2:12" hidden="1" outlineLevel="1">
      <c r="B32" s="41" t="s">
        <v>22</v>
      </c>
      <c r="C32" s="2">
        <v>5431</v>
      </c>
      <c r="D32" s="46">
        <f t="shared" si="0"/>
        <v>8.5114885114885075E-2</v>
      </c>
      <c r="E32" s="69">
        <v>10668</v>
      </c>
      <c r="F32" s="70">
        <f t="shared" si="0"/>
        <v>-0.14690123950419831</v>
      </c>
      <c r="G32" s="2">
        <v>16099</v>
      </c>
      <c r="H32" s="46">
        <f t="shared" si="2"/>
        <v>-8.0582524271844647E-2</v>
      </c>
    </row>
    <row r="33" spans="2:8" collapsed="1">
      <c r="B33" s="75">
        <v>2009</v>
      </c>
      <c r="C33" s="7">
        <v>34358</v>
      </c>
      <c r="D33" s="49">
        <f t="shared" si="0"/>
        <v>-0.16118164062499996</v>
      </c>
      <c r="E33" s="7">
        <v>60382</v>
      </c>
      <c r="F33" s="49">
        <f t="shared" si="0"/>
        <v>-0.24043021573683876</v>
      </c>
      <c r="G33" s="7">
        <v>94740</v>
      </c>
      <c r="H33" s="49">
        <f t="shared" si="2"/>
        <v>-0.21348221327466688</v>
      </c>
    </row>
    <row r="34" spans="2:8" hidden="1" outlineLevel="1">
      <c r="B34" s="41" t="s">
        <v>11</v>
      </c>
      <c r="C34" s="2">
        <v>4790</v>
      </c>
      <c r="D34" s="46">
        <f t="shared" si="0"/>
        <v>-8.5354210425816257E-2</v>
      </c>
      <c r="E34" s="69">
        <v>9651</v>
      </c>
      <c r="F34" s="70">
        <f t="shared" si="0"/>
        <v>-0.3213557415090359</v>
      </c>
      <c r="G34" s="2">
        <v>14441</v>
      </c>
      <c r="H34" s="46">
        <f t="shared" si="2"/>
        <v>-0.25783739336005751</v>
      </c>
    </row>
    <row r="35" spans="2:8" hidden="1" outlineLevel="1">
      <c r="B35" s="41" t="s">
        <v>12</v>
      </c>
      <c r="C35" s="2">
        <v>5741</v>
      </c>
      <c r="D35" s="46">
        <f t="shared" si="0"/>
        <v>0.54577275175013473</v>
      </c>
      <c r="E35" s="69">
        <v>12386</v>
      </c>
      <c r="F35" s="70">
        <f t="shared" si="0"/>
        <v>0.11055321438178067</v>
      </c>
      <c r="G35" s="2">
        <v>18127</v>
      </c>
      <c r="H35" s="46">
        <f t="shared" si="2"/>
        <v>0.2192775946727652</v>
      </c>
    </row>
    <row r="36" spans="2:8" hidden="1" outlineLevel="1">
      <c r="B36" s="41" t="s">
        <v>13</v>
      </c>
      <c r="C36" s="2">
        <v>4563</v>
      </c>
      <c r="D36" s="46">
        <f t="shared" si="0"/>
        <v>0.73366261398176302</v>
      </c>
      <c r="E36" s="69">
        <v>5585</v>
      </c>
      <c r="F36" s="70">
        <f t="shared" si="0"/>
        <v>-8.4726319239593617E-2</v>
      </c>
      <c r="G36" s="2">
        <v>10148</v>
      </c>
      <c r="H36" s="46">
        <f t="shared" si="2"/>
        <v>0.16189603847034584</v>
      </c>
    </row>
    <row r="37" spans="2:8" hidden="1" outlineLevel="1">
      <c r="B37" s="41" t="s">
        <v>14</v>
      </c>
      <c r="C37" s="2">
        <v>1618</v>
      </c>
      <c r="D37" s="46">
        <f t="shared" si="0"/>
        <v>0.27201257861635231</v>
      </c>
      <c r="E37" s="69">
        <v>1479</v>
      </c>
      <c r="F37" s="70">
        <f t="shared" si="0"/>
        <v>8.1931236283833142E-2</v>
      </c>
      <c r="G37" s="2">
        <v>3097</v>
      </c>
      <c r="H37" s="46">
        <f t="shared" si="2"/>
        <v>0.17355058734369089</v>
      </c>
    </row>
    <row r="38" spans="2:8" hidden="1" outlineLevel="1">
      <c r="B38" s="41" t="s">
        <v>15</v>
      </c>
      <c r="C38" s="2">
        <v>1257</v>
      </c>
      <c r="D38" s="46">
        <f t="shared" si="0"/>
        <v>1.2366548042704628</v>
      </c>
      <c r="E38" s="69">
        <v>1171</v>
      </c>
      <c r="F38" s="70">
        <f t="shared" si="0"/>
        <v>-0.23812621990891347</v>
      </c>
      <c r="G38" s="2">
        <v>2428</v>
      </c>
      <c r="H38" s="46">
        <f t="shared" si="2"/>
        <v>0.15674130538351605</v>
      </c>
    </row>
    <row r="39" spans="2:8" hidden="1" outlineLevel="1">
      <c r="B39" s="41" t="s">
        <v>16</v>
      </c>
      <c r="C39" s="2">
        <v>1729</v>
      </c>
      <c r="D39" s="46">
        <f t="shared" si="0"/>
        <v>1.6356707317073171</v>
      </c>
      <c r="E39" s="69">
        <v>1984</v>
      </c>
      <c r="F39" s="70">
        <f t="shared" si="0"/>
        <v>0.16981132075471694</v>
      </c>
      <c r="G39" s="2">
        <v>3713</v>
      </c>
      <c r="H39" s="46">
        <f t="shared" si="2"/>
        <v>0.57865646258503411</v>
      </c>
    </row>
    <row r="40" spans="2:8" hidden="1" outlineLevel="1">
      <c r="B40" s="41" t="s">
        <v>17</v>
      </c>
      <c r="C40" s="2">
        <v>1283</v>
      </c>
      <c r="D40" s="46">
        <f t="shared" si="0"/>
        <v>3.7518518518518515</v>
      </c>
      <c r="E40" s="69">
        <v>1512</v>
      </c>
      <c r="F40" s="70">
        <f t="shared" si="0"/>
        <v>0.20863309352517989</v>
      </c>
      <c r="G40" s="2">
        <v>2795</v>
      </c>
      <c r="H40" s="46">
        <f t="shared" si="2"/>
        <v>0.83760683760683752</v>
      </c>
    </row>
    <row r="41" spans="2:8" hidden="1" outlineLevel="1">
      <c r="B41" s="41" t="s">
        <v>18</v>
      </c>
      <c r="C41" s="2">
        <v>572</v>
      </c>
      <c r="D41" s="46">
        <f t="shared" si="0"/>
        <v>0.64841498559077815</v>
      </c>
      <c r="E41" s="69">
        <v>1838</v>
      </c>
      <c r="F41" s="70">
        <f t="shared" si="0"/>
        <v>-9.3241243216576231E-2</v>
      </c>
      <c r="G41" s="2">
        <v>2410</v>
      </c>
      <c r="H41" s="46">
        <f t="shared" si="2"/>
        <v>1.5164279696714411E-2</v>
      </c>
    </row>
    <row r="42" spans="2:8" hidden="1" outlineLevel="1">
      <c r="B42" s="41" t="s">
        <v>19</v>
      </c>
      <c r="C42" s="2">
        <v>2340</v>
      </c>
      <c r="D42" s="46">
        <f t="shared" si="0"/>
        <v>-5.1479529793271195E-2</v>
      </c>
      <c r="E42" s="69">
        <v>4100</v>
      </c>
      <c r="F42" s="70">
        <f t="shared" si="0"/>
        <v>-0.16241062308478038</v>
      </c>
      <c r="G42" s="2">
        <v>6440</v>
      </c>
      <c r="H42" s="46">
        <f t="shared" si="2"/>
        <v>-0.12523770714479765</v>
      </c>
    </row>
    <row r="43" spans="2:8" hidden="1" outlineLevel="1">
      <c r="B43" s="41" t="s">
        <v>20</v>
      </c>
      <c r="C43" s="2">
        <v>6309</v>
      </c>
      <c r="D43" s="46">
        <f t="shared" si="0"/>
        <v>0.13552915766738671</v>
      </c>
      <c r="E43" s="69">
        <v>14098</v>
      </c>
      <c r="F43" s="70">
        <f t="shared" si="0"/>
        <v>0.45445166615083044</v>
      </c>
      <c r="G43" s="2">
        <v>20407</v>
      </c>
      <c r="H43" s="46">
        <f t="shared" si="2"/>
        <v>0.3382516886353204</v>
      </c>
    </row>
    <row r="44" spans="2:8" hidden="1" outlineLevel="1">
      <c r="B44" s="41" t="s">
        <v>21</v>
      </c>
      <c r="C44" s="2">
        <v>5753</v>
      </c>
      <c r="D44" s="46">
        <f t="shared" si="0"/>
        <v>-8.7549563838223654E-2</v>
      </c>
      <c r="E44" s="69">
        <v>13186</v>
      </c>
      <c r="F44" s="70">
        <f t="shared" si="0"/>
        <v>0.31820453863840847</v>
      </c>
      <c r="G44" s="2">
        <v>18939</v>
      </c>
      <c r="H44" s="46">
        <f t="shared" si="2"/>
        <v>0.16133186166298752</v>
      </c>
    </row>
    <row r="45" spans="2:8" hidden="1" outlineLevel="1">
      <c r="B45" s="41" t="s">
        <v>22</v>
      </c>
      <c r="C45" s="2">
        <v>5005</v>
      </c>
      <c r="D45" s="46">
        <f t="shared" si="0"/>
        <v>8.6658605401048749E-3</v>
      </c>
      <c r="E45" s="69">
        <v>12505</v>
      </c>
      <c r="F45" s="70">
        <f t="shared" si="0"/>
        <v>3.5010759807978742E-2</v>
      </c>
      <c r="G45" s="2">
        <v>17510</v>
      </c>
      <c r="H45" s="46">
        <f t="shared" si="2"/>
        <v>2.7340999765313345E-2</v>
      </c>
    </row>
    <row r="46" spans="2:8" collapsed="1">
      <c r="B46" s="76">
        <v>2008</v>
      </c>
      <c r="C46" s="9">
        <v>40960</v>
      </c>
      <c r="D46" s="50">
        <f t="shared" si="0"/>
        <v>0.20541494997057086</v>
      </c>
      <c r="E46" s="9">
        <v>79495</v>
      </c>
      <c r="F46" s="50">
        <f t="shared" si="0"/>
        <v>4.5615373485735411E-2</v>
      </c>
      <c r="G46" s="9">
        <v>120455</v>
      </c>
      <c r="H46" s="50">
        <f t="shared" si="2"/>
        <v>9.4975774268910129E-2</v>
      </c>
    </row>
    <row r="47" spans="2:8" hidden="1" outlineLevel="1">
      <c r="B47" s="41" t="s">
        <v>11</v>
      </c>
      <c r="C47" s="2">
        <v>5237</v>
      </c>
      <c r="D47" s="46">
        <f t="shared" si="0"/>
        <v>-5.7075981274756882E-2</v>
      </c>
      <c r="E47" s="69">
        <v>14221</v>
      </c>
      <c r="F47" s="70">
        <f t="shared" si="0"/>
        <v>0.61126217992295495</v>
      </c>
      <c r="G47" s="2">
        <v>19458</v>
      </c>
      <c r="H47" s="46">
        <f t="shared" si="2"/>
        <v>0.35312934631432547</v>
      </c>
    </row>
    <row r="48" spans="2:8" hidden="1" outlineLevel="1">
      <c r="B48" s="41" t="s">
        <v>12</v>
      </c>
      <c r="C48" s="2">
        <v>3714</v>
      </c>
      <c r="D48" s="46">
        <f t="shared" si="0"/>
        <v>-0.15686719636776392</v>
      </c>
      <c r="E48" s="69">
        <v>11153</v>
      </c>
      <c r="F48" s="70">
        <f t="shared" si="0"/>
        <v>0.61497248769186208</v>
      </c>
      <c r="G48" s="2">
        <v>14867</v>
      </c>
      <c r="H48" s="46">
        <f t="shared" si="2"/>
        <v>0.3143842277429052</v>
      </c>
    </row>
    <row r="49" spans="2:10" hidden="1" outlineLevel="1">
      <c r="B49" s="41" t="s">
        <v>13</v>
      </c>
      <c r="C49" s="2">
        <v>2632</v>
      </c>
      <c r="D49" s="46">
        <f t="shared" si="0"/>
        <v>-0.34413157238973335</v>
      </c>
      <c r="E49" s="69">
        <v>6102</v>
      </c>
      <c r="F49" s="70">
        <f t="shared" si="0"/>
        <v>0.30972311654861562</v>
      </c>
      <c r="G49" s="2">
        <v>8734</v>
      </c>
      <c r="H49" s="46">
        <f t="shared" si="2"/>
        <v>7.1494464944650282E-3</v>
      </c>
    </row>
    <row r="50" spans="2:10" hidden="1" outlineLevel="1">
      <c r="B50" s="41" t="s">
        <v>14</v>
      </c>
      <c r="C50" s="2">
        <v>1272</v>
      </c>
      <c r="D50" s="46">
        <f t="shared" si="0"/>
        <v>0.15009041591320083</v>
      </c>
      <c r="E50" s="69">
        <v>1367</v>
      </c>
      <c r="F50" s="70">
        <f t="shared" si="0"/>
        <v>1.7015810276679844</v>
      </c>
      <c r="G50" s="2">
        <v>2639</v>
      </c>
      <c r="H50" s="46">
        <f t="shared" si="2"/>
        <v>0.63709677419354849</v>
      </c>
    </row>
    <row r="51" spans="2:10" hidden="1" outlineLevel="1">
      <c r="B51" s="41" t="s">
        <v>15</v>
      </c>
      <c r="C51" s="2">
        <v>562</v>
      </c>
      <c r="D51" s="46">
        <f t="shared" si="0"/>
        <v>-0.52453468697123518</v>
      </c>
      <c r="E51" s="69">
        <v>1537</v>
      </c>
      <c r="F51" s="70">
        <f t="shared" si="0"/>
        <v>1.5404958677685952</v>
      </c>
      <c r="G51" s="2">
        <v>2099</v>
      </c>
      <c r="H51" s="46">
        <f t="shared" si="2"/>
        <v>0.17459429210968103</v>
      </c>
    </row>
    <row r="52" spans="2:10" hidden="1" outlineLevel="1">
      <c r="B52" s="41" t="s">
        <v>16</v>
      </c>
      <c r="C52" s="2">
        <v>656</v>
      </c>
      <c r="D52" s="46">
        <f t="shared" si="0"/>
        <v>-0.33804238143289611</v>
      </c>
      <c r="E52" s="69">
        <v>1696</v>
      </c>
      <c r="F52" s="70">
        <f t="shared" si="0"/>
        <v>1.3921015514809589</v>
      </c>
      <c r="G52" s="2">
        <v>2352</v>
      </c>
      <c r="H52" s="46">
        <f t="shared" si="2"/>
        <v>0.3835294117647059</v>
      </c>
    </row>
    <row r="53" spans="2:10" hidden="1" outlineLevel="1">
      <c r="B53" s="41" t="s">
        <v>17</v>
      </c>
      <c r="C53" s="2">
        <v>270</v>
      </c>
      <c r="D53" s="46">
        <f t="shared" si="0"/>
        <v>-0.66376089663760895</v>
      </c>
      <c r="E53" s="69">
        <v>1251</v>
      </c>
      <c r="F53" s="70">
        <f t="shared" si="0"/>
        <v>1.5900621118012421</v>
      </c>
      <c r="G53" s="2">
        <v>1521</v>
      </c>
      <c r="H53" s="46">
        <f t="shared" si="2"/>
        <v>0.18273716951788499</v>
      </c>
    </row>
    <row r="54" spans="2:10" ht="16.5" hidden="1" outlineLevel="1" thickBot="1">
      <c r="B54" s="41" t="s">
        <v>18</v>
      </c>
      <c r="C54" s="2">
        <v>347</v>
      </c>
      <c r="D54" s="46">
        <f t="shared" si="0"/>
        <v>-0.63816475495307612</v>
      </c>
      <c r="E54" s="69">
        <v>2027</v>
      </c>
      <c r="F54" s="70">
        <f t="shared" si="0"/>
        <v>1.0029644268774702</v>
      </c>
      <c r="G54" s="2">
        <v>2374</v>
      </c>
      <c r="H54" s="46">
        <f t="shared" si="2"/>
        <v>0.2044647387113141</v>
      </c>
      <c r="J54" s="1" t="s">
        <v>100</v>
      </c>
    </row>
    <row r="55" spans="2:10" hidden="1" outlineLevel="1">
      <c r="B55" s="41" t="s">
        <v>19</v>
      </c>
      <c r="C55" s="2">
        <v>2467</v>
      </c>
      <c r="D55" s="46">
        <f t="shared" si="0"/>
        <v>-0.39415520628683698</v>
      </c>
      <c r="E55" s="69">
        <v>4895</v>
      </c>
      <c r="F55" s="70">
        <f t="shared" si="0"/>
        <v>2.2988505747126409E-2</v>
      </c>
      <c r="G55" s="2">
        <v>7362</v>
      </c>
      <c r="H55" s="46">
        <f t="shared" si="2"/>
        <v>-0.16879304504911374</v>
      </c>
    </row>
    <row r="56" spans="2:10" hidden="1" outlineLevel="1">
      <c r="B56" s="41" t="s">
        <v>20</v>
      </c>
      <c r="C56" s="2">
        <v>5556</v>
      </c>
      <c r="D56" s="46">
        <f t="shared" si="0"/>
        <v>5.0879515793455621E-2</v>
      </c>
      <c r="E56" s="69">
        <v>9693</v>
      </c>
      <c r="F56" s="70">
        <f t="shared" si="0"/>
        <v>-4.8025928108426652E-2</v>
      </c>
      <c r="G56" s="2">
        <v>15249</v>
      </c>
      <c r="H56" s="46">
        <f t="shared" si="2"/>
        <v>-1.4221992371840408E-2</v>
      </c>
    </row>
    <row r="57" spans="2:10" hidden="1" outlineLevel="1">
      <c r="B57" s="41" t="s">
        <v>21</v>
      </c>
      <c r="C57" s="2">
        <v>6305</v>
      </c>
      <c r="D57" s="46">
        <f t="shared" si="0"/>
        <v>0.11140490040542916</v>
      </c>
      <c r="E57" s="69">
        <v>10003</v>
      </c>
      <c r="F57" s="70">
        <f t="shared" si="0"/>
        <v>-5.4268696227663837E-2</v>
      </c>
      <c r="G57" s="2">
        <v>16308</v>
      </c>
      <c r="H57" s="46">
        <f t="shared" si="2"/>
        <v>3.569230769230769E-3</v>
      </c>
    </row>
    <row r="58" spans="2:10" hidden="1" outlineLevel="1">
      <c r="B58" s="41" t="s">
        <v>22</v>
      </c>
      <c r="C58" s="2">
        <v>4962</v>
      </c>
      <c r="D58" s="46">
        <f t="shared" si="0"/>
        <v>-0.12471335332510147</v>
      </c>
      <c r="E58" s="69">
        <v>12082</v>
      </c>
      <c r="F58" s="70">
        <f t="shared" si="0"/>
        <v>5.0426012867327508E-2</v>
      </c>
      <c r="G58" s="2">
        <v>17044</v>
      </c>
      <c r="H58" s="46">
        <f t="shared" si="2"/>
        <v>-7.3961912526935292E-3</v>
      </c>
    </row>
    <row r="59" spans="2:10" collapsed="1">
      <c r="B59" s="76">
        <v>2007</v>
      </c>
      <c r="C59" s="9">
        <v>33980</v>
      </c>
      <c r="D59" s="50">
        <f t="shared" si="0"/>
        <v>-0.14438233368585385</v>
      </c>
      <c r="E59" s="9">
        <v>76027</v>
      </c>
      <c r="F59" s="50">
        <f t="shared" si="0"/>
        <v>0.25143205161969973</v>
      </c>
      <c r="G59" s="9">
        <v>110007</v>
      </c>
      <c r="H59" s="50">
        <f t="shared" si="2"/>
        <v>9.4967451675193493E-2</v>
      </c>
    </row>
    <row r="60" spans="2:10" hidden="1" outlineLevel="1">
      <c r="B60" s="41" t="s">
        <v>11</v>
      </c>
      <c r="C60" s="2">
        <v>5554</v>
      </c>
      <c r="D60" s="46">
        <f t="shared" si="0"/>
        <v>0.17694426785335882</v>
      </c>
      <c r="E60" s="69">
        <v>8826</v>
      </c>
      <c r="F60" s="70">
        <f t="shared" si="0"/>
        <v>-3.5000564525233813E-3</v>
      </c>
      <c r="G60" s="2">
        <v>14380</v>
      </c>
      <c r="H60" s="46">
        <f t="shared" si="2"/>
        <v>5.9222156747200883E-2</v>
      </c>
    </row>
    <row r="61" spans="2:10" hidden="1" outlineLevel="1">
      <c r="B61" s="41" t="s">
        <v>12</v>
      </c>
      <c r="C61" s="2">
        <v>4405</v>
      </c>
      <c r="D61" s="46">
        <f t="shared" si="0"/>
        <v>-3.8419559048242791E-2</v>
      </c>
      <c r="E61" s="69">
        <v>6906</v>
      </c>
      <c r="F61" s="70">
        <f t="shared" si="0"/>
        <v>-0.18580523461447773</v>
      </c>
      <c r="G61" s="2">
        <v>11311</v>
      </c>
      <c r="H61" s="46">
        <f t="shared" si="2"/>
        <v>-0.13411926816198427</v>
      </c>
    </row>
    <row r="62" spans="2:10" hidden="1" outlineLevel="1">
      <c r="B62" s="41" t="s">
        <v>13</v>
      </c>
      <c r="C62" s="2">
        <v>4013</v>
      </c>
      <c r="D62" s="46">
        <f t="shared" si="0"/>
        <v>0.17752347417840375</v>
      </c>
      <c r="E62" s="69">
        <v>4659</v>
      </c>
      <c r="F62" s="70">
        <f t="shared" si="0"/>
        <v>0.16097682531771751</v>
      </c>
      <c r="G62" s="2">
        <v>8672</v>
      </c>
      <c r="H62" s="46">
        <f t="shared" si="2"/>
        <v>0.16857566365718912</v>
      </c>
    </row>
    <row r="63" spans="2:10" hidden="1" outlineLevel="1">
      <c r="B63" s="41" t="s">
        <v>14</v>
      </c>
      <c r="C63" s="2">
        <v>1106</v>
      </c>
      <c r="D63" s="46">
        <f t="shared" si="0"/>
        <v>-0.20943531093638312</v>
      </c>
      <c r="E63" s="69">
        <v>506</v>
      </c>
      <c r="F63" s="70">
        <f t="shared" si="0"/>
        <v>1.0569105691056913</v>
      </c>
      <c r="G63" s="2">
        <v>1612</v>
      </c>
      <c r="H63" s="46">
        <f t="shared" si="2"/>
        <v>-2.0060790273556228E-2</v>
      </c>
    </row>
    <row r="64" spans="2:10" hidden="1" outlineLevel="1">
      <c r="B64" s="41" t="s">
        <v>15</v>
      </c>
      <c r="C64" s="2">
        <v>1182</v>
      </c>
      <c r="D64" s="46">
        <f t="shared" si="0"/>
        <v>7.6726342710997653E-3</v>
      </c>
      <c r="E64" s="69">
        <v>605</v>
      </c>
      <c r="F64" s="70">
        <f t="shared" si="0"/>
        <v>0.63072776280323439</v>
      </c>
      <c r="G64" s="2">
        <v>1787</v>
      </c>
      <c r="H64" s="46">
        <f t="shared" si="2"/>
        <v>0.15738341968911906</v>
      </c>
    </row>
    <row r="65" spans="2:8" hidden="1" outlineLevel="1">
      <c r="B65" s="41" t="s">
        <v>16</v>
      </c>
      <c r="C65" s="2">
        <v>991</v>
      </c>
      <c r="D65" s="46">
        <f t="shared" si="0"/>
        <v>-0.36105738233397811</v>
      </c>
      <c r="E65" s="69">
        <v>709</v>
      </c>
      <c r="F65" s="70">
        <f t="shared" si="0"/>
        <v>0.37137330754352038</v>
      </c>
      <c r="G65" s="2">
        <v>1700</v>
      </c>
      <c r="H65" s="46">
        <f t="shared" si="2"/>
        <v>-0.17794970986460346</v>
      </c>
    </row>
    <row r="66" spans="2:8" hidden="1" outlineLevel="1">
      <c r="B66" s="41" t="s">
        <v>17</v>
      </c>
      <c r="C66" s="2">
        <v>803</v>
      </c>
      <c r="D66" s="46">
        <f t="shared" si="0"/>
        <v>-0.39487565938206481</v>
      </c>
      <c r="E66" s="69">
        <v>483</v>
      </c>
      <c r="F66" s="70">
        <f t="shared" si="0"/>
        <v>0.35674157303370779</v>
      </c>
      <c r="G66" s="2">
        <v>1286</v>
      </c>
      <c r="H66" s="46">
        <f t="shared" si="2"/>
        <v>-0.23588829471182415</v>
      </c>
    </row>
    <row r="67" spans="2:8" hidden="1" outlineLevel="1">
      <c r="B67" s="41" t="s">
        <v>18</v>
      </c>
      <c r="C67" s="2">
        <v>959</v>
      </c>
      <c r="D67" s="46">
        <f t="shared" si="0"/>
        <v>-0.42643540669856461</v>
      </c>
      <c r="E67" s="69">
        <v>1012</v>
      </c>
      <c r="F67" s="70">
        <f t="shared" si="0"/>
        <v>2.2332268370607027</v>
      </c>
      <c r="G67" s="2">
        <v>1971</v>
      </c>
      <c r="H67" s="46">
        <f t="shared" si="2"/>
        <v>-7.0528967254408492E-3</v>
      </c>
    </row>
    <row r="68" spans="2:8" hidden="1" outlineLevel="1">
      <c r="B68" s="41" t="s">
        <v>19</v>
      </c>
      <c r="C68" s="2">
        <v>4072</v>
      </c>
      <c r="D68" s="46">
        <f t="shared" si="0"/>
        <v>0.59311424100156485</v>
      </c>
      <c r="E68" s="69">
        <v>4785</v>
      </c>
      <c r="F68" s="70">
        <f t="shared" si="0"/>
        <v>0.29991850040749801</v>
      </c>
      <c r="G68" s="2">
        <v>8857</v>
      </c>
      <c r="H68" s="46">
        <f t="shared" si="2"/>
        <v>0.42007375340708664</v>
      </c>
    </row>
    <row r="69" spans="2:8" hidden="1" outlineLevel="1">
      <c r="B69" s="41" t="s">
        <v>20</v>
      </c>
      <c r="C69" s="2">
        <v>5287</v>
      </c>
      <c r="D69" s="46">
        <f t="shared" si="0"/>
        <v>0.3086633663366336</v>
      </c>
      <c r="E69" s="69">
        <v>10182</v>
      </c>
      <c r="F69" s="70">
        <f t="shared" si="0"/>
        <v>0.10445818418483577</v>
      </c>
      <c r="G69" s="2">
        <v>15469</v>
      </c>
      <c r="H69" s="46">
        <f t="shared" si="2"/>
        <v>0.16667923674485263</v>
      </c>
    </row>
    <row r="70" spans="2:8" hidden="1" outlineLevel="1">
      <c r="B70" s="41" t="s">
        <v>21</v>
      </c>
      <c r="C70" s="2">
        <v>5673</v>
      </c>
      <c r="D70" s="46">
        <f t="shared" si="0"/>
        <v>0.11849369085173511</v>
      </c>
      <c r="E70" s="69">
        <v>10577</v>
      </c>
      <c r="F70" s="70">
        <f t="shared" si="0"/>
        <v>0.11137963644005455</v>
      </c>
      <c r="G70" s="2">
        <v>16250</v>
      </c>
      <c r="H70" s="46">
        <f t="shared" si="2"/>
        <v>0.11385290287202676</v>
      </c>
    </row>
    <row r="71" spans="2:8" hidden="1" outlineLevel="1">
      <c r="B71" s="41" t="s">
        <v>22</v>
      </c>
      <c r="C71" s="2">
        <v>5669</v>
      </c>
      <c r="D71" s="46">
        <f t="shared" si="0"/>
        <v>5.2947405577130624E-4</v>
      </c>
      <c r="E71" s="69">
        <v>11502</v>
      </c>
      <c r="F71" s="70">
        <f t="shared" si="0"/>
        <v>0.17199918483798649</v>
      </c>
      <c r="G71" s="2">
        <v>17171</v>
      </c>
      <c r="H71" s="46">
        <f t="shared" si="2"/>
        <v>0.10923772609819116</v>
      </c>
    </row>
    <row r="72" spans="2:8" collapsed="1">
      <c r="B72" s="76">
        <v>2006</v>
      </c>
      <c r="C72" s="9">
        <v>39714</v>
      </c>
      <c r="D72" s="50">
        <f t="shared" si="0"/>
        <v>6.8614788505004798E-2</v>
      </c>
      <c r="E72" s="9">
        <v>60752</v>
      </c>
      <c r="F72" s="50">
        <f t="shared" si="0"/>
        <v>9.6883689018885555E-2</v>
      </c>
      <c r="G72" s="9">
        <v>100466</v>
      </c>
      <c r="H72" s="50">
        <f t="shared" si="2"/>
        <v>8.553214478660176E-2</v>
      </c>
    </row>
    <row r="73" spans="2:8" hidden="1" outlineLevel="1">
      <c r="B73" s="41" t="s">
        <v>11</v>
      </c>
      <c r="C73" s="2">
        <v>4719</v>
      </c>
      <c r="D73" s="46">
        <f t="shared" ref="D73:F136" si="3">C73/C86-1</f>
        <v>3.874092009685226E-2</v>
      </c>
      <c r="E73" s="69">
        <v>8857</v>
      </c>
      <c r="F73" s="70">
        <f t="shared" si="3"/>
        <v>8.6348583343554441E-2</v>
      </c>
      <c r="G73" s="2">
        <v>13576</v>
      </c>
      <c r="H73" s="46">
        <f t="shared" si="2"/>
        <v>6.9313169502205341E-2</v>
      </c>
    </row>
    <row r="74" spans="2:8" hidden="1" outlineLevel="1">
      <c r="B74" s="41" t="s">
        <v>12</v>
      </c>
      <c r="C74" s="2">
        <v>4581</v>
      </c>
      <c r="D74" s="46">
        <f t="shared" si="3"/>
        <v>2.0721925133689867E-2</v>
      </c>
      <c r="E74" s="69">
        <v>8482</v>
      </c>
      <c r="F74" s="70">
        <f t="shared" si="3"/>
        <v>8.8971626652972091E-2</v>
      </c>
      <c r="G74" s="2">
        <v>13063</v>
      </c>
      <c r="H74" s="46">
        <f t="shared" si="2"/>
        <v>6.4022155249653823E-2</v>
      </c>
    </row>
    <row r="75" spans="2:8" hidden="1" outlineLevel="1">
      <c r="B75" s="41" t="s">
        <v>13</v>
      </c>
      <c r="C75" s="2">
        <v>3408</v>
      </c>
      <c r="D75" s="46">
        <f t="shared" si="3"/>
        <v>0.27164179104477615</v>
      </c>
      <c r="E75" s="69">
        <v>4013</v>
      </c>
      <c r="F75" s="70">
        <f t="shared" si="3"/>
        <v>-0.26983260553129551</v>
      </c>
      <c r="G75" s="2">
        <v>7421</v>
      </c>
      <c r="H75" s="46">
        <f t="shared" si="2"/>
        <v>-9.2343444227005911E-2</v>
      </c>
    </row>
    <row r="76" spans="2:8" hidden="1" outlineLevel="1">
      <c r="B76" s="41" t="s">
        <v>14</v>
      </c>
      <c r="C76" s="2">
        <v>1399</v>
      </c>
      <c r="D76" s="46">
        <f t="shared" si="3"/>
        <v>0.17267393126571662</v>
      </c>
      <c r="E76" s="69">
        <v>246</v>
      </c>
      <c r="F76" s="70">
        <f t="shared" si="3"/>
        <v>-5.7471264367816133E-2</v>
      </c>
      <c r="G76" s="2">
        <v>1645</v>
      </c>
      <c r="H76" s="46">
        <f t="shared" si="2"/>
        <v>0.13136176066024752</v>
      </c>
    </row>
    <row r="77" spans="2:8" hidden="1" outlineLevel="1">
      <c r="B77" s="41" t="s">
        <v>15</v>
      </c>
      <c r="C77" s="2">
        <v>1173</v>
      </c>
      <c r="D77" s="46">
        <f t="shared" si="3"/>
        <v>-0.20149761742682093</v>
      </c>
      <c r="E77" s="69">
        <v>371</v>
      </c>
      <c r="F77" s="70">
        <f t="shared" si="3"/>
        <v>1.0273224043715845</v>
      </c>
      <c r="G77" s="2">
        <v>1544</v>
      </c>
      <c r="H77" s="46">
        <f t="shared" si="2"/>
        <v>-6.5375302663438273E-2</v>
      </c>
    </row>
    <row r="78" spans="2:8" hidden="1" outlineLevel="1">
      <c r="B78" s="41" t="s">
        <v>16</v>
      </c>
      <c r="C78" s="2">
        <v>1551</v>
      </c>
      <c r="D78" s="46">
        <f t="shared" si="3"/>
        <v>2.7921760391198043</v>
      </c>
      <c r="E78" s="69">
        <v>517</v>
      </c>
      <c r="F78" s="70">
        <f t="shared" si="3"/>
        <v>-0.62235208181154134</v>
      </c>
      <c r="G78" s="2">
        <v>2068</v>
      </c>
      <c r="H78" s="46">
        <f t="shared" si="2"/>
        <v>0.16310461192350956</v>
      </c>
    </row>
    <row r="79" spans="2:8" hidden="1" outlineLevel="1">
      <c r="B79" s="41" t="s">
        <v>17</v>
      </c>
      <c r="C79" s="2">
        <v>1327</v>
      </c>
      <c r="D79" s="46">
        <f t="shared" si="3"/>
        <v>4.9774774774774775</v>
      </c>
      <c r="E79" s="69">
        <v>356</v>
      </c>
      <c r="F79" s="70">
        <f t="shared" si="3"/>
        <v>-0.81696658097686381</v>
      </c>
      <c r="G79" s="2">
        <v>1683</v>
      </c>
      <c r="H79" s="46">
        <f t="shared" si="2"/>
        <v>-0.2233502538071066</v>
      </c>
    </row>
    <row r="80" spans="2:8" hidden="1" outlineLevel="1">
      <c r="B80" s="41" t="s">
        <v>18</v>
      </c>
      <c r="C80" s="2">
        <v>1672</v>
      </c>
      <c r="D80" s="46">
        <f t="shared" si="3"/>
        <v>3.2544529262086517</v>
      </c>
      <c r="E80" s="69">
        <v>313</v>
      </c>
      <c r="F80" s="70">
        <f t="shared" si="3"/>
        <v>-0.78707482993197275</v>
      </c>
      <c r="G80" s="2">
        <v>1985</v>
      </c>
      <c r="H80" s="46">
        <f t="shared" si="2"/>
        <v>6.5485775630703236E-2</v>
      </c>
    </row>
    <row r="81" spans="2:8" hidden="1" outlineLevel="1">
      <c r="B81" s="41" t="s">
        <v>19</v>
      </c>
      <c r="C81" s="2">
        <v>2556</v>
      </c>
      <c r="D81" s="46">
        <f t="shared" si="3"/>
        <v>0.39672131147540979</v>
      </c>
      <c r="E81" s="69">
        <v>3681</v>
      </c>
      <c r="F81" s="70">
        <f t="shared" si="3"/>
        <v>-0.27396449704142012</v>
      </c>
      <c r="G81" s="2">
        <v>6237</v>
      </c>
      <c r="H81" s="46">
        <f t="shared" si="2"/>
        <v>-9.6086956521739153E-2</v>
      </c>
    </row>
    <row r="82" spans="2:8" hidden="1" outlineLevel="1">
      <c r="B82" s="41" t="s">
        <v>20</v>
      </c>
      <c r="C82" s="2">
        <v>4040</v>
      </c>
      <c r="D82" s="46">
        <f t="shared" si="3"/>
        <v>0.86777623670827553</v>
      </c>
      <c r="E82" s="69">
        <v>9219</v>
      </c>
      <c r="F82" s="70">
        <f t="shared" si="3"/>
        <v>-5.8709413926893994E-2</v>
      </c>
      <c r="G82" s="2">
        <v>13259</v>
      </c>
      <c r="H82" s="46">
        <f t="shared" si="2"/>
        <v>0.10889018984695165</v>
      </c>
    </row>
    <row r="83" spans="2:8" hidden="1" outlineLevel="1">
      <c r="B83" s="41" t="s">
        <v>21</v>
      </c>
      <c r="C83" s="2">
        <v>5072</v>
      </c>
      <c r="D83" s="46">
        <f t="shared" si="3"/>
        <v>0.95528141865844263</v>
      </c>
      <c r="E83" s="69">
        <v>9517</v>
      </c>
      <c r="F83" s="70">
        <f t="shared" si="3"/>
        <v>-1.3373419033796408E-2</v>
      </c>
      <c r="G83" s="2">
        <v>14589</v>
      </c>
      <c r="H83" s="46">
        <f t="shared" si="2"/>
        <v>0.19191176470588234</v>
      </c>
    </row>
    <row r="84" spans="2:8" hidden="1" outlineLevel="1">
      <c r="B84" s="41" t="s">
        <v>22</v>
      </c>
      <c r="C84" s="2">
        <v>5666</v>
      </c>
      <c r="D84" s="46">
        <f t="shared" si="3"/>
        <v>1.4401378122308355</v>
      </c>
      <c r="E84" s="69">
        <v>9814</v>
      </c>
      <c r="F84" s="70">
        <f t="shared" si="3"/>
        <v>0.10754993793025625</v>
      </c>
      <c r="G84" s="2">
        <v>15480</v>
      </c>
      <c r="H84" s="46">
        <f t="shared" si="2"/>
        <v>0.38424394169721898</v>
      </c>
    </row>
    <row r="85" spans="2:8" collapsed="1">
      <c r="B85" s="76">
        <v>2005</v>
      </c>
      <c r="C85" s="9">
        <v>37164</v>
      </c>
      <c r="D85" s="50">
        <f t="shared" si="3"/>
        <v>0.52900518390520856</v>
      </c>
      <c r="E85" s="9">
        <v>55386</v>
      </c>
      <c r="F85" s="50">
        <f t="shared" si="3"/>
        <v>-7.7468894181921155E-2</v>
      </c>
      <c r="G85" s="9">
        <v>92550</v>
      </c>
      <c r="H85" s="50">
        <f t="shared" ref="H85:H148" si="4">G85/G98-1</f>
        <v>9.7305051990087987E-2</v>
      </c>
    </row>
    <row r="86" spans="2:8" hidden="1" outlineLevel="1">
      <c r="B86" s="41" t="s">
        <v>11</v>
      </c>
      <c r="C86" s="2">
        <v>4543</v>
      </c>
      <c r="D86" s="46">
        <f t="shared" si="3"/>
        <v>1.2042697719553614</v>
      </c>
      <c r="E86" s="69">
        <v>8153</v>
      </c>
      <c r="F86" s="70">
        <f t="shared" si="3"/>
        <v>7.3752140129066168E-2</v>
      </c>
      <c r="G86" s="2">
        <v>12696</v>
      </c>
      <c r="H86" s="46">
        <f t="shared" si="4"/>
        <v>0.31510254816656302</v>
      </c>
    </row>
    <row r="87" spans="2:8" hidden="1" outlineLevel="1">
      <c r="B87" s="41" t="s">
        <v>12</v>
      </c>
      <c r="C87" s="2">
        <v>4488</v>
      </c>
      <c r="D87" s="46">
        <f t="shared" si="3"/>
        <v>1.3374999999999999</v>
      </c>
      <c r="E87" s="69">
        <v>7789</v>
      </c>
      <c r="F87" s="70">
        <f t="shared" si="3"/>
        <v>-2.7347652347652351E-2</v>
      </c>
      <c r="G87" s="2">
        <v>12277</v>
      </c>
      <c r="H87" s="46">
        <f t="shared" si="4"/>
        <v>0.23660354552780016</v>
      </c>
    </row>
    <row r="88" spans="2:8" hidden="1" outlineLevel="1">
      <c r="B88" s="41" t="s">
        <v>13</v>
      </c>
      <c r="C88" s="2">
        <v>2680</v>
      </c>
      <c r="D88" s="46">
        <f t="shared" si="3"/>
        <v>0.72569220862846096</v>
      </c>
      <c r="E88" s="69">
        <v>5496</v>
      </c>
      <c r="F88" s="70">
        <f t="shared" si="3"/>
        <v>3.8352541092008252E-2</v>
      </c>
      <c r="G88" s="2">
        <v>8176</v>
      </c>
      <c r="H88" s="46">
        <f t="shared" si="4"/>
        <v>0.19427402862985677</v>
      </c>
    </row>
    <row r="89" spans="2:8" hidden="1" outlineLevel="1">
      <c r="B89" s="41" t="s">
        <v>14</v>
      </c>
      <c r="C89" s="2">
        <v>1193</v>
      </c>
      <c r="D89" s="46">
        <f t="shared" si="3"/>
        <v>2.2865013774104681</v>
      </c>
      <c r="E89" s="69">
        <v>261</v>
      </c>
      <c r="F89" s="70">
        <f t="shared" si="3"/>
        <v>-0.85491939966648134</v>
      </c>
      <c r="G89" s="2">
        <v>1454</v>
      </c>
      <c r="H89" s="46">
        <f t="shared" si="4"/>
        <v>-0.32747456059204438</v>
      </c>
    </row>
    <row r="90" spans="2:8" hidden="1" outlineLevel="1">
      <c r="B90" s="41" t="s">
        <v>15</v>
      </c>
      <c r="C90" s="2">
        <v>1469</v>
      </c>
      <c r="D90" s="46">
        <f t="shared" si="3"/>
        <v>4.1006944444444446</v>
      </c>
      <c r="E90" s="69">
        <v>183</v>
      </c>
      <c r="F90" s="70">
        <f t="shared" si="3"/>
        <v>-0.8532477947072975</v>
      </c>
      <c r="G90" s="2">
        <v>1652</v>
      </c>
      <c r="H90" s="46">
        <f t="shared" si="4"/>
        <v>7.6221498371335406E-2</v>
      </c>
    </row>
    <row r="91" spans="2:8" hidden="1" outlineLevel="1">
      <c r="B91" s="41" t="s">
        <v>16</v>
      </c>
      <c r="C91" s="2">
        <v>409</v>
      </c>
      <c r="D91" s="46">
        <f t="shared" si="3"/>
        <v>-0.17206477732793524</v>
      </c>
      <c r="E91" s="69">
        <v>1369</v>
      </c>
      <c r="F91" s="70">
        <f t="shared" si="3"/>
        <v>-0.13627760252365928</v>
      </c>
      <c r="G91" s="2">
        <v>1778</v>
      </c>
      <c r="H91" s="46">
        <f t="shared" si="4"/>
        <v>-0.14478114478114479</v>
      </c>
    </row>
    <row r="92" spans="2:8" hidden="1" outlineLevel="1">
      <c r="B92" s="41" t="s">
        <v>17</v>
      </c>
      <c r="C92" s="2">
        <v>222</v>
      </c>
      <c r="D92" s="46">
        <f t="shared" si="3"/>
        <v>-0.47641509433962259</v>
      </c>
      <c r="E92" s="69">
        <v>1945</v>
      </c>
      <c r="F92" s="70">
        <f t="shared" si="3"/>
        <v>0.63445378151260501</v>
      </c>
      <c r="G92" s="2">
        <v>2167</v>
      </c>
      <c r="H92" s="46">
        <f t="shared" si="4"/>
        <v>0.342627013630731</v>
      </c>
    </row>
    <row r="93" spans="2:8" hidden="1" outlineLevel="1">
      <c r="B93" s="41" t="s">
        <v>18</v>
      </c>
      <c r="C93" s="2">
        <v>393</v>
      </c>
      <c r="D93" s="46">
        <f t="shared" si="3"/>
        <v>2.0779220779220786E-2</v>
      </c>
      <c r="E93" s="69">
        <v>1470</v>
      </c>
      <c r="F93" s="70">
        <f t="shared" si="3"/>
        <v>0.1620553359683794</v>
      </c>
      <c r="G93" s="2">
        <v>1863</v>
      </c>
      <c r="H93" s="46">
        <f t="shared" si="4"/>
        <v>0.12909090909090915</v>
      </c>
    </row>
    <row r="94" spans="2:8" hidden="1" outlineLevel="1">
      <c r="B94" s="41" t="s">
        <v>19</v>
      </c>
      <c r="C94" s="2">
        <v>1830</v>
      </c>
      <c r="D94" s="46">
        <f t="shared" si="3"/>
        <v>0.57487091222030973</v>
      </c>
      <c r="E94" s="69">
        <v>5070</v>
      </c>
      <c r="F94" s="70">
        <f t="shared" si="3"/>
        <v>0.48332358104154483</v>
      </c>
      <c r="G94" s="2">
        <v>6900</v>
      </c>
      <c r="H94" s="46">
        <f t="shared" si="4"/>
        <v>0.50655021834061142</v>
      </c>
    </row>
    <row r="95" spans="2:8" hidden="1" outlineLevel="1">
      <c r="B95" s="41" t="s">
        <v>20</v>
      </c>
      <c r="C95" s="2">
        <v>2163</v>
      </c>
      <c r="D95" s="46">
        <f t="shared" si="3"/>
        <v>1.9321394910461809E-2</v>
      </c>
      <c r="E95" s="69">
        <v>9794</v>
      </c>
      <c r="F95" s="70">
        <f t="shared" si="3"/>
        <v>0.25725288831835691</v>
      </c>
      <c r="G95" s="2">
        <v>11957</v>
      </c>
      <c r="H95" s="46">
        <f t="shared" si="4"/>
        <v>0.20631557707828896</v>
      </c>
    </row>
    <row r="96" spans="2:8" hidden="1" outlineLevel="1">
      <c r="B96" s="41" t="s">
        <v>21</v>
      </c>
      <c r="C96" s="2">
        <v>2594</v>
      </c>
      <c r="D96" s="46">
        <f t="shared" si="3"/>
        <v>0.38939475093733256</v>
      </c>
      <c r="E96" s="69">
        <v>9646</v>
      </c>
      <c r="F96" s="70">
        <f t="shared" si="3"/>
        <v>0.46684914841849157</v>
      </c>
      <c r="G96" s="2">
        <v>12240</v>
      </c>
      <c r="H96" s="46">
        <f t="shared" si="4"/>
        <v>0.449721662916025</v>
      </c>
    </row>
    <row r="97" spans="2:8" hidden="1" outlineLevel="1">
      <c r="B97" s="41" t="s">
        <v>22</v>
      </c>
      <c r="C97" s="2">
        <v>2322</v>
      </c>
      <c r="D97" s="46">
        <f t="shared" si="3"/>
        <v>0.22210526315789481</v>
      </c>
      <c r="E97" s="69">
        <v>8861</v>
      </c>
      <c r="F97" s="70">
        <f t="shared" si="3"/>
        <v>0.19791807489522784</v>
      </c>
      <c r="G97" s="2">
        <v>11183</v>
      </c>
      <c r="H97" s="46">
        <f t="shared" si="4"/>
        <v>0.20286113800150596</v>
      </c>
    </row>
    <row r="98" spans="2:8" collapsed="1">
      <c r="B98" s="76">
        <v>2004</v>
      </c>
      <c r="C98" s="9">
        <v>24306</v>
      </c>
      <c r="D98" s="50">
        <f t="shared" si="3"/>
        <v>0.67177935208748885</v>
      </c>
      <c r="E98" s="9">
        <v>60037</v>
      </c>
      <c r="F98" s="50">
        <f t="shared" si="3"/>
        <v>0.12934293937284846</v>
      </c>
      <c r="G98" s="9">
        <v>84343</v>
      </c>
      <c r="H98" s="50">
        <f t="shared" si="4"/>
        <v>0.24583456425406203</v>
      </c>
    </row>
    <row r="99" spans="2:8" hidden="1" outlineLevel="1">
      <c r="B99" s="41" t="s">
        <v>11</v>
      </c>
      <c r="C99" s="2">
        <v>2061</v>
      </c>
      <c r="D99" s="46">
        <f t="shared" si="3"/>
        <v>-0.10508033000434214</v>
      </c>
      <c r="E99" s="69">
        <v>7593</v>
      </c>
      <c r="F99" s="70">
        <f t="shared" si="3"/>
        <v>-8.1973159231048198E-2</v>
      </c>
      <c r="G99" s="2">
        <v>9654</v>
      </c>
      <c r="H99" s="46">
        <f t="shared" si="4"/>
        <v>-8.7005863438623043E-2</v>
      </c>
    </row>
    <row r="100" spans="2:8" hidden="1" outlineLevel="1">
      <c r="B100" s="41" t="s">
        <v>12</v>
      </c>
      <c r="C100" s="2">
        <v>1920</v>
      </c>
      <c r="D100" s="46">
        <f t="shared" si="3"/>
        <v>5.3208996160175603E-2</v>
      </c>
      <c r="E100" s="69">
        <v>8008</v>
      </c>
      <c r="F100" s="70">
        <f t="shared" si="3"/>
        <v>0.10883411797286069</v>
      </c>
      <c r="G100" s="2">
        <v>9928</v>
      </c>
      <c r="H100" s="46">
        <f t="shared" si="4"/>
        <v>9.7622996130458883E-2</v>
      </c>
    </row>
    <row r="101" spans="2:8" hidden="1" outlineLevel="1">
      <c r="B101" s="41" t="s">
        <v>13</v>
      </c>
      <c r="C101" s="2">
        <v>1553</v>
      </c>
      <c r="D101" s="46">
        <f t="shared" si="3"/>
        <v>5.2168021680216725E-2</v>
      </c>
      <c r="E101" s="69">
        <v>5293</v>
      </c>
      <c r="F101" s="70">
        <f t="shared" si="3"/>
        <v>0.10339795705649357</v>
      </c>
      <c r="G101" s="2">
        <v>6846</v>
      </c>
      <c r="H101" s="46">
        <f t="shared" si="4"/>
        <v>9.1343854615016706E-2</v>
      </c>
    </row>
    <row r="102" spans="2:8" hidden="1" outlineLevel="1">
      <c r="B102" s="41" t="s">
        <v>14</v>
      </c>
      <c r="C102" s="2">
        <v>363</v>
      </c>
      <c r="D102" s="46">
        <f t="shared" si="3"/>
        <v>0.77073170731707319</v>
      </c>
      <c r="E102" s="69">
        <v>1799</v>
      </c>
      <c r="F102" s="70">
        <f t="shared" si="3"/>
        <v>0.62658227848101267</v>
      </c>
      <c r="G102" s="2">
        <v>2162</v>
      </c>
      <c r="H102" s="46">
        <f t="shared" si="4"/>
        <v>0.64912280701754388</v>
      </c>
    </row>
    <row r="103" spans="2:8" hidden="1" outlineLevel="1">
      <c r="B103" s="41" t="s">
        <v>15</v>
      </c>
      <c r="C103" s="2">
        <v>288</v>
      </c>
      <c r="D103" s="46">
        <f t="shared" si="3"/>
        <v>-0.23607427055702923</v>
      </c>
      <c r="E103" s="69">
        <v>1247</v>
      </c>
      <c r="F103" s="70">
        <f t="shared" si="3"/>
        <v>0.1388127853881278</v>
      </c>
      <c r="G103" s="2">
        <v>1535</v>
      </c>
      <c r="H103" s="46">
        <f t="shared" si="4"/>
        <v>4.2798913043478271E-2</v>
      </c>
    </row>
    <row r="104" spans="2:8" hidden="1" outlineLevel="1">
      <c r="B104" s="41" t="s">
        <v>16</v>
      </c>
      <c r="C104" s="2">
        <v>494</v>
      </c>
      <c r="D104" s="46">
        <f t="shared" si="3"/>
        <v>1.1293103448275863</v>
      </c>
      <c r="E104" s="69">
        <v>1585</v>
      </c>
      <c r="F104" s="70">
        <f t="shared" si="3"/>
        <v>-0.20110887096774188</v>
      </c>
      <c r="G104" s="2">
        <v>2079</v>
      </c>
      <c r="H104" s="46">
        <f t="shared" si="4"/>
        <v>-6.1823104693140785E-2</v>
      </c>
    </row>
    <row r="105" spans="2:8" hidden="1" outlineLevel="1">
      <c r="B105" s="41" t="s">
        <v>17</v>
      </c>
      <c r="C105" s="2">
        <v>424</v>
      </c>
      <c r="D105" s="46">
        <f t="shared" si="3"/>
        <v>-0.3216</v>
      </c>
      <c r="E105" s="69">
        <v>1190</v>
      </c>
      <c r="F105" s="70">
        <f t="shared" si="3"/>
        <v>-0.1524216524216524</v>
      </c>
      <c r="G105" s="2">
        <v>1614</v>
      </c>
      <c r="H105" s="46">
        <f t="shared" si="4"/>
        <v>-0.20453425332676201</v>
      </c>
    </row>
    <row r="106" spans="2:8" hidden="1" outlineLevel="1">
      <c r="B106" s="41" t="s">
        <v>18</v>
      </c>
      <c r="C106" s="2">
        <v>385</v>
      </c>
      <c r="D106" s="46">
        <f t="shared" si="3"/>
        <v>0.9346733668341709</v>
      </c>
      <c r="E106" s="69">
        <v>1265</v>
      </c>
      <c r="F106" s="70">
        <f t="shared" si="3"/>
        <v>-0.27465596330275233</v>
      </c>
      <c r="G106" s="2">
        <v>1650</v>
      </c>
      <c r="H106" s="46">
        <f t="shared" si="4"/>
        <v>-0.15079773546062791</v>
      </c>
    </row>
    <row r="107" spans="2:8" hidden="1" outlineLevel="1">
      <c r="B107" s="41" t="s">
        <v>19</v>
      </c>
      <c r="C107" s="2">
        <v>1162</v>
      </c>
      <c r="D107" s="46">
        <f t="shared" si="3"/>
        <v>9.5569070373588971E-3</v>
      </c>
      <c r="E107" s="69">
        <v>3418</v>
      </c>
      <c r="F107" s="70">
        <f t="shared" si="3"/>
        <v>-6.7902917916553007E-2</v>
      </c>
      <c r="G107" s="2">
        <v>4580</v>
      </c>
      <c r="H107" s="46">
        <f t="shared" si="4"/>
        <v>-4.9398090493980917E-2</v>
      </c>
    </row>
    <row r="108" spans="2:8" hidden="1" outlineLevel="1">
      <c r="B108" s="41" t="s">
        <v>20</v>
      </c>
      <c r="C108" s="2">
        <v>2122</v>
      </c>
      <c r="D108" s="46">
        <f t="shared" si="3"/>
        <v>0.66562009419152268</v>
      </c>
      <c r="E108" s="69">
        <v>7790</v>
      </c>
      <c r="F108" s="70">
        <f t="shared" si="3"/>
        <v>-0.18650793650793651</v>
      </c>
      <c r="G108" s="2">
        <v>9912</v>
      </c>
      <c r="H108" s="46">
        <f t="shared" si="4"/>
        <v>-8.6451612903225783E-2</v>
      </c>
    </row>
    <row r="109" spans="2:8" hidden="1" outlineLevel="1">
      <c r="B109" s="41" t="s">
        <v>21</v>
      </c>
      <c r="C109" s="2">
        <v>1867</v>
      </c>
      <c r="D109" s="46">
        <f t="shared" si="3"/>
        <v>-1.8917498686284784E-2</v>
      </c>
      <c r="E109" s="69">
        <v>6576</v>
      </c>
      <c r="F109" s="70">
        <f t="shared" si="3"/>
        <v>-0.22753435921531773</v>
      </c>
      <c r="G109" s="2">
        <v>8443</v>
      </c>
      <c r="H109" s="46">
        <f t="shared" si="4"/>
        <v>-0.18942012288786481</v>
      </c>
    </row>
    <row r="110" spans="2:8" hidden="1" outlineLevel="1">
      <c r="B110" s="41" t="s">
        <v>22</v>
      </c>
      <c r="C110" s="2">
        <v>1900</v>
      </c>
      <c r="D110" s="46">
        <f t="shared" si="3"/>
        <v>9.8265895953757232E-2</v>
      </c>
      <c r="E110" s="69">
        <v>7397</v>
      </c>
      <c r="F110" s="70">
        <f t="shared" si="3"/>
        <v>-0.13068515689270188</v>
      </c>
      <c r="G110" s="2">
        <v>9297</v>
      </c>
      <c r="H110" s="46">
        <f t="shared" si="4"/>
        <v>-9.2001171989452124E-2</v>
      </c>
    </row>
    <row r="111" spans="2:8" collapsed="1">
      <c r="B111" s="76">
        <v>2003</v>
      </c>
      <c r="C111" s="9">
        <v>14539</v>
      </c>
      <c r="D111" s="50">
        <f t="shared" si="3"/>
        <v>9.3322304105880605E-2</v>
      </c>
      <c r="E111" s="9">
        <v>53161</v>
      </c>
      <c r="F111" s="50">
        <f t="shared" si="3"/>
        <v>-8.1657683803206149E-2</v>
      </c>
      <c r="G111" s="9">
        <v>67700</v>
      </c>
      <c r="H111" s="50">
        <f t="shared" si="4"/>
        <v>-4.8970303149495686E-2</v>
      </c>
    </row>
    <row r="112" spans="2:8" hidden="1" outlineLevel="1">
      <c r="B112" s="41" t="s">
        <v>11</v>
      </c>
      <c r="C112" s="2">
        <v>2303</v>
      </c>
      <c r="D112" s="46">
        <f t="shared" si="3"/>
        <v>2.0223097112860891</v>
      </c>
      <c r="E112" s="69">
        <v>8271</v>
      </c>
      <c r="F112" s="70">
        <f t="shared" si="3"/>
        <v>-2.9680900985452841E-2</v>
      </c>
      <c r="G112" s="2">
        <v>10574</v>
      </c>
      <c r="H112" s="46">
        <f t="shared" si="4"/>
        <v>0.13870342451001516</v>
      </c>
    </row>
    <row r="113" spans="2:8" hidden="1" outlineLevel="1">
      <c r="B113" s="41" t="s">
        <v>12</v>
      </c>
      <c r="C113" s="2">
        <v>1823</v>
      </c>
      <c r="D113" s="46">
        <f t="shared" si="3"/>
        <v>0.25810904071773644</v>
      </c>
      <c r="E113" s="69">
        <v>7222</v>
      </c>
      <c r="F113" s="70">
        <f t="shared" si="3"/>
        <v>6.0343561885185748E-2</v>
      </c>
      <c r="G113" s="2">
        <v>9045</v>
      </c>
      <c r="H113" s="46">
        <f t="shared" si="4"/>
        <v>9.5036319612590736E-2</v>
      </c>
    </row>
    <row r="114" spans="2:8" hidden="1" outlineLevel="1">
      <c r="B114" s="41" t="s">
        <v>13</v>
      </c>
      <c r="C114" s="2">
        <v>1476</v>
      </c>
      <c r="D114" s="46">
        <f t="shared" si="3"/>
        <v>0.44422700587084152</v>
      </c>
      <c r="E114" s="69">
        <v>4797</v>
      </c>
      <c r="F114" s="70">
        <f t="shared" si="3"/>
        <v>-4.8025401865449457E-2</v>
      </c>
      <c r="G114" s="2">
        <v>6273</v>
      </c>
      <c r="H114" s="46">
        <f t="shared" si="4"/>
        <v>3.4977726447780855E-2</v>
      </c>
    </row>
    <row r="115" spans="2:8" hidden="1" outlineLevel="1">
      <c r="B115" s="41" t="s">
        <v>14</v>
      </c>
      <c r="C115" s="2">
        <v>205</v>
      </c>
      <c r="D115" s="46">
        <f t="shared" si="3"/>
        <v>0.70833333333333326</v>
      </c>
      <c r="E115" s="69">
        <v>1106</v>
      </c>
      <c r="F115" s="70">
        <f t="shared" si="3"/>
        <v>-0.29329073482428114</v>
      </c>
      <c r="G115" s="2">
        <v>1311</v>
      </c>
      <c r="H115" s="46">
        <f t="shared" si="4"/>
        <v>-0.22195845697329375</v>
      </c>
    </row>
    <row r="116" spans="2:8" hidden="1" outlineLevel="1">
      <c r="B116" s="41" t="s">
        <v>15</v>
      </c>
      <c r="C116" s="2">
        <v>377</v>
      </c>
      <c r="D116" s="46">
        <f t="shared" si="3"/>
        <v>1.0828729281767955</v>
      </c>
      <c r="E116" s="69">
        <v>1095</v>
      </c>
      <c r="F116" s="70">
        <f t="shared" si="3"/>
        <v>-0.35777126099706746</v>
      </c>
      <c r="G116" s="2">
        <v>1472</v>
      </c>
      <c r="H116" s="46">
        <f t="shared" si="4"/>
        <v>-0.21951219512195119</v>
      </c>
    </row>
    <row r="117" spans="2:8" hidden="1" outlineLevel="1">
      <c r="B117" s="41" t="s">
        <v>16</v>
      </c>
      <c r="C117" s="2">
        <v>232</v>
      </c>
      <c r="D117" s="46">
        <f t="shared" si="3"/>
        <v>-9.7276264591439676E-2</v>
      </c>
      <c r="E117" s="69">
        <v>1984</v>
      </c>
      <c r="F117" s="70">
        <f t="shared" si="3"/>
        <v>-0.13664055700609223</v>
      </c>
      <c r="G117" s="2">
        <v>2216</v>
      </c>
      <c r="H117" s="46">
        <f t="shared" si="4"/>
        <v>-0.13268101761252449</v>
      </c>
    </row>
    <row r="118" spans="2:8" hidden="1" outlineLevel="1">
      <c r="B118" s="41" t="s">
        <v>17</v>
      </c>
      <c r="C118" s="2">
        <v>625</v>
      </c>
      <c r="D118" s="46">
        <f t="shared" si="3"/>
        <v>2.5511363636363638</v>
      </c>
      <c r="E118" s="69">
        <v>1404</v>
      </c>
      <c r="F118" s="70">
        <f t="shared" si="3"/>
        <v>-0.11698113207547167</v>
      </c>
      <c r="G118" s="2">
        <v>2029</v>
      </c>
      <c r="H118" s="46">
        <f t="shared" si="4"/>
        <v>0.14892412231030572</v>
      </c>
    </row>
    <row r="119" spans="2:8" hidden="1" outlineLevel="1">
      <c r="B119" s="41" t="s">
        <v>18</v>
      </c>
      <c r="C119" s="2">
        <v>199</v>
      </c>
      <c r="D119" s="46">
        <f t="shared" si="3"/>
        <v>-2.9268292682926855E-2</v>
      </c>
      <c r="E119" s="69">
        <v>1744</v>
      </c>
      <c r="F119" s="70">
        <f t="shared" si="3"/>
        <v>-0.22729286663712889</v>
      </c>
      <c r="G119" s="2">
        <v>1943</v>
      </c>
      <c r="H119" s="46">
        <f t="shared" si="4"/>
        <v>-0.21080422420796097</v>
      </c>
    </row>
    <row r="120" spans="2:8" hidden="1" outlineLevel="1">
      <c r="B120" s="41" t="s">
        <v>19</v>
      </c>
      <c r="C120" s="2">
        <v>1151</v>
      </c>
      <c r="D120" s="46">
        <f t="shared" si="3"/>
        <v>6.7717996289424764E-2</v>
      </c>
      <c r="E120" s="69">
        <v>3667</v>
      </c>
      <c r="F120" s="70">
        <f t="shared" si="3"/>
        <v>-0.21241408934707906</v>
      </c>
      <c r="G120" s="2">
        <v>4818</v>
      </c>
      <c r="H120" s="46">
        <f t="shared" si="4"/>
        <v>-0.15974886641088248</v>
      </c>
    </row>
    <row r="121" spans="2:8" hidden="1" outlineLevel="1">
      <c r="B121" s="41" t="s">
        <v>20</v>
      </c>
      <c r="C121" s="2">
        <v>1274</v>
      </c>
      <c r="D121" s="46">
        <f t="shared" si="3"/>
        <v>-0.28467153284671531</v>
      </c>
      <c r="E121" s="69">
        <v>9576</v>
      </c>
      <c r="F121" s="70">
        <f t="shared" si="3"/>
        <v>0.2565280146962341</v>
      </c>
      <c r="G121" s="2">
        <v>10850</v>
      </c>
      <c r="H121" s="46">
        <f t="shared" si="4"/>
        <v>0.1540097851520954</v>
      </c>
    </row>
    <row r="122" spans="2:8" hidden="1" outlineLevel="1">
      <c r="B122" s="41" t="s">
        <v>21</v>
      </c>
      <c r="C122" s="2">
        <v>1903</v>
      </c>
      <c r="D122" s="46">
        <f t="shared" si="3"/>
        <v>8.002270147559587E-2</v>
      </c>
      <c r="E122" s="69">
        <v>8513</v>
      </c>
      <c r="F122" s="70">
        <f t="shared" si="3"/>
        <v>8.2665649243291339E-2</v>
      </c>
      <c r="G122" s="2">
        <v>10416</v>
      </c>
      <c r="H122" s="46">
        <f t="shared" si="4"/>
        <v>8.2181818181818134E-2</v>
      </c>
    </row>
    <row r="123" spans="2:8" hidden="1" outlineLevel="1">
      <c r="B123" s="41" t="s">
        <v>22</v>
      </c>
      <c r="C123" s="2">
        <v>1730</v>
      </c>
      <c r="D123" s="46">
        <f t="shared" si="3"/>
        <v>-3.0269058295964157E-2</v>
      </c>
      <c r="E123" s="69">
        <v>8509</v>
      </c>
      <c r="F123" s="70">
        <f t="shared" si="3"/>
        <v>-7.6967930029154807E-3</v>
      </c>
      <c r="G123" s="2">
        <v>10239</v>
      </c>
      <c r="H123" s="46">
        <f t="shared" si="4"/>
        <v>-1.1584129742253091E-2</v>
      </c>
    </row>
    <row r="124" spans="2:8" collapsed="1">
      <c r="B124" s="76">
        <v>2002</v>
      </c>
      <c r="C124" s="9">
        <v>13298</v>
      </c>
      <c r="D124" s="50">
        <f t="shared" si="3"/>
        <v>0.25725631086319378</v>
      </c>
      <c r="E124" s="9">
        <v>57888</v>
      </c>
      <c r="F124" s="50">
        <f t="shared" si="3"/>
        <v>-1.052919458498569E-2</v>
      </c>
      <c r="G124" s="9">
        <v>71186</v>
      </c>
      <c r="H124" s="50">
        <f t="shared" si="4"/>
        <v>3.0471475514251445E-2</v>
      </c>
    </row>
    <row r="125" spans="2:8" hidden="1" outlineLevel="1">
      <c r="B125" s="41" t="s">
        <v>11</v>
      </c>
      <c r="C125" s="2">
        <v>762</v>
      </c>
      <c r="D125" s="46">
        <f t="shared" si="3"/>
        <v>-0.5458879618593564</v>
      </c>
      <c r="E125" s="69">
        <v>8524</v>
      </c>
      <c r="F125" s="70">
        <f t="shared" si="3"/>
        <v>-4.5785290495914066E-2</v>
      </c>
      <c r="G125" s="2">
        <v>9286</v>
      </c>
      <c r="H125" s="46">
        <f t="shared" si="4"/>
        <v>-0.12487041749128258</v>
      </c>
    </row>
    <row r="126" spans="2:8" hidden="1" outlineLevel="1">
      <c r="B126" s="41" t="s">
        <v>12</v>
      </c>
      <c r="C126" s="2">
        <v>1449</v>
      </c>
      <c r="D126" s="46">
        <f t="shared" si="3"/>
        <v>-0.15853658536585369</v>
      </c>
      <c r="E126" s="69">
        <v>6811</v>
      </c>
      <c r="F126" s="70">
        <f t="shared" si="3"/>
        <v>-6.8390097113937953E-2</v>
      </c>
      <c r="G126" s="2">
        <v>8260</v>
      </c>
      <c r="H126" s="46">
        <f t="shared" si="4"/>
        <v>-8.5575113472821873E-2</v>
      </c>
    </row>
    <row r="127" spans="2:8" hidden="1" outlineLevel="1">
      <c r="B127" s="41" t="s">
        <v>13</v>
      </c>
      <c r="C127" s="2">
        <v>1022</v>
      </c>
      <c r="D127" s="46">
        <f t="shared" si="3"/>
        <v>-0.29371112646855568</v>
      </c>
      <c r="E127" s="69">
        <v>5039</v>
      </c>
      <c r="F127" s="70">
        <f t="shared" si="3"/>
        <v>0.29670612454966538</v>
      </c>
      <c r="G127" s="2">
        <v>6061</v>
      </c>
      <c r="H127" s="46">
        <f t="shared" si="4"/>
        <v>0.13650853178323641</v>
      </c>
    </row>
    <row r="128" spans="2:8" hidden="1" outlineLevel="1">
      <c r="B128" s="41" t="s">
        <v>14</v>
      </c>
      <c r="C128" s="2">
        <v>120</v>
      </c>
      <c r="D128" s="46">
        <f t="shared" si="3"/>
        <v>-0.30232558139534882</v>
      </c>
      <c r="E128" s="69">
        <v>1565</v>
      </c>
      <c r="F128" s="70">
        <f t="shared" si="3"/>
        <v>-7.2867298578199069E-2</v>
      </c>
      <c r="G128" s="2">
        <v>1685</v>
      </c>
      <c r="H128" s="46">
        <f t="shared" si="4"/>
        <v>-9.4086021505376372E-2</v>
      </c>
    </row>
    <row r="129" spans="2:8" hidden="1" outlineLevel="1">
      <c r="B129" s="41" t="s">
        <v>15</v>
      </c>
      <c r="C129" s="2">
        <v>181</v>
      </c>
      <c r="D129" s="46">
        <f t="shared" si="3"/>
        <v>-0.21645021645021645</v>
      </c>
      <c r="E129" s="69">
        <v>1705</v>
      </c>
      <c r="F129" s="70">
        <f t="shared" si="3"/>
        <v>-0.2459088898717382</v>
      </c>
      <c r="G129" s="2">
        <v>1886</v>
      </c>
      <c r="H129" s="46">
        <f t="shared" si="4"/>
        <v>-0.2431781701444623</v>
      </c>
    </row>
    <row r="130" spans="2:8" hidden="1" outlineLevel="1">
      <c r="B130" s="41" t="s">
        <v>16</v>
      </c>
      <c r="C130" s="2">
        <v>257</v>
      </c>
      <c r="D130" s="46">
        <f t="shared" si="3"/>
        <v>0.58641975308641969</v>
      </c>
      <c r="E130" s="69">
        <v>2298</v>
      </c>
      <c r="F130" s="70">
        <f t="shared" si="3"/>
        <v>0.37604790419161671</v>
      </c>
      <c r="G130" s="2">
        <v>2555</v>
      </c>
      <c r="H130" s="46">
        <f t="shared" si="4"/>
        <v>0.39465065502183405</v>
      </c>
    </row>
    <row r="131" spans="2:8" hidden="1" outlineLevel="1">
      <c r="B131" s="41" t="s">
        <v>17</v>
      </c>
      <c r="C131" s="2">
        <v>176</v>
      </c>
      <c r="D131" s="46">
        <f t="shared" si="3"/>
        <v>1.838709677419355</v>
      </c>
      <c r="E131" s="69">
        <v>1590</v>
      </c>
      <c r="F131" s="70">
        <f t="shared" si="3"/>
        <v>-0.19289340101522845</v>
      </c>
      <c r="G131" s="2">
        <v>1766</v>
      </c>
      <c r="H131" s="46">
        <f t="shared" si="4"/>
        <v>-0.13090551181102361</v>
      </c>
    </row>
    <row r="132" spans="2:8" hidden="1" outlineLevel="1">
      <c r="B132" s="41" t="s">
        <v>18</v>
      </c>
      <c r="C132" s="2">
        <v>205</v>
      </c>
      <c r="D132" s="46">
        <f t="shared" si="3"/>
        <v>2.106060606060606</v>
      </c>
      <c r="E132" s="69">
        <v>2257</v>
      </c>
      <c r="F132" s="70">
        <f t="shared" si="3"/>
        <v>-9.5028067361668023E-2</v>
      </c>
      <c r="G132" s="2">
        <v>2462</v>
      </c>
      <c r="H132" s="46">
        <f t="shared" si="4"/>
        <v>-3.8281250000000044E-2</v>
      </c>
    </row>
    <row r="133" spans="2:8" hidden="1" outlineLevel="1">
      <c r="B133" s="41" t="s">
        <v>19</v>
      </c>
      <c r="C133" s="2">
        <v>1078</v>
      </c>
      <c r="D133" s="46">
        <f t="shared" si="3"/>
        <v>-0.21940622737146998</v>
      </c>
      <c r="E133" s="69">
        <v>4656</v>
      </c>
      <c r="F133" s="70">
        <f t="shared" si="3"/>
        <v>3.8358608385370196E-2</v>
      </c>
      <c r="G133" s="2">
        <v>5734</v>
      </c>
      <c r="H133" s="46">
        <f t="shared" si="4"/>
        <v>-2.2335890878090403E-2</v>
      </c>
    </row>
    <row r="134" spans="2:8" hidden="1" outlineLevel="1">
      <c r="B134" s="41" t="s">
        <v>20</v>
      </c>
      <c r="C134" s="2">
        <v>1781</v>
      </c>
      <c r="D134" s="46">
        <f t="shared" si="3"/>
        <v>-0.30047132757266304</v>
      </c>
      <c r="E134" s="69">
        <v>7621</v>
      </c>
      <c r="F134" s="70">
        <f t="shared" si="3"/>
        <v>6.9614035087719239E-2</v>
      </c>
      <c r="G134" s="2">
        <v>9402</v>
      </c>
      <c r="H134" s="46">
        <f t="shared" si="4"/>
        <v>-2.7815117361182917E-2</v>
      </c>
    </row>
    <row r="135" spans="2:8" hidden="1" outlineLevel="1">
      <c r="B135" s="41" t="s">
        <v>21</v>
      </c>
      <c r="C135" s="2">
        <v>1762</v>
      </c>
      <c r="D135" s="46">
        <f t="shared" si="3"/>
        <v>-0.23623753792804503</v>
      </c>
      <c r="E135" s="69">
        <v>7863</v>
      </c>
      <c r="F135" s="70">
        <f t="shared" si="3"/>
        <v>-1.0445507173420632E-2</v>
      </c>
      <c r="G135" s="2">
        <v>9625</v>
      </c>
      <c r="H135" s="46">
        <f t="shared" si="4"/>
        <v>-6.1250365746610802E-2</v>
      </c>
    </row>
    <row r="136" spans="2:8" hidden="1" outlineLevel="1">
      <c r="B136" s="41" t="s">
        <v>22</v>
      </c>
      <c r="C136" s="2">
        <v>1784</v>
      </c>
      <c r="D136" s="46">
        <f t="shared" si="3"/>
        <v>-0.25010508617065996</v>
      </c>
      <c r="E136" s="69">
        <v>8575</v>
      </c>
      <c r="F136" s="70">
        <f t="shared" si="3"/>
        <v>-0.15708247321340807</v>
      </c>
      <c r="G136" s="2">
        <v>10359</v>
      </c>
      <c r="H136" s="46">
        <f t="shared" si="4"/>
        <v>-0.1747131931166348</v>
      </c>
    </row>
    <row r="137" spans="2:8" collapsed="1">
      <c r="B137" s="76">
        <v>2001</v>
      </c>
      <c r="C137" s="9">
        <v>10577</v>
      </c>
      <c r="D137" s="50">
        <f t="shared" ref="D137:F200" si="5">C137/C150-1</f>
        <v>-0.2526672790221155</v>
      </c>
      <c r="E137" s="9">
        <v>58504</v>
      </c>
      <c r="F137" s="50">
        <f t="shared" si="5"/>
        <v>-2.3973574014447552E-2</v>
      </c>
      <c r="G137" s="9">
        <v>69081</v>
      </c>
      <c r="H137" s="50">
        <f t="shared" si="4"/>
        <v>-6.7657300186249936E-2</v>
      </c>
    </row>
    <row r="138" spans="2:8" hidden="1" outlineLevel="1">
      <c r="B138" s="41" t="s">
        <v>11</v>
      </c>
      <c r="C138" s="2">
        <v>1678</v>
      </c>
      <c r="D138" s="46">
        <f t="shared" si="5"/>
        <v>-0.17583497053045183</v>
      </c>
      <c r="E138" s="69">
        <v>8933</v>
      </c>
      <c r="F138" s="70">
        <f t="shared" si="5"/>
        <v>0.21985525058036326</v>
      </c>
      <c r="G138" s="2">
        <v>10611</v>
      </c>
      <c r="H138" s="46">
        <f t="shared" si="4"/>
        <v>0.13377497595896992</v>
      </c>
    </row>
    <row r="139" spans="2:8" hidden="1" outlineLevel="1">
      <c r="B139" s="41" t="s">
        <v>12</v>
      </c>
      <c r="C139" s="2">
        <v>1722</v>
      </c>
      <c r="D139" s="46">
        <f t="shared" si="5"/>
        <v>-0.33178114086146682</v>
      </c>
      <c r="E139" s="69">
        <v>7311</v>
      </c>
      <c r="F139" s="70">
        <f t="shared" si="5"/>
        <v>-1.0690121786197548E-2</v>
      </c>
      <c r="G139" s="2">
        <v>9033</v>
      </c>
      <c r="H139" s="46">
        <f t="shared" si="4"/>
        <v>-9.3709240493628942E-2</v>
      </c>
    </row>
    <row r="140" spans="2:8" hidden="1" outlineLevel="1">
      <c r="B140" s="41" t="s">
        <v>13</v>
      </c>
      <c r="C140" s="2">
        <v>1447</v>
      </c>
      <c r="D140" s="46">
        <f t="shared" si="5"/>
        <v>7.5836431226765866E-2</v>
      </c>
      <c r="E140" s="69">
        <v>3886</v>
      </c>
      <c r="F140" s="70">
        <f t="shared" si="5"/>
        <v>-0.28814801245649391</v>
      </c>
      <c r="G140" s="2">
        <v>5333</v>
      </c>
      <c r="H140" s="46">
        <f t="shared" si="4"/>
        <v>-0.21619635508524393</v>
      </c>
    </row>
    <row r="141" spans="2:8" hidden="1" outlineLevel="1">
      <c r="B141" s="41" t="s">
        <v>14</v>
      </c>
      <c r="C141" s="2">
        <v>172</v>
      </c>
      <c r="D141" s="46">
        <f t="shared" si="5"/>
        <v>0.97701149425287359</v>
      </c>
      <c r="E141" s="69">
        <v>1688</v>
      </c>
      <c r="F141" s="70">
        <f t="shared" si="5"/>
        <v>0.12010617120106182</v>
      </c>
      <c r="G141" s="2">
        <v>1860</v>
      </c>
      <c r="H141" s="46">
        <f t="shared" si="4"/>
        <v>0.16687578419071514</v>
      </c>
    </row>
    <row r="142" spans="2:8" hidden="1" outlineLevel="1">
      <c r="B142" s="41" t="s">
        <v>15</v>
      </c>
      <c r="C142" s="2">
        <v>231</v>
      </c>
      <c r="D142" s="46">
        <f t="shared" si="5"/>
        <v>0.32000000000000006</v>
      </c>
      <c r="E142" s="69">
        <v>2261</v>
      </c>
      <c r="F142" s="70">
        <f t="shared" si="5"/>
        <v>7.1269487750555971E-3</v>
      </c>
      <c r="G142" s="2">
        <v>2492</v>
      </c>
      <c r="H142" s="46">
        <f t="shared" si="4"/>
        <v>2.9752066115702469E-2</v>
      </c>
    </row>
    <row r="143" spans="2:8" hidden="1" outlineLevel="1">
      <c r="B143" s="41" t="s">
        <v>16</v>
      </c>
      <c r="C143" s="2">
        <v>162</v>
      </c>
      <c r="D143" s="46">
        <f t="shared" si="5"/>
        <v>0.37288135593220328</v>
      </c>
      <c r="E143" s="69">
        <v>1670</v>
      </c>
      <c r="F143" s="70">
        <f t="shared" si="5"/>
        <v>1.0797011207970111</v>
      </c>
      <c r="G143" s="2">
        <v>1832</v>
      </c>
      <c r="H143" s="46">
        <f t="shared" si="4"/>
        <v>0.98914223669923995</v>
      </c>
    </row>
    <row r="144" spans="2:8" hidden="1" outlineLevel="1">
      <c r="B144" s="41" t="s">
        <v>17</v>
      </c>
      <c r="C144" s="2">
        <v>62</v>
      </c>
      <c r="D144" s="46">
        <f t="shared" si="5"/>
        <v>-0.25301204819277112</v>
      </c>
      <c r="E144" s="69">
        <v>1970</v>
      </c>
      <c r="F144" s="70">
        <f t="shared" si="5"/>
        <v>-0.221958925750395</v>
      </c>
      <c r="G144" s="2">
        <v>2032</v>
      </c>
      <c r="H144" s="46">
        <f t="shared" si="4"/>
        <v>-0.22294455066921604</v>
      </c>
    </row>
    <row r="145" spans="2:8" hidden="1" outlineLevel="1">
      <c r="B145" s="41" t="s">
        <v>18</v>
      </c>
      <c r="C145" s="2">
        <v>66</v>
      </c>
      <c r="D145" s="46">
        <f t="shared" si="5"/>
        <v>-0.19512195121951215</v>
      </c>
      <c r="E145" s="69">
        <v>2494</v>
      </c>
      <c r="F145" s="70">
        <f t="shared" si="5"/>
        <v>0.27897435897435896</v>
      </c>
      <c r="G145" s="2">
        <v>2560</v>
      </c>
      <c r="H145" s="46">
        <f t="shared" si="4"/>
        <v>0.25984251968503935</v>
      </c>
    </row>
    <row r="146" spans="2:8" hidden="1" outlineLevel="1">
      <c r="B146" s="41" t="s">
        <v>19</v>
      </c>
      <c r="C146" s="2">
        <v>1381</v>
      </c>
      <c r="D146" s="46">
        <f t="shared" si="5"/>
        <v>1.1782334384858042</v>
      </c>
      <c r="E146" s="69">
        <v>4484</v>
      </c>
      <c r="F146" s="70">
        <f t="shared" si="5"/>
        <v>-2.4156692056583218E-2</v>
      </c>
      <c r="G146" s="2">
        <v>5865</v>
      </c>
      <c r="H146" s="46">
        <f t="shared" si="4"/>
        <v>0.12162937464142276</v>
      </c>
    </row>
    <row r="147" spans="2:8" hidden="1" outlineLevel="1">
      <c r="B147" s="41" t="s">
        <v>20</v>
      </c>
      <c r="C147" s="2">
        <v>2546</v>
      </c>
      <c r="D147" s="46">
        <f t="shared" si="5"/>
        <v>6.3936481404095247E-2</v>
      </c>
      <c r="E147" s="69">
        <v>7125</v>
      </c>
      <c r="F147" s="70">
        <f t="shared" si="5"/>
        <v>-0.26142842334404481</v>
      </c>
      <c r="G147" s="2">
        <v>9671</v>
      </c>
      <c r="H147" s="46">
        <f t="shared" si="4"/>
        <v>-0.19676079734219265</v>
      </c>
    </row>
    <row r="148" spans="2:8" hidden="1" outlineLevel="1">
      <c r="B148" s="41" t="s">
        <v>21</v>
      </c>
      <c r="C148" s="2">
        <v>2307</v>
      </c>
      <c r="D148" s="46">
        <f t="shared" si="5"/>
        <v>-0.12348024316109418</v>
      </c>
      <c r="E148" s="69">
        <v>7946</v>
      </c>
      <c r="F148" s="70">
        <f t="shared" si="5"/>
        <v>-0.10031702898550721</v>
      </c>
      <c r="G148" s="2">
        <v>10253</v>
      </c>
      <c r="H148" s="46">
        <f t="shared" si="4"/>
        <v>-0.10563503140265174</v>
      </c>
    </row>
    <row r="149" spans="2:8" hidden="1" outlineLevel="1">
      <c r="B149" s="41" t="s">
        <v>22</v>
      </c>
      <c r="C149" s="2">
        <v>2379</v>
      </c>
      <c r="D149" s="46">
        <f t="shared" si="5"/>
        <v>-0.13897937024972851</v>
      </c>
      <c r="E149" s="69">
        <v>10173</v>
      </c>
      <c r="F149" s="70">
        <f t="shared" si="5"/>
        <v>-7.1806569343065729E-2</v>
      </c>
      <c r="G149" s="2">
        <v>12552</v>
      </c>
      <c r="H149" s="46">
        <f t="shared" ref="H149:H212" si="6">G149/G162-1</f>
        <v>-8.5331195802667015E-2</v>
      </c>
    </row>
    <row r="150" spans="2:8" collapsed="1">
      <c r="B150" s="76">
        <v>2000</v>
      </c>
      <c r="C150" s="9">
        <v>14153</v>
      </c>
      <c r="D150" s="50">
        <f t="shared" si="5"/>
        <v>-5.172529313232832E-2</v>
      </c>
      <c r="E150" s="9">
        <v>59941</v>
      </c>
      <c r="F150" s="50">
        <f t="shared" si="5"/>
        <v>-5.2211311923849313E-2</v>
      </c>
      <c r="G150" s="9">
        <v>74094</v>
      </c>
      <c r="H150" s="50">
        <f t="shared" si="6"/>
        <v>-5.2118513969910962E-2</v>
      </c>
    </row>
    <row r="151" spans="2:8" hidden="1" outlineLevel="1">
      <c r="B151" s="41" t="s">
        <v>11</v>
      </c>
      <c r="C151" s="2">
        <v>2036</v>
      </c>
      <c r="D151" s="46">
        <f t="shared" si="5"/>
        <v>-0.18068410462776663</v>
      </c>
      <c r="E151" s="69">
        <v>7323</v>
      </c>
      <c r="F151" s="70">
        <f t="shared" si="5"/>
        <v>-0.2695261845386534</v>
      </c>
      <c r="G151" s="2">
        <v>9359</v>
      </c>
      <c r="H151" s="46">
        <f t="shared" si="6"/>
        <v>-0.25187849720223821</v>
      </c>
    </row>
    <row r="152" spans="2:8" hidden="1" outlineLevel="1">
      <c r="B152" s="41" t="s">
        <v>12</v>
      </c>
      <c r="C152" s="2">
        <v>2577</v>
      </c>
      <c r="D152" s="46">
        <f t="shared" si="5"/>
        <v>-0.20634431783184481</v>
      </c>
      <c r="E152" s="69">
        <v>7390</v>
      </c>
      <c r="F152" s="70">
        <f t="shared" si="5"/>
        <v>-0.18324491600353665</v>
      </c>
      <c r="G152" s="2">
        <v>9967</v>
      </c>
      <c r="H152" s="46">
        <f t="shared" si="6"/>
        <v>-0.18934526230174864</v>
      </c>
    </row>
    <row r="153" spans="2:8" hidden="1" outlineLevel="1">
      <c r="B153" s="41" t="s">
        <v>13</v>
      </c>
      <c r="C153" s="2">
        <v>1345</v>
      </c>
      <c r="D153" s="46">
        <f t="shared" si="5"/>
        <v>0.87587168758716882</v>
      </c>
      <c r="E153" s="69">
        <v>5459</v>
      </c>
      <c r="F153" s="70">
        <f t="shared" si="5"/>
        <v>5.5899419729206867E-2</v>
      </c>
      <c r="G153" s="2">
        <v>6804</v>
      </c>
      <c r="H153" s="46">
        <f t="shared" si="6"/>
        <v>0.15576694411414982</v>
      </c>
    </row>
    <row r="154" spans="2:8" hidden="1" outlineLevel="1">
      <c r="B154" s="41" t="s">
        <v>14</v>
      </c>
      <c r="C154" s="2">
        <v>87</v>
      </c>
      <c r="D154" s="46">
        <f t="shared" si="5"/>
        <v>2.3461538461538463</v>
      </c>
      <c r="E154" s="69">
        <v>1507</v>
      </c>
      <c r="F154" s="70">
        <f t="shared" si="5"/>
        <v>-0.29546517064048616</v>
      </c>
      <c r="G154" s="2">
        <v>1594</v>
      </c>
      <c r="H154" s="46">
        <f t="shared" si="6"/>
        <v>-0.2637413394919168</v>
      </c>
    </row>
    <row r="155" spans="2:8" hidden="1" outlineLevel="1">
      <c r="B155" s="41" t="s">
        <v>15</v>
      </c>
      <c r="C155" s="2">
        <v>175</v>
      </c>
      <c r="D155" s="46">
        <f t="shared" si="5"/>
        <v>6.291666666666667</v>
      </c>
      <c r="E155" s="69">
        <v>2245</v>
      </c>
      <c r="F155" s="70">
        <f t="shared" si="5"/>
        <v>2.4015151515151514</v>
      </c>
      <c r="G155" s="2">
        <v>2420</v>
      </c>
      <c r="H155" s="46">
        <f t="shared" si="6"/>
        <v>2.5380116959064329</v>
      </c>
    </row>
    <row r="156" spans="2:8" hidden="1" outlineLevel="1">
      <c r="B156" s="41" t="s">
        <v>16</v>
      </c>
      <c r="C156" s="2">
        <v>118</v>
      </c>
      <c r="D156" s="46">
        <f t="shared" si="5"/>
        <v>3.5384615384615383</v>
      </c>
      <c r="E156" s="69">
        <v>803</v>
      </c>
      <c r="F156" s="70">
        <f t="shared" si="5"/>
        <v>-0.52513305736250737</v>
      </c>
      <c r="G156" s="2">
        <v>921</v>
      </c>
      <c r="H156" s="46">
        <f t="shared" si="6"/>
        <v>-0.46359930110658121</v>
      </c>
    </row>
    <row r="157" spans="2:8" hidden="1" outlineLevel="1">
      <c r="B157" s="41" t="s">
        <v>17</v>
      </c>
      <c r="C157" s="2">
        <v>83</v>
      </c>
      <c r="D157" s="46">
        <f t="shared" si="5"/>
        <v>8.2222222222222214</v>
      </c>
      <c r="E157" s="69">
        <v>2532</v>
      </c>
      <c r="F157" s="70">
        <f t="shared" si="5"/>
        <v>0.21965317919075145</v>
      </c>
      <c r="G157" s="2">
        <v>2615</v>
      </c>
      <c r="H157" s="46">
        <f t="shared" si="6"/>
        <v>0.25419664268585129</v>
      </c>
    </row>
    <row r="158" spans="2:8" hidden="1" outlineLevel="1">
      <c r="B158" s="41" t="s">
        <v>18</v>
      </c>
      <c r="C158" s="2">
        <v>82</v>
      </c>
      <c r="D158" s="46">
        <f t="shared" si="5"/>
        <v>3.0999999999999996</v>
      </c>
      <c r="E158" s="69">
        <v>1950</v>
      </c>
      <c r="F158" s="70">
        <f t="shared" si="5"/>
        <v>0.17682558841279428</v>
      </c>
      <c r="G158" s="2">
        <v>2032</v>
      </c>
      <c r="H158" s="46">
        <f t="shared" si="6"/>
        <v>0.21168753726893264</v>
      </c>
    </row>
    <row r="159" spans="2:8" hidden="1" outlineLevel="1">
      <c r="B159" s="41" t="s">
        <v>19</v>
      </c>
      <c r="C159" s="2">
        <v>634</v>
      </c>
      <c r="D159" s="46">
        <f t="shared" si="5"/>
        <v>0.22393822393822393</v>
      </c>
      <c r="E159" s="69">
        <v>4595</v>
      </c>
      <c r="F159" s="70">
        <f t="shared" si="5"/>
        <v>0.32458921879504188</v>
      </c>
      <c r="G159" s="2">
        <v>5229</v>
      </c>
      <c r="H159" s="46">
        <f t="shared" si="6"/>
        <v>0.31151241534988716</v>
      </c>
    </row>
    <row r="160" spans="2:8" hidden="1" outlineLevel="1">
      <c r="B160" s="41" t="s">
        <v>20</v>
      </c>
      <c r="C160" s="2">
        <v>2393</v>
      </c>
      <c r="D160" s="46">
        <f t="shared" si="5"/>
        <v>0.13251301467108378</v>
      </c>
      <c r="E160" s="69">
        <v>9647</v>
      </c>
      <c r="F160" s="70">
        <f t="shared" si="5"/>
        <v>-0.13673378076062637</v>
      </c>
      <c r="G160" s="2">
        <v>12040</v>
      </c>
      <c r="H160" s="46">
        <f t="shared" si="6"/>
        <v>-9.3919325707405132E-2</v>
      </c>
    </row>
    <row r="161" spans="2:8" hidden="1" outlineLevel="1">
      <c r="B161" s="41" t="s">
        <v>21</v>
      </c>
      <c r="C161" s="2">
        <v>2632</v>
      </c>
      <c r="D161" s="46">
        <f t="shared" si="5"/>
        <v>0.3955461293743372</v>
      </c>
      <c r="E161" s="69">
        <v>8832</v>
      </c>
      <c r="F161" s="70">
        <f t="shared" si="5"/>
        <v>3.093264853507649E-2</v>
      </c>
      <c r="G161" s="2">
        <v>11464</v>
      </c>
      <c r="H161" s="46">
        <f t="shared" si="6"/>
        <v>9.6718645364967104E-2</v>
      </c>
    </row>
    <row r="162" spans="2:8" hidden="1" outlineLevel="1">
      <c r="B162" s="41" t="s">
        <v>22</v>
      </c>
      <c r="C162" s="2">
        <v>2763</v>
      </c>
      <c r="D162" s="46">
        <f t="shared" si="5"/>
        <v>0.41402251791197542</v>
      </c>
      <c r="E162" s="69">
        <v>10960</v>
      </c>
      <c r="F162" s="70">
        <f t="shared" si="5"/>
        <v>0.1534413807619448</v>
      </c>
      <c r="G162" s="2">
        <v>13723</v>
      </c>
      <c r="H162" s="46">
        <f t="shared" si="6"/>
        <v>0.1978875698324023</v>
      </c>
    </row>
    <row r="163" spans="2:8" collapsed="1">
      <c r="B163" s="76">
        <v>1999</v>
      </c>
      <c r="C163" s="9">
        <v>14925</v>
      </c>
      <c r="D163" s="50">
        <f t="shared" si="5"/>
        <v>0.14587332053742808</v>
      </c>
      <c r="E163" s="9">
        <v>63243</v>
      </c>
      <c r="F163" s="50">
        <f t="shared" si="5"/>
        <v>-2.9702818392427055E-2</v>
      </c>
      <c r="G163" s="9">
        <v>78168</v>
      </c>
      <c r="H163" s="50">
        <f t="shared" si="6"/>
        <v>-4.6033450974369838E-4</v>
      </c>
    </row>
    <row r="164" spans="2:8" hidden="1" outlineLevel="1">
      <c r="B164" s="41" t="s">
        <v>11</v>
      </c>
      <c r="C164" s="2">
        <v>2485</v>
      </c>
      <c r="D164" s="46">
        <f t="shared" si="5"/>
        <v>0.88257575757575757</v>
      </c>
      <c r="E164" s="69">
        <v>10025</v>
      </c>
      <c r="F164" s="70">
        <f t="shared" si="5"/>
        <v>0.11302320417453093</v>
      </c>
      <c r="G164" s="2">
        <v>12510</v>
      </c>
      <c r="H164" s="46">
        <f t="shared" si="6"/>
        <v>0.21138762467318672</v>
      </c>
    </row>
    <row r="165" spans="2:8" hidden="1" outlineLevel="1">
      <c r="B165" s="41" t="s">
        <v>12</v>
      </c>
      <c r="C165" s="2">
        <v>3247</v>
      </c>
      <c r="D165" s="46">
        <f t="shared" si="5"/>
        <v>0.49631336405529947</v>
      </c>
      <c r="E165" s="69">
        <v>9048</v>
      </c>
      <c r="F165" s="70">
        <f t="shared" si="5"/>
        <v>5.9484777517564424E-2</v>
      </c>
      <c r="G165" s="2">
        <v>12295</v>
      </c>
      <c r="H165" s="46">
        <f t="shared" si="6"/>
        <v>0.14799253034547144</v>
      </c>
    </row>
    <row r="166" spans="2:8" hidden="1" outlineLevel="1">
      <c r="B166" s="41" t="s">
        <v>13</v>
      </c>
      <c r="C166" s="2">
        <v>717</v>
      </c>
      <c r="D166" s="46">
        <f t="shared" si="5"/>
        <v>-0.34758871701546856</v>
      </c>
      <c r="E166" s="69">
        <v>5170</v>
      </c>
      <c r="F166" s="70">
        <f t="shared" si="5"/>
        <v>0.30588532457691331</v>
      </c>
      <c r="G166" s="2">
        <v>5887</v>
      </c>
      <c r="H166" s="46">
        <f t="shared" si="6"/>
        <v>0.16389877421905896</v>
      </c>
    </row>
    <row r="167" spans="2:8" hidden="1" outlineLevel="1">
      <c r="B167" s="41" t="s">
        <v>14</v>
      </c>
      <c r="C167" s="2">
        <v>26</v>
      </c>
      <c r="D167" s="46">
        <f t="shared" si="5"/>
        <v>-0.796875</v>
      </c>
      <c r="E167" s="69">
        <v>2139</v>
      </c>
      <c r="F167" s="70">
        <f t="shared" si="5"/>
        <v>0.91495076096687566</v>
      </c>
      <c r="G167" s="2">
        <v>2165</v>
      </c>
      <c r="H167" s="46">
        <f t="shared" si="6"/>
        <v>0.73895582329317278</v>
      </c>
    </row>
    <row r="168" spans="2:8" hidden="1" outlineLevel="1">
      <c r="B168" s="41" t="s">
        <v>15</v>
      </c>
      <c r="C168" s="2">
        <v>24</v>
      </c>
      <c r="D168" s="46">
        <f t="shared" si="5"/>
        <v>-0.81954887218045114</v>
      </c>
      <c r="E168" s="69">
        <v>660</v>
      </c>
      <c r="F168" s="70">
        <f t="shared" si="5"/>
        <v>-0.25085130533484679</v>
      </c>
      <c r="G168" s="2">
        <v>684</v>
      </c>
      <c r="H168" s="46">
        <f t="shared" si="6"/>
        <v>-0.32544378698224852</v>
      </c>
    </row>
    <row r="169" spans="2:8" hidden="1" outlineLevel="1">
      <c r="B169" s="41" t="s">
        <v>16</v>
      </c>
      <c r="C169" s="2">
        <v>26</v>
      </c>
      <c r="D169" s="46">
        <f t="shared" si="5"/>
        <v>-0.74</v>
      </c>
      <c r="E169" s="69">
        <v>1691</v>
      </c>
      <c r="F169" s="70">
        <f t="shared" si="5"/>
        <v>0.38379705400981989</v>
      </c>
      <c r="G169" s="2">
        <v>1717</v>
      </c>
      <c r="H169" s="46">
        <f t="shared" si="6"/>
        <v>0.29878971255673226</v>
      </c>
    </row>
    <row r="170" spans="2:8" hidden="1" outlineLevel="1">
      <c r="B170" s="41" t="s">
        <v>17</v>
      </c>
      <c r="C170" s="2">
        <v>9</v>
      </c>
      <c r="D170" s="46">
        <f t="shared" si="5"/>
        <v>-0.73529411764705888</v>
      </c>
      <c r="E170" s="69">
        <v>2076</v>
      </c>
      <c r="F170" s="70">
        <f t="shared" si="5"/>
        <v>1.131416837782341</v>
      </c>
      <c r="G170" s="2">
        <v>2085</v>
      </c>
      <c r="H170" s="46">
        <f t="shared" si="6"/>
        <v>1.0684523809523809</v>
      </c>
    </row>
    <row r="171" spans="2:8" hidden="1" outlineLevel="1">
      <c r="B171" s="41" t="s">
        <v>18</v>
      </c>
      <c r="C171" s="2">
        <v>20</v>
      </c>
      <c r="D171" s="46">
        <f t="shared" si="5"/>
        <v>-0.39393939393939392</v>
      </c>
      <c r="E171" s="69">
        <v>1657</v>
      </c>
      <c r="F171" s="70">
        <f t="shared" si="5"/>
        <v>54.233333333333334</v>
      </c>
      <c r="G171" s="2">
        <v>1677</v>
      </c>
      <c r="H171" s="46">
        <f t="shared" si="6"/>
        <v>25.61904761904762</v>
      </c>
    </row>
    <row r="172" spans="2:8" hidden="1" outlineLevel="1">
      <c r="B172" s="41" t="s">
        <v>19</v>
      </c>
      <c r="C172" s="2">
        <v>518</v>
      </c>
      <c r="D172" s="46">
        <f t="shared" si="5"/>
        <v>0.22458628841607564</v>
      </c>
      <c r="E172" s="69">
        <v>3469</v>
      </c>
      <c r="F172" s="70">
        <f t="shared" si="5"/>
        <v>0.30462579917262134</v>
      </c>
      <c r="G172" s="2">
        <v>3987</v>
      </c>
      <c r="H172" s="46">
        <f t="shared" si="6"/>
        <v>0.29364049318624263</v>
      </c>
    </row>
    <row r="173" spans="2:8" hidden="1" outlineLevel="1">
      <c r="B173" s="41" t="s">
        <v>20</v>
      </c>
      <c r="C173" s="2">
        <v>2113</v>
      </c>
      <c r="D173" s="46">
        <f t="shared" si="5"/>
        <v>-0.20653398422831393</v>
      </c>
      <c r="E173" s="69">
        <v>11175</v>
      </c>
      <c r="F173" s="70">
        <f t="shared" si="5"/>
        <v>0.24568052613978364</v>
      </c>
      <c r="G173" s="2">
        <v>13288</v>
      </c>
      <c r="H173" s="46">
        <f t="shared" si="6"/>
        <v>0.14216950318033361</v>
      </c>
    </row>
    <row r="174" spans="2:8" hidden="1" outlineLevel="1">
      <c r="B174" s="41" t="s">
        <v>21</v>
      </c>
      <c r="C174" s="2">
        <v>1886</v>
      </c>
      <c r="D174" s="46">
        <f t="shared" si="5"/>
        <v>4.083885209713034E-2</v>
      </c>
      <c r="E174" s="69">
        <v>8567</v>
      </c>
      <c r="F174" s="70">
        <f t="shared" si="5"/>
        <v>-4.8956483126110117E-2</v>
      </c>
      <c r="G174" s="2">
        <v>10453</v>
      </c>
      <c r="H174" s="46">
        <f t="shared" si="6"/>
        <v>-3.3918669131238421E-2</v>
      </c>
    </row>
    <row r="175" spans="2:8" hidden="1" outlineLevel="1">
      <c r="B175" s="41" t="s">
        <v>22</v>
      </c>
      <c r="C175" s="2">
        <v>1954</v>
      </c>
      <c r="D175" s="46">
        <f t="shared" si="5"/>
        <v>4.2133333333333356E-2</v>
      </c>
      <c r="E175" s="69">
        <v>9502</v>
      </c>
      <c r="F175" s="70">
        <f t="shared" si="5"/>
        <v>0.26727127233929049</v>
      </c>
      <c r="G175" s="2">
        <v>11456</v>
      </c>
      <c r="H175" s="46">
        <f t="shared" si="6"/>
        <v>0.22223407660300865</v>
      </c>
    </row>
    <row r="176" spans="2:8" collapsed="1">
      <c r="B176" s="76">
        <v>1998</v>
      </c>
      <c r="C176" s="9">
        <v>13025</v>
      </c>
      <c r="D176" s="50">
        <f t="shared" si="5"/>
        <v>0.10474978795589474</v>
      </c>
      <c r="E176" s="9">
        <v>65179</v>
      </c>
      <c r="F176" s="50">
        <f t="shared" si="5"/>
        <v>0.21002116362826273</v>
      </c>
      <c r="G176" s="9">
        <v>78204</v>
      </c>
      <c r="H176" s="50">
        <f t="shared" si="6"/>
        <v>0.19111733885707327</v>
      </c>
    </row>
    <row r="177" spans="2:8" hidden="1" outlineLevel="1">
      <c r="B177" s="41" t="s">
        <v>11</v>
      </c>
      <c r="C177" s="2">
        <v>1320</v>
      </c>
      <c r="D177" s="46">
        <f t="shared" si="5"/>
        <v>-0.41176470588235292</v>
      </c>
      <c r="E177" s="69">
        <v>9007</v>
      </c>
      <c r="F177" s="70">
        <f t="shared" si="5"/>
        <v>-3.870825038708281E-3</v>
      </c>
      <c r="G177" s="2">
        <v>10327</v>
      </c>
      <c r="H177" s="46">
        <f t="shared" si="6"/>
        <v>-8.4972532340953366E-2</v>
      </c>
    </row>
    <row r="178" spans="2:8" hidden="1" outlineLevel="1">
      <c r="B178" s="41" t="s">
        <v>12</v>
      </c>
      <c r="C178" s="2">
        <v>2170</v>
      </c>
      <c r="D178" s="46">
        <f t="shared" si="5"/>
        <v>0.38924455825864279</v>
      </c>
      <c r="E178" s="69">
        <v>8540</v>
      </c>
      <c r="F178" s="70">
        <f t="shared" si="5"/>
        <v>0.14262777629114254</v>
      </c>
      <c r="G178" s="2">
        <v>10710</v>
      </c>
      <c r="H178" s="46">
        <f t="shared" si="6"/>
        <v>0.18525896414342635</v>
      </c>
    </row>
    <row r="179" spans="2:8" hidden="1" outlineLevel="1">
      <c r="B179" s="41" t="s">
        <v>13</v>
      </c>
      <c r="C179" s="2">
        <v>1099</v>
      </c>
      <c r="D179" s="46">
        <f t="shared" si="5"/>
        <v>0.28088578088578098</v>
      </c>
      <c r="E179" s="69">
        <v>3959</v>
      </c>
      <c r="F179" s="70">
        <f t="shared" si="5"/>
        <v>1.2531969309462987E-2</v>
      </c>
      <c r="G179" s="2">
        <v>5058</v>
      </c>
      <c r="H179" s="46">
        <f t="shared" si="6"/>
        <v>6.0822147651006686E-2</v>
      </c>
    </row>
    <row r="180" spans="2:8" hidden="1" outlineLevel="1">
      <c r="B180" s="41" t="s">
        <v>14</v>
      </c>
      <c r="C180" s="2">
        <v>128</v>
      </c>
      <c r="D180" s="46">
        <f t="shared" si="5"/>
        <v>3</v>
      </c>
      <c r="E180" s="69">
        <v>1117</v>
      </c>
      <c r="F180" s="70">
        <f t="shared" si="5"/>
        <v>8.6293103448275854</v>
      </c>
      <c r="G180" s="2">
        <v>1245</v>
      </c>
      <c r="H180" s="46">
        <f t="shared" si="6"/>
        <v>7.4121621621621614</v>
      </c>
    </row>
    <row r="181" spans="2:8" hidden="1" outlineLevel="1">
      <c r="B181" s="41" t="s">
        <v>15</v>
      </c>
      <c r="C181" s="2">
        <v>133</v>
      </c>
      <c r="D181" s="46">
        <f t="shared" si="5"/>
        <v>5.0454545454545459</v>
      </c>
      <c r="E181" s="69">
        <v>881</v>
      </c>
      <c r="F181" s="70">
        <f t="shared" si="5"/>
        <v>9.4880952380952372</v>
      </c>
      <c r="G181" s="2">
        <v>1014</v>
      </c>
      <c r="H181" s="46">
        <f t="shared" si="6"/>
        <v>8.566037735849056</v>
      </c>
    </row>
    <row r="182" spans="2:8" hidden="1" outlineLevel="1">
      <c r="B182" s="41" t="s">
        <v>16</v>
      </c>
      <c r="C182" s="2">
        <v>100</v>
      </c>
      <c r="D182" s="46">
        <f t="shared" si="5"/>
        <v>1.3809523809523809</v>
      </c>
      <c r="E182" s="69">
        <v>1222</v>
      </c>
      <c r="F182" s="70">
        <f t="shared" si="5"/>
        <v>10.75</v>
      </c>
      <c r="G182" s="2">
        <v>1322</v>
      </c>
      <c r="H182" s="46">
        <f t="shared" si="6"/>
        <v>8.0547945205479454</v>
      </c>
    </row>
    <row r="183" spans="2:8" hidden="1" outlineLevel="1">
      <c r="B183" s="41" t="s">
        <v>17</v>
      </c>
      <c r="C183" s="2">
        <v>34</v>
      </c>
      <c r="D183" s="46">
        <f t="shared" si="5"/>
        <v>0.47826086956521729</v>
      </c>
      <c r="E183" s="69">
        <v>974</v>
      </c>
      <c r="F183" s="70">
        <f t="shared" si="5"/>
        <v>19.291666666666668</v>
      </c>
      <c r="G183" s="2">
        <v>1008</v>
      </c>
      <c r="H183" s="46">
        <f t="shared" si="6"/>
        <v>13.19718309859155</v>
      </c>
    </row>
    <row r="184" spans="2:8" hidden="1" outlineLevel="1">
      <c r="B184" s="41" t="s">
        <v>18</v>
      </c>
      <c r="C184" s="2">
        <v>33</v>
      </c>
      <c r="D184" s="46">
        <f t="shared" si="5"/>
        <v>0.73684210526315796</v>
      </c>
      <c r="E184" s="69">
        <v>30</v>
      </c>
      <c r="F184" s="70">
        <f t="shared" si="5"/>
        <v>-0.23076923076923073</v>
      </c>
      <c r="G184" s="2">
        <v>63</v>
      </c>
      <c r="H184" s="46">
        <f t="shared" si="6"/>
        <v>8.6206896551724199E-2</v>
      </c>
    </row>
    <row r="185" spans="2:8" hidden="1" outlineLevel="1">
      <c r="B185" s="41" t="s">
        <v>19</v>
      </c>
      <c r="C185" s="2">
        <v>423</v>
      </c>
      <c r="D185" s="46">
        <f t="shared" si="5"/>
        <v>-0.38248175182481747</v>
      </c>
      <c r="E185" s="69">
        <v>2659</v>
      </c>
      <c r="F185" s="70">
        <f t="shared" si="5"/>
        <v>-9.4654409261150874E-2</v>
      </c>
      <c r="G185" s="2">
        <v>3082</v>
      </c>
      <c r="H185" s="46">
        <f t="shared" si="6"/>
        <v>-0.14908890115958029</v>
      </c>
    </row>
    <row r="186" spans="2:8" hidden="1" outlineLevel="1">
      <c r="B186" s="41" t="s">
        <v>20</v>
      </c>
      <c r="C186" s="2">
        <v>2663</v>
      </c>
      <c r="D186" s="46">
        <f t="shared" si="5"/>
        <v>0.32027764005949422</v>
      </c>
      <c r="E186" s="69">
        <v>8971</v>
      </c>
      <c r="F186" s="70">
        <f t="shared" si="5"/>
        <v>5.120693695805012E-2</v>
      </c>
      <c r="G186" s="2">
        <v>11634</v>
      </c>
      <c r="H186" s="46">
        <f t="shared" si="6"/>
        <v>0.10264429911856698</v>
      </c>
    </row>
    <row r="187" spans="2:8" hidden="1" outlineLevel="1">
      <c r="B187" s="41" t="s">
        <v>21</v>
      </c>
      <c r="C187" s="2">
        <v>1812</v>
      </c>
      <c r="D187" s="46">
        <f t="shared" si="5"/>
        <v>-0.11824817518248176</v>
      </c>
      <c r="E187" s="69">
        <v>9008</v>
      </c>
      <c r="F187" s="70">
        <f t="shared" si="5"/>
        <v>0.19659936238044629</v>
      </c>
      <c r="G187" s="2">
        <v>10820</v>
      </c>
      <c r="H187" s="46">
        <f t="shared" si="6"/>
        <v>0.12908275070437236</v>
      </c>
    </row>
    <row r="188" spans="2:8" hidden="1" outlineLevel="1">
      <c r="B188" s="41" t="s">
        <v>22</v>
      </c>
      <c r="C188" s="2">
        <v>1875</v>
      </c>
      <c r="D188" s="46">
        <f t="shared" si="5"/>
        <v>-0.28133384438482179</v>
      </c>
      <c r="E188" s="69">
        <v>7498</v>
      </c>
      <c r="F188" s="70">
        <f t="shared" si="5"/>
        <v>-8.0451312239391726E-2</v>
      </c>
      <c r="G188" s="2">
        <v>9373</v>
      </c>
      <c r="H188" s="46">
        <f t="shared" si="6"/>
        <v>-0.12914614884325937</v>
      </c>
    </row>
    <row r="189" spans="2:8" collapsed="1">
      <c r="B189" s="76">
        <v>1997</v>
      </c>
      <c r="C189" s="9">
        <v>11790</v>
      </c>
      <c r="D189" s="50">
        <f t="shared" si="5"/>
        <v>-3.1065088757396442E-2</v>
      </c>
      <c r="E189" s="9">
        <v>53866</v>
      </c>
      <c r="F189" s="50">
        <f t="shared" si="5"/>
        <v>0.12291015217844481</v>
      </c>
      <c r="G189" s="9">
        <v>65656</v>
      </c>
      <c r="H189" s="50">
        <f t="shared" si="6"/>
        <v>9.1755628720609161E-2</v>
      </c>
    </row>
    <row r="190" spans="2:8" hidden="1" outlineLevel="1">
      <c r="B190" s="41" t="s">
        <v>11</v>
      </c>
      <c r="C190" s="2">
        <v>2244</v>
      </c>
      <c r="D190" s="46">
        <f t="shared" si="5"/>
        <v>0.11976047904191622</v>
      </c>
      <c r="E190" s="69">
        <v>9042</v>
      </c>
      <c r="F190" s="70">
        <f t="shared" si="5"/>
        <v>0.22139673105497781</v>
      </c>
      <c r="G190" s="2">
        <v>11286</v>
      </c>
      <c r="H190" s="46">
        <f t="shared" si="6"/>
        <v>0.19974487084086312</v>
      </c>
    </row>
    <row r="191" spans="2:8" hidden="1" outlineLevel="1">
      <c r="B191" s="41" t="s">
        <v>12</v>
      </c>
      <c r="C191" s="2">
        <v>1562</v>
      </c>
      <c r="D191" s="46">
        <f t="shared" si="5"/>
        <v>-2.6184538653366562E-2</v>
      </c>
      <c r="E191" s="69">
        <v>7474</v>
      </c>
      <c r="F191" s="70">
        <f t="shared" si="5"/>
        <v>0.36262534184138562</v>
      </c>
      <c r="G191" s="2">
        <v>9036</v>
      </c>
      <c r="H191" s="46">
        <f t="shared" si="6"/>
        <v>0.27465086754126111</v>
      </c>
    </row>
    <row r="192" spans="2:8" hidden="1" outlineLevel="1">
      <c r="B192" s="41" t="s">
        <v>13</v>
      </c>
      <c r="C192" s="2">
        <v>858</v>
      </c>
      <c r="D192" s="46">
        <f t="shared" si="5"/>
        <v>7.0422535211267512E-3</v>
      </c>
      <c r="E192" s="69">
        <v>3910</v>
      </c>
      <c r="F192" s="70">
        <f t="shared" si="5"/>
        <v>5.1357891906426367E-2</v>
      </c>
      <c r="G192" s="2">
        <v>4768</v>
      </c>
      <c r="H192" s="46">
        <f t="shared" si="6"/>
        <v>4.3097790417851778E-2</v>
      </c>
    </row>
    <row r="193" spans="2:8" hidden="1" outlineLevel="1">
      <c r="B193" s="41" t="s">
        <v>14</v>
      </c>
      <c r="C193" s="2">
        <v>32</v>
      </c>
      <c r="D193" s="46">
        <f t="shared" si="5"/>
        <v>1</v>
      </c>
      <c r="E193" s="69">
        <v>116</v>
      </c>
      <c r="F193" s="70">
        <f t="shared" si="5"/>
        <v>-0.63291139240506333</v>
      </c>
      <c r="G193" s="2">
        <v>148</v>
      </c>
      <c r="H193" s="46">
        <f t="shared" si="6"/>
        <v>-0.55421686746987953</v>
      </c>
    </row>
    <row r="194" spans="2:8" hidden="1" outlineLevel="1">
      <c r="B194" s="41" t="s">
        <v>15</v>
      </c>
      <c r="C194" s="2">
        <v>22</v>
      </c>
      <c r="D194" s="46">
        <f t="shared" si="5"/>
        <v>-4.3478260869565188E-2</v>
      </c>
      <c r="E194" s="69">
        <v>84</v>
      </c>
      <c r="F194" s="70">
        <f t="shared" si="5"/>
        <v>-0.58208955223880599</v>
      </c>
      <c r="G194" s="2">
        <v>106</v>
      </c>
      <c r="H194" s="46">
        <f t="shared" si="6"/>
        <v>-0.5267857142857143</v>
      </c>
    </row>
    <row r="195" spans="2:8" hidden="1" outlineLevel="1">
      <c r="B195" s="41" t="s">
        <v>16</v>
      </c>
      <c r="C195" s="2">
        <v>42</v>
      </c>
      <c r="D195" s="46">
        <f t="shared" si="5"/>
        <v>-0.33333333333333337</v>
      </c>
      <c r="E195" s="69">
        <v>104</v>
      </c>
      <c r="F195" s="70">
        <f t="shared" si="5"/>
        <v>-0.29729729729729726</v>
      </c>
      <c r="G195" s="2">
        <v>146</v>
      </c>
      <c r="H195" s="46">
        <f t="shared" si="6"/>
        <v>-0.30805687203791465</v>
      </c>
    </row>
    <row r="196" spans="2:8" hidden="1" outlineLevel="1">
      <c r="B196" s="41" t="s">
        <v>17</v>
      </c>
      <c r="C196" s="2">
        <v>23</v>
      </c>
      <c r="D196" s="46">
        <f t="shared" si="5"/>
        <v>-0.45238095238095233</v>
      </c>
      <c r="E196" s="69">
        <v>48</v>
      </c>
      <c r="F196" s="70">
        <f t="shared" si="5"/>
        <v>-0.15789473684210531</v>
      </c>
      <c r="G196" s="2">
        <v>71</v>
      </c>
      <c r="H196" s="46">
        <f t="shared" si="6"/>
        <v>-0.28282828282828287</v>
      </c>
    </row>
    <row r="197" spans="2:8" hidden="1" outlineLevel="1">
      <c r="B197" s="41" t="s">
        <v>18</v>
      </c>
      <c r="C197" s="2">
        <v>19</v>
      </c>
      <c r="D197" s="46">
        <f t="shared" si="5"/>
        <v>-0.40625</v>
      </c>
      <c r="E197" s="69">
        <v>39</v>
      </c>
      <c r="F197" s="70">
        <f t="shared" si="5"/>
        <v>-0.54117647058823537</v>
      </c>
      <c r="G197" s="2">
        <v>58</v>
      </c>
      <c r="H197" s="46">
        <f t="shared" si="6"/>
        <v>-0.50427350427350426</v>
      </c>
    </row>
    <row r="198" spans="2:8" hidden="1" outlineLevel="1">
      <c r="B198" s="41" t="s">
        <v>19</v>
      </c>
      <c r="C198" s="2">
        <v>685</v>
      </c>
      <c r="D198" s="46">
        <f t="shared" si="5"/>
        <v>5.3846153846153877E-2</v>
      </c>
      <c r="E198" s="69">
        <v>2937</v>
      </c>
      <c r="F198" s="70">
        <f t="shared" si="5"/>
        <v>0.3647769516728625</v>
      </c>
      <c r="G198" s="2">
        <v>3622</v>
      </c>
      <c r="H198" s="46">
        <f t="shared" si="6"/>
        <v>0.29264810849393297</v>
      </c>
    </row>
    <row r="199" spans="2:8" hidden="1" outlineLevel="1">
      <c r="B199" s="41" t="s">
        <v>20</v>
      </c>
      <c r="C199" s="2">
        <v>2017</v>
      </c>
      <c r="D199" s="46">
        <f t="shared" si="5"/>
        <v>-0.28041384231180877</v>
      </c>
      <c r="E199" s="69">
        <v>8534</v>
      </c>
      <c r="F199" s="70">
        <f t="shared" si="5"/>
        <v>0.6561226470017465</v>
      </c>
      <c r="G199" s="2">
        <v>10551</v>
      </c>
      <c r="H199" s="46">
        <f t="shared" si="6"/>
        <v>0.32616892911010553</v>
      </c>
    </row>
    <row r="200" spans="2:8" hidden="1" outlineLevel="1">
      <c r="B200" s="41" t="s">
        <v>21</v>
      </c>
      <c r="C200" s="2">
        <v>2055</v>
      </c>
      <c r="D200" s="46">
        <f t="shared" si="5"/>
        <v>0.37274549098196386</v>
      </c>
      <c r="E200" s="69">
        <v>7528</v>
      </c>
      <c r="F200" s="70">
        <f t="shared" si="5"/>
        <v>0.65268935236004388</v>
      </c>
      <c r="G200" s="2">
        <v>9583</v>
      </c>
      <c r="H200" s="46">
        <f t="shared" si="6"/>
        <v>0.58344348975545279</v>
      </c>
    </row>
    <row r="201" spans="2:8" hidden="1" outlineLevel="1">
      <c r="B201" s="41" t="s">
        <v>22</v>
      </c>
      <c r="C201" s="2">
        <v>2609</v>
      </c>
      <c r="D201" s="46">
        <f t="shared" ref="D201:F264" si="7">C201/C214-1</f>
        <v>0.38629117959617432</v>
      </c>
      <c r="E201" s="69">
        <v>8154</v>
      </c>
      <c r="F201" s="70">
        <f t="shared" si="7"/>
        <v>0.50165745856353583</v>
      </c>
      <c r="G201" s="2">
        <v>10763</v>
      </c>
      <c r="H201" s="46">
        <f t="shared" si="6"/>
        <v>0.47196389496717717</v>
      </c>
    </row>
    <row r="202" spans="2:8" collapsed="1">
      <c r="B202" s="76">
        <v>1996</v>
      </c>
      <c r="C202" s="9">
        <v>12168</v>
      </c>
      <c r="D202" s="50">
        <f t="shared" si="7"/>
        <v>6.1039414021625493E-2</v>
      </c>
      <c r="E202" s="9">
        <v>47970</v>
      </c>
      <c r="F202" s="50">
        <f t="shared" si="7"/>
        <v>0.38226141078838172</v>
      </c>
      <c r="G202" s="9">
        <v>60138</v>
      </c>
      <c r="H202" s="50">
        <f t="shared" si="6"/>
        <v>0.30247769210777098</v>
      </c>
    </row>
    <row r="203" spans="2:8" hidden="1" outlineLevel="1">
      <c r="B203" s="41" t="s">
        <v>11</v>
      </c>
      <c r="C203" s="2">
        <v>2004</v>
      </c>
      <c r="D203" s="46">
        <f t="shared" si="7"/>
        <v>0.57299843014128737</v>
      </c>
      <c r="E203" s="69">
        <v>7403</v>
      </c>
      <c r="F203" s="70">
        <f t="shared" si="7"/>
        <v>0.31562111249333569</v>
      </c>
      <c r="G203" s="2">
        <v>9407</v>
      </c>
      <c r="H203" s="46">
        <f t="shared" si="6"/>
        <v>0.36313577742356173</v>
      </c>
    </row>
    <row r="204" spans="2:8" hidden="1" outlineLevel="1">
      <c r="B204" s="41" t="s">
        <v>12</v>
      </c>
      <c r="C204" s="2">
        <v>1604</v>
      </c>
      <c r="D204" s="46">
        <f t="shared" si="7"/>
        <v>0.37211291702309657</v>
      </c>
      <c r="E204" s="69">
        <v>5485</v>
      </c>
      <c r="F204" s="70">
        <f t="shared" si="7"/>
        <v>1.4613392526822144E-2</v>
      </c>
      <c r="G204" s="2">
        <v>7089</v>
      </c>
      <c r="H204" s="46">
        <f t="shared" si="6"/>
        <v>7.8174904942965862E-2</v>
      </c>
    </row>
    <row r="205" spans="2:8" hidden="1" outlineLevel="1">
      <c r="B205" s="41" t="s">
        <v>13</v>
      </c>
      <c r="C205" s="2">
        <v>852</v>
      </c>
      <c r="D205" s="46">
        <f t="shared" si="7"/>
        <v>0.27544910179640714</v>
      </c>
      <c r="E205" s="69">
        <v>3719</v>
      </c>
      <c r="F205" s="70">
        <f t="shared" si="7"/>
        <v>0.73622782446311863</v>
      </c>
      <c r="G205" s="2">
        <v>4571</v>
      </c>
      <c r="H205" s="46">
        <f t="shared" si="6"/>
        <v>0.62669039145907468</v>
      </c>
    </row>
    <row r="206" spans="2:8" hidden="1" outlineLevel="1">
      <c r="B206" s="41" t="s">
        <v>14</v>
      </c>
      <c r="C206" s="2">
        <v>16</v>
      </c>
      <c r="D206" s="46">
        <f t="shared" si="7"/>
        <v>-0.74193548387096775</v>
      </c>
      <c r="E206" s="69">
        <v>316</v>
      </c>
      <c r="F206" s="70">
        <f t="shared" si="7"/>
        <v>2.5505617977528088</v>
      </c>
      <c r="G206" s="2">
        <v>332</v>
      </c>
      <c r="H206" s="46">
        <f t="shared" si="6"/>
        <v>1.1986754966887418</v>
      </c>
    </row>
    <row r="207" spans="2:8" hidden="1" outlineLevel="1">
      <c r="B207" s="41" t="s">
        <v>15</v>
      </c>
      <c r="C207" s="2">
        <v>23</v>
      </c>
      <c r="D207" s="46">
        <f t="shared" si="7"/>
        <v>1.875</v>
      </c>
      <c r="E207" s="69">
        <v>201</v>
      </c>
      <c r="F207" s="70">
        <f t="shared" si="7"/>
        <v>-0.81491712707182318</v>
      </c>
      <c r="G207" s="2">
        <v>224</v>
      </c>
      <c r="H207" s="46">
        <f t="shared" si="6"/>
        <v>-0.79524680073126142</v>
      </c>
    </row>
    <row r="208" spans="2:8" hidden="1" outlineLevel="1">
      <c r="B208" s="41" t="s">
        <v>16</v>
      </c>
      <c r="C208" s="2">
        <v>63</v>
      </c>
      <c r="D208" s="46">
        <f t="shared" si="7"/>
        <v>2.7058823529411766</v>
      </c>
      <c r="E208" s="69">
        <v>148</v>
      </c>
      <c r="F208" s="70">
        <f t="shared" si="7"/>
        <v>-0.84338624338624335</v>
      </c>
      <c r="G208" s="2">
        <v>211</v>
      </c>
      <c r="H208" s="46">
        <f t="shared" si="6"/>
        <v>-0.78066528066528063</v>
      </c>
    </row>
    <row r="209" spans="2:8" hidden="1" outlineLevel="1">
      <c r="B209" s="41" t="s">
        <v>17</v>
      </c>
      <c r="C209" s="2">
        <v>42</v>
      </c>
      <c r="D209" s="46">
        <f t="shared" si="7"/>
        <v>2.5</v>
      </c>
      <c r="E209" s="69">
        <v>57</v>
      </c>
      <c r="F209" s="70">
        <f t="shared" si="7"/>
        <v>-0.93687707641196016</v>
      </c>
      <c r="G209" s="2">
        <v>99</v>
      </c>
      <c r="H209" s="46">
        <f t="shared" si="6"/>
        <v>-0.8918032786885246</v>
      </c>
    </row>
    <row r="210" spans="2:8" hidden="1" outlineLevel="1">
      <c r="B210" s="41" t="s">
        <v>18</v>
      </c>
      <c r="C210" s="2">
        <v>32</v>
      </c>
      <c r="D210" s="46">
        <f t="shared" si="7"/>
        <v>0.39130434782608692</v>
      </c>
      <c r="E210" s="69">
        <v>85</v>
      </c>
      <c r="F210" s="70">
        <f t="shared" si="7"/>
        <v>2.1481481481481484</v>
      </c>
      <c r="G210" s="2">
        <v>117</v>
      </c>
      <c r="H210" s="46">
        <f t="shared" si="6"/>
        <v>1.3399999999999999</v>
      </c>
    </row>
    <row r="211" spans="2:8" hidden="1" outlineLevel="1">
      <c r="B211" s="41" t="s">
        <v>19</v>
      </c>
      <c r="C211" s="2">
        <v>650</v>
      </c>
      <c r="D211" s="46">
        <f t="shared" si="7"/>
        <v>1.8017241379310347</v>
      </c>
      <c r="E211" s="69">
        <v>2152</v>
      </c>
      <c r="F211" s="70">
        <f t="shared" si="7"/>
        <v>0.16261480280929219</v>
      </c>
      <c r="G211" s="2">
        <v>2802</v>
      </c>
      <c r="H211" s="46">
        <f t="shared" si="6"/>
        <v>0.34517522803648593</v>
      </c>
    </row>
    <row r="212" spans="2:8" hidden="1" outlineLevel="1">
      <c r="B212" s="41" t="s">
        <v>20</v>
      </c>
      <c r="C212" s="2">
        <v>2803</v>
      </c>
      <c r="D212" s="46">
        <f t="shared" si="7"/>
        <v>2.1109877913429522</v>
      </c>
      <c r="E212" s="69">
        <v>5153</v>
      </c>
      <c r="F212" s="70">
        <f t="shared" si="7"/>
        <v>-0.1117048784692295</v>
      </c>
      <c r="G212" s="2">
        <v>7956</v>
      </c>
      <c r="H212" s="46">
        <f t="shared" si="6"/>
        <v>0.18710832587287385</v>
      </c>
    </row>
    <row r="213" spans="2:8" hidden="1" outlineLevel="1">
      <c r="B213" s="41" t="s">
        <v>21</v>
      </c>
      <c r="C213" s="2">
        <v>1497</v>
      </c>
      <c r="D213" s="46">
        <f t="shared" si="7"/>
        <v>-9.1074681238615618E-2</v>
      </c>
      <c r="E213" s="69">
        <v>4555</v>
      </c>
      <c r="F213" s="70">
        <f t="shared" si="7"/>
        <v>-0.17987036370183651</v>
      </c>
      <c r="G213" s="2">
        <v>6052</v>
      </c>
      <c r="H213" s="46">
        <f t="shared" ref="H213:H276" si="8">G213/G226-1</f>
        <v>-0.15956117205943621</v>
      </c>
    </row>
    <row r="214" spans="2:8" hidden="1" outlineLevel="1">
      <c r="B214" s="41" t="s">
        <v>22</v>
      </c>
      <c r="C214" s="2">
        <v>1882</v>
      </c>
      <c r="D214" s="46">
        <f t="shared" si="7"/>
        <v>7.1143995446784292E-2</v>
      </c>
      <c r="E214" s="69">
        <v>5430</v>
      </c>
      <c r="F214" s="70">
        <f t="shared" si="7"/>
        <v>-0.25504184387433115</v>
      </c>
      <c r="G214" s="2">
        <v>7312</v>
      </c>
      <c r="H214" s="46">
        <f t="shared" si="8"/>
        <v>-0.19168693345124921</v>
      </c>
    </row>
    <row r="215" spans="2:8" collapsed="1">
      <c r="B215" s="76">
        <v>1995</v>
      </c>
      <c r="C215" s="9">
        <v>11468</v>
      </c>
      <c r="D215" s="50">
        <f t="shared" si="7"/>
        <v>0.47593307593307599</v>
      </c>
      <c r="E215" s="9">
        <v>34704</v>
      </c>
      <c r="F215" s="50">
        <f t="shared" si="7"/>
        <v>-5.4901960784313752E-2</v>
      </c>
      <c r="G215" s="9">
        <v>46172</v>
      </c>
      <c r="H215" s="50">
        <f t="shared" si="8"/>
        <v>3.7806248595189995E-2</v>
      </c>
    </row>
    <row r="216" spans="2:8" hidden="1" outlineLevel="1">
      <c r="B216" s="41" t="s">
        <v>11</v>
      </c>
      <c r="C216" s="2">
        <v>1274</v>
      </c>
      <c r="D216" s="46">
        <f t="shared" si="7"/>
        <v>3.5772357723577342E-2</v>
      </c>
      <c r="E216" s="69">
        <v>5627</v>
      </c>
      <c r="F216" s="70">
        <f t="shared" si="7"/>
        <v>0.30134135060129519</v>
      </c>
      <c r="G216" s="2">
        <v>6901</v>
      </c>
      <c r="H216" s="46">
        <f t="shared" si="8"/>
        <v>0.24252790781418798</v>
      </c>
    </row>
    <row r="217" spans="2:8" hidden="1" outlineLevel="1">
      <c r="B217" s="41" t="s">
        <v>12</v>
      </c>
      <c r="C217" s="2">
        <v>1169</v>
      </c>
      <c r="D217" s="46">
        <f t="shared" si="7"/>
        <v>-1.0160880609652811E-2</v>
      </c>
      <c r="E217" s="69">
        <v>5406</v>
      </c>
      <c r="F217" s="70">
        <f t="shared" si="7"/>
        <v>7.7536376320510358E-2</v>
      </c>
      <c r="G217" s="2">
        <v>6575</v>
      </c>
      <c r="H217" s="46">
        <f t="shared" si="8"/>
        <v>6.0826072926750463E-2</v>
      </c>
    </row>
    <row r="218" spans="2:8" hidden="1" outlineLevel="1">
      <c r="B218" s="41" t="s">
        <v>13</v>
      </c>
      <c r="C218" s="2">
        <v>668</v>
      </c>
      <c r="D218" s="46">
        <f t="shared" si="7"/>
        <v>-0.18734793187347931</v>
      </c>
      <c r="E218" s="69">
        <v>2142</v>
      </c>
      <c r="F218" s="70">
        <f t="shared" si="7"/>
        <v>-0.34173325138291333</v>
      </c>
      <c r="G218" s="2">
        <v>2810</v>
      </c>
      <c r="H218" s="46">
        <f t="shared" si="8"/>
        <v>-0.31059862610402356</v>
      </c>
    </row>
    <row r="219" spans="2:8" hidden="1" outlineLevel="1">
      <c r="B219" s="41" t="s">
        <v>14</v>
      </c>
      <c r="C219" s="2">
        <v>62</v>
      </c>
      <c r="D219" s="46">
        <f t="shared" si="7"/>
        <v>0.26530612244897966</v>
      </c>
      <c r="E219" s="69">
        <v>89</v>
      </c>
      <c r="F219" s="70">
        <f t="shared" si="7"/>
        <v>-0.91222879684418146</v>
      </c>
      <c r="G219" s="2">
        <v>151</v>
      </c>
      <c r="H219" s="46">
        <f t="shared" si="8"/>
        <v>-0.85794920037629352</v>
      </c>
    </row>
    <row r="220" spans="2:8" hidden="1" outlineLevel="1">
      <c r="B220" s="41" t="s">
        <v>15</v>
      </c>
      <c r="C220" s="2">
        <v>8</v>
      </c>
      <c r="D220" s="46">
        <f t="shared" si="7"/>
        <v>-0.55555555555555558</v>
      </c>
      <c r="E220" s="69">
        <v>1086</v>
      </c>
      <c r="F220" s="70">
        <f t="shared" si="7"/>
        <v>-0.23087818696883855</v>
      </c>
      <c r="G220" s="2">
        <v>1094</v>
      </c>
      <c r="H220" s="46">
        <f t="shared" si="8"/>
        <v>-0.23496503496503496</v>
      </c>
    </row>
    <row r="221" spans="2:8" hidden="1" outlineLevel="1">
      <c r="B221" s="41" t="s">
        <v>16</v>
      </c>
      <c r="C221" s="2">
        <v>17</v>
      </c>
      <c r="D221" s="46">
        <f t="shared" si="7"/>
        <v>-0.15000000000000002</v>
      </c>
      <c r="E221" s="69">
        <v>945</v>
      </c>
      <c r="F221" s="70">
        <f t="shared" si="7"/>
        <v>-9.9999999999999978E-2</v>
      </c>
      <c r="G221" s="2">
        <v>962</v>
      </c>
      <c r="H221" s="46">
        <f t="shared" si="8"/>
        <v>-0.10093457943925233</v>
      </c>
    </row>
    <row r="222" spans="2:8" hidden="1" outlineLevel="1">
      <c r="B222" s="41" t="s">
        <v>17</v>
      </c>
      <c r="C222" s="2">
        <v>12</v>
      </c>
      <c r="D222" s="46">
        <f t="shared" si="7"/>
        <v>-0.4</v>
      </c>
      <c r="E222" s="69">
        <v>903</v>
      </c>
      <c r="F222" s="70">
        <f t="shared" si="7"/>
        <v>-9.0634441087613316E-2</v>
      </c>
      <c r="G222" s="2">
        <v>915</v>
      </c>
      <c r="H222" s="46">
        <f t="shared" si="8"/>
        <v>-9.6742349457058285E-2</v>
      </c>
    </row>
    <row r="223" spans="2:8" hidden="1" outlineLevel="1">
      <c r="B223" s="41" t="s">
        <v>18</v>
      </c>
      <c r="C223" s="2">
        <v>23</v>
      </c>
      <c r="D223" s="46">
        <f t="shared" si="7"/>
        <v>-0.39473684210526316</v>
      </c>
      <c r="E223" s="69">
        <v>27</v>
      </c>
      <c r="F223" s="70">
        <f t="shared" si="7"/>
        <v>-0.96181046676096182</v>
      </c>
      <c r="G223" s="2">
        <v>50</v>
      </c>
      <c r="H223" s="46">
        <f t="shared" si="8"/>
        <v>-0.93288590604026844</v>
      </c>
    </row>
    <row r="224" spans="2:8" hidden="1" outlineLevel="1">
      <c r="B224" s="41" t="s">
        <v>19</v>
      </c>
      <c r="C224" s="2">
        <v>232</v>
      </c>
      <c r="D224" s="46">
        <f t="shared" si="7"/>
        <v>-0.39107611548556431</v>
      </c>
      <c r="E224" s="69">
        <v>1851</v>
      </c>
      <c r="F224" s="70">
        <f t="shared" si="7"/>
        <v>-0.27695312500000002</v>
      </c>
      <c r="G224" s="2">
        <v>2083</v>
      </c>
      <c r="H224" s="46">
        <f t="shared" si="8"/>
        <v>-0.29173750425025502</v>
      </c>
    </row>
    <row r="225" spans="2:8" hidden="1" outlineLevel="1">
      <c r="B225" s="41" t="s">
        <v>20</v>
      </c>
      <c r="C225" s="2">
        <v>901</v>
      </c>
      <c r="D225" s="46">
        <f t="shared" si="7"/>
        <v>-0.12946859903381647</v>
      </c>
      <c r="E225" s="69">
        <v>5801</v>
      </c>
      <c r="F225" s="70">
        <f t="shared" si="7"/>
        <v>6.950589970501464E-2</v>
      </c>
      <c r="G225" s="2">
        <v>6702</v>
      </c>
      <c r="H225" s="46">
        <f t="shared" si="8"/>
        <v>3.7621922898281479E-2</v>
      </c>
    </row>
    <row r="226" spans="2:8" hidden="1" outlineLevel="1">
      <c r="B226" s="41" t="s">
        <v>21</v>
      </c>
      <c r="C226" s="2">
        <v>1647</v>
      </c>
      <c r="D226" s="46">
        <f t="shared" si="7"/>
        <v>0.56857142857142851</v>
      </c>
      <c r="E226" s="69">
        <v>5554</v>
      </c>
      <c r="F226" s="70">
        <f t="shared" si="7"/>
        <v>-7.6795212765957466E-2</v>
      </c>
      <c r="G226" s="2">
        <v>7201</v>
      </c>
      <c r="H226" s="46">
        <f t="shared" si="8"/>
        <v>1.9105575997735658E-2</v>
      </c>
    </row>
    <row r="227" spans="2:8" hidden="1" outlineLevel="1">
      <c r="B227" s="41" t="s">
        <v>22</v>
      </c>
      <c r="C227" s="2">
        <v>1757</v>
      </c>
      <c r="D227" s="46">
        <f t="shared" si="7"/>
        <v>-0.17083529966965549</v>
      </c>
      <c r="E227" s="69">
        <v>7289</v>
      </c>
      <c r="F227" s="70">
        <f t="shared" si="7"/>
        <v>7.6343768458357886E-2</v>
      </c>
      <c r="G227" s="2">
        <v>9046</v>
      </c>
      <c r="H227" s="46">
        <f t="shared" si="8"/>
        <v>1.7433359577100349E-2</v>
      </c>
    </row>
    <row r="228" spans="2:8" collapsed="1">
      <c r="B228" s="76">
        <v>1994</v>
      </c>
      <c r="C228" s="9">
        <v>7770</v>
      </c>
      <c r="D228" s="50">
        <f t="shared" si="7"/>
        <v>-2.4237096571643857E-2</v>
      </c>
      <c r="E228" s="9">
        <v>36720</v>
      </c>
      <c r="F228" s="50">
        <f t="shared" si="7"/>
        <v>-4.7297823210440293E-2</v>
      </c>
      <c r="G228" s="9">
        <v>44490</v>
      </c>
      <c r="H228" s="50">
        <f t="shared" si="8"/>
        <v>-4.3349245258676339E-2</v>
      </c>
    </row>
    <row r="229" spans="2:8" hidden="1" outlineLevel="1">
      <c r="B229" s="41" t="s">
        <v>11</v>
      </c>
      <c r="C229" s="2">
        <v>1230</v>
      </c>
      <c r="D229" s="46">
        <f t="shared" si="7"/>
        <v>-7.0996978851963766E-2</v>
      </c>
      <c r="E229" s="69">
        <v>4324</v>
      </c>
      <c r="F229" s="70">
        <f t="shared" si="7"/>
        <v>-0.20762323621037204</v>
      </c>
      <c r="G229" s="2">
        <v>5554</v>
      </c>
      <c r="H229" s="46">
        <f t="shared" si="8"/>
        <v>-0.18094676301430468</v>
      </c>
    </row>
    <row r="230" spans="2:8" hidden="1" outlineLevel="1">
      <c r="B230" s="41" t="s">
        <v>12</v>
      </c>
      <c r="C230" s="2">
        <v>1181</v>
      </c>
      <c r="D230" s="46">
        <f t="shared" si="7"/>
        <v>-0.42836398838334944</v>
      </c>
      <c r="E230" s="69">
        <v>5017</v>
      </c>
      <c r="F230" s="70">
        <f t="shared" si="7"/>
        <v>-5.553463855421692E-2</v>
      </c>
      <c r="G230" s="2">
        <v>6198</v>
      </c>
      <c r="H230" s="46">
        <f t="shared" si="8"/>
        <v>-0.15993494171862288</v>
      </c>
    </row>
    <row r="231" spans="2:8" hidden="1" outlineLevel="1">
      <c r="B231" s="41" t="s">
        <v>13</v>
      </c>
      <c r="C231" s="2">
        <v>822</v>
      </c>
      <c r="D231" s="46">
        <f t="shared" si="7"/>
        <v>4.4472681067344366E-2</v>
      </c>
      <c r="E231" s="69">
        <v>3254</v>
      </c>
      <c r="F231" s="70">
        <f t="shared" si="7"/>
        <v>-0.19555006180469714</v>
      </c>
      <c r="G231" s="2">
        <v>4076</v>
      </c>
      <c r="H231" s="46">
        <f t="shared" si="8"/>
        <v>-0.1564569536423841</v>
      </c>
    </row>
    <row r="232" spans="2:8" hidden="1" outlineLevel="1">
      <c r="B232" s="41" t="s">
        <v>14</v>
      </c>
      <c r="C232" s="2">
        <v>49</v>
      </c>
      <c r="D232" s="46">
        <f t="shared" si="7"/>
        <v>23.5</v>
      </c>
      <c r="E232" s="69">
        <v>1014</v>
      </c>
      <c r="F232" s="70">
        <f t="shared" si="7"/>
        <v>-5.8495821727019504E-2</v>
      </c>
      <c r="G232" s="2">
        <v>1063</v>
      </c>
      <c r="H232" s="46">
        <f t="shared" si="8"/>
        <v>-1.4828544949026856E-2</v>
      </c>
    </row>
    <row r="233" spans="2:8" hidden="1" outlineLevel="1">
      <c r="B233" s="41" t="s">
        <v>15</v>
      </c>
      <c r="C233" s="2">
        <v>18</v>
      </c>
      <c r="D233" s="46">
        <f t="shared" si="7"/>
        <v>2.6</v>
      </c>
      <c r="E233" s="69">
        <v>1412</v>
      </c>
      <c r="F233" s="70">
        <f t="shared" si="7"/>
        <v>3.0656934306569239E-2</v>
      </c>
      <c r="G233" s="2">
        <v>1430</v>
      </c>
      <c r="H233" s="46">
        <f t="shared" si="8"/>
        <v>4.0000000000000036E-2</v>
      </c>
    </row>
    <row r="234" spans="2:8" hidden="1" outlineLevel="1">
      <c r="B234" s="41" t="s">
        <v>16</v>
      </c>
      <c r="C234" s="2">
        <v>20</v>
      </c>
      <c r="D234" s="46">
        <f t="shared" si="7"/>
        <v>-0.57446808510638303</v>
      </c>
      <c r="E234" s="69">
        <v>1050</v>
      </c>
      <c r="F234" s="70">
        <f t="shared" si="7"/>
        <v>-0.13651315789473684</v>
      </c>
      <c r="G234" s="2">
        <v>1070</v>
      </c>
      <c r="H234" s="46">
        <f t="shared" si="8"/>
        <v>-0.15281076801266824</v>
      </c>
    </row>
    <row r="235" spans="2:8" hidden="1" outlineLevel="1">
      <c r="B235" s="41" t="s">
        <v>17</v>
      </c>
      <c r="C235" s="2">
        <v>20</v>
      </c>
      <c r="D235" s="46">
        <f t="shared" si="7"/>
        <v>0.4285714285714286</v>
      </c>
      <c r="E235" s="69">
        <v>993</v>
      </c>
      <c r="F235" s="70">
        <f t="shared" si="7"/>
        <v>-0.35769728331177231</v>
      </c>
      <c r="G235" s="2">
        <v>1013</v>
      </c>
      <c r="H235" s="46">
        <f t="shared" si="8"/>
        <v>-0.35064102564102562</v>
      </c>
    </row>
    <row r="236" spans="2:8" hidden="1" outlineLevel="1">
      <c r="B236" s="41" t="s">
        <v>18</v>
      </c>
      <c r="C236" s="2">
        <v>38</v>
      </c>
      <c r="D236" s="46">
        <f t="shared" si="7"/>
        <v>0.40740740740740744</v>
      </c>
      <c r="E236" s="69">
        <v>707</v>
      </c>
      <c r="F236" s="70">
        <f t="shared" si="7"/>
        <v>-0.45906656465187456</v>
      </c>
      <c r="G236" s="2">
        <v>745</v>
      </c>
      <c r="H236" s="46">
        <f t="shared" si="8"/>
        <v>-0.44152923538230882</v>
      </c>
    </row>
    <row r="237" spans="2:8" hidden="1" outlineLevel="1">
      <c r="B237" s="41" t="s">
        <v>19</v>
      </c>
      <c r="C237" s="2">
        <v>381</v>
      </c>
      <c r="D237" s="46">
        <f t="shared" si="7"/>
        <v>-0.54857819905213268</v>
      </c>
      <c r="E237" s="69">
        <v>2560</v>
      </c>
      <c r="F237" s="70">
        <f t="shared" si="7"/>
        <v>-8.1363812475784281E-3</v>
      </c>
      <c r="G237" s="2">
        <v>2941</v>
      </c>
      <c r="H237" s="46">
        <f t="shared" si="8"/>
        <v>-0.14131386861313866</v>
      </c>
    </row>
    <row r="238" spans="2:8" hidden="1" outlineLevel="1">
      <c r="B238" s="41" t="s">
        <v>20</v>
      </c>
      <c r="C238" s="2">
        <v>1035</v>
      </c>
      <c r="D238" s="46">
        <f t="shared" si="7"/>
        <v>-0.56821026282853571</v>
      </c>
      <c r="E238" s="69">
        <v>5424</v>
      </c>
      <c r="F238" s="70">
        <f t="shared" si="7"/>
        <v>-7.5034106412005475E-2</v>
      </c>
      <c r="G238" s="2">
        <v>6459</v>
      </c>
      <c r="H238" s="46">
        <f t="shared" si="8"/>
        <v>-0.21813339789371744</v>
      </c>
    </row>
    <row r="239" spans="2:8" hidden="1" outlineLevel="1">
      <c r="B239" s="41" t="s">
        <v>21</v>
      </c>
      <c r="C239" s="2">
        <v>1050</v>
      </c>
      <c r="D239" s="46">
        <f t="shared" si="7"/>
        <v>-0.58984375</v>
      </c>
      <c r="E239" s="69">
        <v>6016</v>
      </c>
      <c r="F239" s="70">
        <f t="shared" si="7"/>
        <v>-6.5257924176507109E-2</v>
      </c>
      <c r="G239" s="2">
        <v>7066</v>
      </c>
      <c r="H239" s="46">
        <f t="shared" si="8"/>
        <v>-0.21453979546465096</v>
      </c>
    </row>
    <row r="240" spans="2:8" hidden="1" outlineLevel="1">
      <c r="B240" s="41" t="s">
        <v>22</v>
      </c>
      <c r="C240" s="2">
        <v>2119</v>
      </c>
      <c r="D240" s="46">
        <f t="shared" si="7"/>
        <v>-8.3080917351795791E-2</v>
      </c>
      <c r="E240" s="69">
        <v>6772</v>
      </c>
      <c r="F240" s="70">
        <f t="shared" si="7"/>
        <v>4.2006462532697242E-2</v>
      </c>
      <c r="G240" s="2">
        <v>8891</v>
      </c>
      <c r="H240" s="46">
        <f t="shared" si="8"/>
        <v>9.1940976163451538E-3</v>
      </c>
    </row>
    <row r="241" spans="2:8" collapsed="1">
      <c r="B241" s="76">
        <v>1993</v>
      </c>
      <c r="C241" s="9">
        <v>7963</v>
      </c>
      <c r="D241" s="50">
        <f t="shared" si="7"/>
        <v>-0.35699289405684753</v>
      </c>
      <c r="E241" s="9">
        <v>38543</v>
      </c>
      <c r="F241" s="50">
        <f t="shared" si="7"/>
        <v>-9.7564973074221517E-2</v>
      </c>
      <c r="G241" s="9">
        <v>46506</v>
      </c>
      <c r="H241" s="50">
        <f t="shared" si="8"/>
        <v>-0.15587904308999168</v>
      </c>
    </row>
    <row r="242" spans="2:8" hidden="1" outlineLevel="1">
      <c r="B242" s="41" t="s">
        <v>11</v>
      </c>
      <c r="C242" s="2">
        <v>1324</v>
      </c>
      <c r="D242" s="46">
        <f t="shared" si="7"/>
        <v>-0.46091205211726383</v>
      </c>
      <c r="E242" s="69">
        <v>5457</v>
      </c>
      <c r="F242" s="70">
        <f t="shared" si="7"/>
        <v>9.3806374022850303E-2</v>
      </c>
      <c r="G242" s="2">
        <v>6781</v>
      </c>
      <c r="H242" s="46">
        <f t="shared" si="8"/>
        <v>-8.918737407656141E-2</v>
      </c>
    </row>
    <row r="243" spans="2:8" hidden="1" outlineLevel="1">
      <c r="B243" s="41" t="s">
        <v>12</v>
      </c>
      <c r="C243" s="2">
        <v>2066</v>
      </c>
      <c r="D243" s="46">
        <f t="shared" si="7"/>
        <v>-0.29076553381393755</v>
      </c>
      <c r="E243" s="69">
        <v>5312</v>
      </c>
      <c r="F243" s="70">
        <f t="shared" si="7"/>
        <v>5.6904098686828553E-2</v>
      </c>
      <c r="G243" s="2">
        <v>7378</v>
      </c>
      <c r="H243" s="46">
        <f t="shared" si="8"/>
        <v>-7.0663811563169143E-2</v>
      </c>
    </row>
    <row r="244" spans="2:8" hidden="1" outlineLevel="1">
      <c r="B244" s="41" t="s">
        <v>13</v>
      </c>
      <c r="C244" s="2">
        <v>787</v>
      </c>
      <c r="D244" s="46">
        <f t="shared" si="7"/>
        <v>-0.33809924306139616</v>
      </c>
      <c r="E244" s="69">
        <v>4045</v>
      </c>
      <c r="F244" s="70">
        <f t="shared" si="7"/>
        <v>0.15902578796561606</v>
      </c>
      <c r="G244" s="2">
        <v>4832</v>
      </c>
      <c r="H244" s="46">
        <f t="shared" si="8"/>
        <v>3.269929472109423E-2</v>
      </c>
    </row>
    <row r="245" spans="2:8" hidden="1" outlineLevel="1">
      <c r="B245" s="41" t="s">
        <v>14</v>
      </c>
      <c r="C245" s="2">
        <v>2</v>
      </c>
      <c r="D245" s="46">
        <f t="shared" si="7"/>
        <v>-0.90476190476190477</v>
      </c>
      <c r="E245" s="69">
        <v>1077</v>
      </c>
      <c r="F245" s="70">
        <f t="shared" si="7"/>
        <v>-0.29928432010409889</v>
      </c>
      <c r="G245" s="2">
        <v>1079</v>
      </c>
      <c r="H245" s="46">
        <f t="shared" si="8"/>
        <v>-0.30744544287548137</v>
      </c>
    </row>
    <row r="246" spans="2:8" hidden="1" outlineLevel="1">
      <c r="B246" s="41" t="s">
        <v>15</v>
      </c>
      <c r="C246" s="2">
        <v>5</v>
      </c>
      <c r="D246" s="46">
        <f t="shared" si="7"/>
        <v>-0.83870967741935487</v>
      </c>
      <c r="E246" s="69">
        <v>1370</v>
      </c>
      <c r="F246" s="70">
        <f t="shared" si="7"/>
        <v>-0.15012406947890822</v>
      </c>
      <c r="G246" s="2">
        <v>1375</v>
      </c>
      <c r="H246" s="46">
        <f t="shared" si="8"/>
        <v>-0.16311625076080338</v>
      </c>
    </row>
    <row r="247" spans="2:8" hidden="1" outlineLevel="1">
      <c r="B247" s="41" t="s">
        <v>16</v>
      </c>
      <c r="C247" s="2">
        <v>47</v>
      </c>
      <c r="D247" s="46">
        <f t="shared" si="7"/>
        <v>2.6153846153846154</v>
      </c>
      <c r="E247" s="69">
        <v>1216</v>
      </c>
      <c r="F247" s="70">
        <f t="shared" si="7"/>
        <v>-0.18716577540106949</v>
      </c>
      <c r="G247" s="2">
        <v>1263</v>
      </c>
      <c r="H247" s="46">
        <f t="shared" si="8"/>
        <v>-0.16302186878727631</v>
      </c>
    </row>
    <row r="248" spans="2:8" hidden="1" outlineLevel="1">
      <c r="B248" s="41" t="s">
        <v>17</v>
      </c>
      <c r="C248" s="2">
        <v>14</v>
      </c>
      <c r="D248" s="46">
        <f t="shared" si="7"/>
        <v>0.39999999999999991</v>
      </c>
      <c r="E248" s="69">
        <v>1546</v>
      </c>
      <c r="F248" s="70">
        <f t="shared" si="7"/>
        <v>0.39656729900632337</v>
      </c>
      <c r="G248" s="2">
        <v>1560</v>
      </c>
      <c r="H248" s="46">
        <f t="shared" si="8"/>
        <v>0.39659803043867492</v>
      </c>
    </row>
    <row r="249" spans="2:8" hidden="1" outlineLevel="1">
      <c r="B249" s="41" t="s">
        <v>18</v>
      </c>
      <c r="C249" s="2">
        <v>27</v>
      </c>
      <c r="D249" s="46">
        <f t="shared" si="7"/>
        <v>1.25</v>
      </c>
      <c r="E249" s="69">
        <v>1307</v>
      </c>
      <c r="F249" s="70">
        <f t="shared" si="7"/>
        <v>5.9521276595744679</v>
      </c>
      <c r="G249" s="2">
        <v>1334</v>
      </c>
      <c r="H249" s="46">
        <f t="shared" si="8"/>
        <v>5.67</v>
      </c>
    </row>
    <row r="250" spans="2:8" hidden="1" outlineLevel="1">
      <c r="B250" s="41" t="s">
        <v>19</v>
      </c>
      <c r="C250" s="2">
        <v>844</v>
      </c>
      <c r="D250" s="46">
        <f t="shared" si="7"/>
        <v>1.2506666666666666</v>
      </c>
      <c r="E250" s="69">
        <v>2581</v>
      </c>
      <c r="F250" s="70">
        <f t="shared" si="7"/>
        <v>-7.8214285714285681E-2</v>
      </c>
      <c r="G250" s="2">
        <v>3425</v>
      </c>
      <c r="H250" s="46">
        <f t="shared" si="8"/>
        <v>7.8740157480315043E-2</v>
      </c>
    </row>
    <row r="251" spans="2:8" hidden="1" outlineLevel="1">
      <c r="B251" s="41" t="s">
        <v>20</v>
      </c>
      <c r="C251" s="2">
        <v>2397</v>
      </c>
      <c r="D251" s="46">
        <f t="shared" si="7"/>
        <v>-0.17259233690024167</v>
      </c>
      <c r="E251" s="69">
        <v>5864</v>
      </c>
      <c r="F251" s="70">
        <f t="shared" si="7"/>
        <v>9.7716211156870125E-2</v>
      </c>
      <c r="G251" s="2">
        <v>8261</v>
      </c>
      <c r="H251" s="46">
        <f t="shared" si="8"/>
        <v>2.6702269692924219E-3</v>
      </c>
    </row>
    <row r="252" spans="2:8" hidden="1" outlineLevel="1">
      <c r="B252" s="41" t="s">
        <v>21</v>
      </c>
      <c r="C252" s="2">
        <v>2560</v>
      </c>
      <c r="D252" s="46">
        <f t="shared" si="7"/>
        <v>-5.5699004057543355E-2</v>
      </c>
      <c r="E252" s="69">
        <v>6436</v>
      </c>
      <c r="F252" s="70">
        <f t="shared" si="7"/>
        <v>0.11619840443981966</v>
      </c>
      <c r="G252" s="2">
        <v>8996</v>
      </c>
      <c r="H252" s="46">
        <f t="shared" si="8"/>
        <v>6.1224489795918435E-2</v>
      </c>
    </row>
    <row r="253" spans="2:8" hidden="1" outlineLevel="1">
      <c r="B253" s="41" t="s">
        <v>22</v>
      </c>
      <c r="C253" s="2">
        <v>2311</v>
      </c>
      <c r="D253" s="46">
        <f t="shared" si="7"/>
        <v>-0.12428950359984847</v>
      </c>
      <c r="E253" s="69">
        <v>6499</v>
      </c>
      <c r="F253" s="70">
        <f t="shared" si="7"/>
        <v>0.13599021150148571</v>
      </c>
      <c r="G253" s="2">
        <v>8810</v>
      </c>
      <c r="H253" s="46">
        <f t="shared" si="8"/>
        <v>5.3827751196172224E-2</v>
      </c>
    </row>
    <row r="254" spans="2:8" collapsed="1">
      <c r="B254" s="76">
        <v>1992</v>
      </c>
      <c r="C254" s="9">
        <v>12384</v>
      </c>
      <c r="D254" s="50">
        <f t="shared" si="7"/>
        <v>-0.1888386716447239</v>
      </c>
      <c r="E254" s="9">
        <v>42710</v>
      </c>
      <c r="F254" s="50">
        <f t="shared" si="7"/>
        <v>9.305420484209459E-2</v>
      </c>
      <c r="G254" s="9">
        <v>55094</v>
      </c>
      <c r="H254" s="50">
        <f t="shared" si="8"/>
        <v>1.3856940431718145E-2</v>
      </c>
    </row>
    <row r="255" spans="2:8" hidden="1" outlineLevel="1">
      <c r="B255" s="41" t="s">
        <v>11</v>
      </c>
      <c r="C255" s="2">
        <v>2456</v>
      </c>
      <c r="D255" s="46">
        <f t="shared" si="7"/>
        <v>-0.15775034293552814</v>
      </c>
      <c r="E255" s="69">
        <v>4989</v>
      </c>
      <c r="F255" s="70">
        <f t="shared" si="7"/>
        <v>0.15915427509293689</v>
      </c>
      <c r="G255" s="2">
        <v>7445</v>
      </c>
      <c r="H255" s="46">
        <f t="shared" si="8"/>
        <v>3.1163434903047182E-2</v>
      </c>
    </row>
    <row r="256" spans="2:8" hidden="1" outlineLevel="1">
      <c r="B256" s="41" t="s">
        <v>12</v>
      </c>
      <c r="C256" s="2">
        <v>2913</v>
      </c>
      <c r="D256" s="46">
        <f t="shared" si="7"/>
        <v>0.176969696969697</v>
      </c>
      <c r="E256" s="69">
        <v>5026</v>
      </c>
      <c r="F256" s="70">
        <f t="shared" si="7"/>
        <v>0.16802231001626766</v>
      </c>
      <c r="G256" s="2">
        <v>7939</v>
      </c>
      <c r="H256" s="46">
        <f t="shared" si="8"/>
        <v>0.17128946591915017</v>
      </c>
    </row>
    <row r="257" spans="2:8" hidden="1" outlineLevel="1">
      <c r="B257" s="41" t="s">
        <v>13</v>
      </c>
      <c r="C257" s="2">
        <v>1189</v>
      </c>
      <c r="D257" s="46">
        <f t="shared" si="7"/>
        <v>0.23725286160249737</v>
      </c>
      <c r="E257" s="69">
        <v>3490</v>
      </c>
      <c r="F257" s="70">
        <f t="shared" si="7"/>
        <v>0.38437128123760411</v>
      </c>
      <c r="G257" s="2">
        <v>4679</v>
      </c>
      <c r="H257" s="46">
        <f t="shared" si="8"/>
        <v>0.34376794945433664</v>
      </c>
    </row>
    <row r="258" spans="2:8" hidden="1" outlineLevel="1">
      <c r="B258" s="41" t="s">
        <v>14</v>
      </c>
      <c r="C258" s="2">
        <v>21</v>
      </c>
      <c r="D258" s="46">
        <f t="shared" si="7"/>
        <v>-0.5</v>
      </c>
      <c r="E258" s="69">
        <v>1537</v>
      </c>
      <c r="F258" s="70">
        <f t="shared" si="7"/>
        <v>0.54939516129032251</v>
      </c>
      <c r="G258" s="2">
        <v>1558</v>
      </c>
      <c r="H258" s="46">
        <f t="shared" si="8"/>
        <v>0.50676982591876207</v>
      </c>
    </row>
    <row r="259" spans="2:8" hidden="1" outlineLevel="1">
      <c r="B259" s="41" t="s">
        <v>15</v>
      </c>
      <c r="C259" s="2">
        <v>31</v>
      </c>
      <c r="D259" s="46">
        <f t="shared" si="7"/>
        <v>0.82352941176470584</v>
      </c>
      <c r="E259" s="69">
        <v>1612</v>
      </c>
      <c r="F259" s="70">
        <f t="shared" si="7"/>
        <v>0.37425404944586527</v>
      </c>
      <c r="G259" s="2">
        <v>1643</v>
      </c>
      <c r="H259" s="46">
        <f t="shared" si="8"/>
        <v>0.38067226890756301</v>
      </c>
    </row>
    <row r="260" spans="2:8" hidden="1" outlineLevel="1">
      <c r="B260" s="41" t="s">
        <v>16</v>
      </c>
      <c r="C260" s="2">
        <v>13</v>
      </c>
      <c r="D260" s="46">
        <f t="shared" si="7"/>
        <v>0.85714285714285721</v>
      </c>
      <c r="E260" s="69">
        <v>1496</v>
      </c>
      <c r="F260" s="70">
        <f t="shared" si="7"/>
        <v>-0.15192743764172334</v>
      </c>
      <c r="G260" s="2">
        <v>1509</v>
      </c>
      <c r="H260" s="46">
        <f t="shared" si="8"/>
        <v>-0.14793901750423488</v>
      </c>
    </row>
    <row r="261" spans="2:8" hidden="1" outlineLevel="1">
      <c r="B261" s="41" t="s">
        <v>17</v>
      </c>
      <c r="C261" s="2">
        <v>10</v>
      </c>
      <c r="D261" s="46">
        <f t="shared" si="7"/>
        <v>-0.2857142857142857</v>
      </c>
      <c r="E261" s="69">
        <v>1107</v>
      </c>
      <c r="F261" s="70">
        <f t="shared" si="7"/>
        <v>-3.7391304347826115E-2</v>
      </c>
      <c r="G261" s="2">
        <v>1117</v>
      </c>
      <c r="H261" s="46">
        <f t="shared" si="8"/>
        <v>-4.0378006872852201E-2</v>
      </c>
    </row>
    <row r="262" spans="2:8" hidden="1" outlineLevel="1">
      <c r="B262" s="41" t="s">
        <v>18</v>
      </c>
      <c r="C262" s="2">
        <v>12</v>
      </c>
      <c r="D262" s="46">
        <f t="shared" si="7"/>
        <v>-7.6923076923076872E-2</v>
      </c>
      <c r="E262" s="69">
        <v>188</v>
      </c>
      <c r="F262" s="70">
        <f t="shared" si="7"/>
        <v>-0.84665579119086454</v>
      </c>
      <c r="G262" s="2">
        <v>200</v>
      </c>
      <c r="H262" s="46">
        <f t="shared" si="8"/>
        <v>-0.83857949959644873</v>
      </c>
    </row>
    <row r="263" spans="2:8" hidden="1" outlineLevel="1">
      <c r="B263" s="41" t="s">
        <v>19</v>
      </c>
      <c r="C263" s="2">
        <v>375</v>
      </c>
      <c r="D263" s="46">
        <f t="shared" si="7"/>
        <v>-0.70634299138606105</v>
      </c>
      <c r="E263" s="69">
        <v>2800</v>
      </c>
      <c r="F263" s="70">
        <f t="shared" si="7"/>
        <v>0.65484633569739947</v>
      </c>
      <c r="G263" s="2">
        <v>3175</v>
      </c>
      <c r="H263" s="46">
        <f t="shared" si="8"/>
        <v>6.9383630852138722E-2</v>
      </c>
    </row>
    <row r="264" spans="2:8" hidden="1" outlineLevel="1">
      <c r="B264" s="41" t="s">
        <v>20</v>
      </c>
      <c r="C264" s="2">
        <v>2897</v>
      </c>
      <c r="D264" s="46">
        <f t="shared" si="7"/>
        <v>-4.7039473684210575E-2</v>
      </c>
      <c r="E264" s="69">
        <v>5342</v>
      </c>
      <c r="F264" s="70">
        <f t="shared" si="7"/>
        <v>-0.13922010957138253</v>
      </c>
      <c r="G264" s="2">
        <v>8239</v>
      </c>
      <c r="H264" s="46">
        <f t="shared" si="8"/>
        <v>-0.10891196192948305</v>
      </c>
    </row>
    <row r="265" spans="2:8" hidden="1" outlineLevel="1">
      <c r="B265" s="41" t="s">
        <v>21</v>
      </c>
      <c r="C265" s="2">
        <v>2711</v>
      </c>
      <c r="D265" s="46">
        <f t="shared" ref="D265:F328" si="9">C265/C278-1</f>
        <v>-0.14398484370066311</v>
      </c>
      <c r="E265" s="69">
        <v>5766</v>
      </c>
      <c r="F265" s="70">
        <f t="shared" si="9"/>
        <v>-0.19491762077631947</v>
      </c>
      <c r="G265" s="2">
        <v>8477</v>
      </c>
      <c r="H265" s="46">
        <f t="shared" si="8"/>
        <v>-0.17930099719237103</v>
      </c>
    </row>
    <row r="266" spans="2:8" hidden="1" outlineLevel="1">
      <c r="B266" s="41" t="s">
        <v>22</v>
      </c>
      <c r="C266" s="2">
        <v>2639</v>
      </c>
      <c r="D266" s="46">
        <f t="shared" si="9"/>
        <v>-0.27500000000000002</v>
      </c>
      <c r="E266" s="69">
        <v>5721</v>
      </c>
      <c r="F266" s="70">
        <f t="shared" si="9"/>
        <v>-0.32567185289957568</v>
      </c>
      <c r="G266" s="2">
        <v>8360</v>
      </c>
      <c r="H266" s="46">
        <f t="shared" si="8"/>
        <v>-0.31045859452325963</v>
      </c>
    </row>
    <row r="267" spans="2:8" collapsed="1">
      <c r="B267" s="76">
        <v>1991</v>
      </c>
      <c r="C267" s="9">
        <v>15267</v>
      </c>
      <c r="D267" s="50">
        <f t="shared" si="9"/>
        <v>-0.13102623939894131</v>
      </c>
      <c r="E267" s="9">
        <v>39074</v>
      </c>
      <c r="F267" s="50">
        <f t="shared" si="9"/>
        <v>-4.6440686238621631E-2</v>
      </c>
      <c r="G267" s="9">
        <v>54341</v>
      </c>
      <c r="H267" s="50">
        <f t="shared" si="8"/>
        <v>-7.1823864995046671E-2</v>
      </c>
    </row>
    <row r="268" spans="2:8" hidden="1" outlineLevel="1">
      <c r="B268" s="41" t="s">
        <v>11</v>
      </c>
      <c r="C268" s="2">
        <v>2916</v>
      </c>
      <c r="D268" s="46">
        <f t="shared" si="9"/>
        <v>-0.1415955254636444</v>
      </c>
      <c r="E268" s="69">
        <v>4304</v>
      </c>
      <c r="F268" s="70">
        <f t="shared" si="9"/>
        <v>-0.41593160537386353</v>
      </c>
      <c r="G268" s="2">
        <v>7220</v>
      </c>
      <c r="H268" s="46">
        <f t="shared" si="8"/>
        <v>-0.32937023964332157</v>
      </c>
    </row>
    <row r="269" spans="2:8" hidden="1" outlineLevel="1">
      <c r="B269" s="41" t="s">
        <v>12</v>
      </c>
      <c r="C269" s="2">
        <v>2475</v>
      </c>
      <c r="D269" s="46">
        <f t="shared" si="9"/>
        <v>-0.2349304482225657</v>
      </c>
      <c r="E269" s="69">
        <v>4303</v>
      </c>
      <c r="F269" s="70">
        <f t="shared" si="9"/>
        <v>-0.35438859714928728</v>
      </c>
      <c r="G269" s="2">
        <v>6778</v>
      </c>
      <c r="H269" s="46">
        <f t="shared" si="8"/>
        <v>-0.31535353535353539</v>
      </c>
    </row>
    <row r="270" spans="2:8" hidden="1" outlineLevel="1">
      <c r="B270" s="41" t="s">
        <v>13</v>
      </c>
      <c r="C270" s="2">
        <v>961</v>
      </c>
      <c r="D270" s="46">
        <f t="shared" si="9"/>
        <v>-0.3506756756756757</v>
      </c>
      <c r="E270" s="69">
        <v>2521</v>
      </c>
      <c r="F270" s="70">
        <f t="shared" si="9"/>
        <v>-0.46017130620985014</v>
      </c>
      <c r="G270" s="2">
        <v>3482</v>
      </c>
      <c r="H270" s="46">
        <f t="shared" si="8"/>
        <v>-0.43382113821138213</v>
      </c>
    </row>
    <row r="271" spans="2:8" hidden="1" outlineLevel="1">
      <c r="B271" s="41" t="s">
        <v>14</v>
      </c>
      <c r="C271" s="2">
        <v>42</v>
      </c>
      <c r="D271" s="46">
        <f t="shared" si="9"/>
        <v>0.61538461538461542</v>
      </c>
      <c r="E271" s="69">
        <v>992</v>
      </c>
      <c r="F271" s="70">
        <f t="shared" si="9"/>
        <v>-0.59609120521172643</v>
      </c>
      <c r="G271" s="2">
        <v>1034</v>
      </c>
      <c r="H271" s="46">
        <f t="shared" si="8"/>
        <v>-0.58340048348106366</v>
      </c>
    </row>
    <row r="272" spans="2:8" hidden="1" outlineLevel="1">
      <c r="B272" s="41" t="s">
        <v>15</v>
      </c>
      <c r="C272" s="2">
        <v>17</v>
      </c>
      <c r="D272" s="46">
        <f t="shared" si="9"/>
        <v>0.41666666666666674</v>
      </c>
      <c r="E272" s="69">
        <v>1173</v>
      </c>
      <c r="F272" s="70">
        <f t="shared" si="9"/>
        <v>-0.62761904761904763</v>
      </c>
      <c r="G272" s="2">
        <v>1190</v>
      </c>
      <c r="H272" s="46">
        <f t="shared" si="8"/>
        <v>-0.62365591397849462</v>
      </c>
    </row>
    <row r="273" spans="2:8" hidden="1" outlineLevel="1">
      <c r="B273" s="41" t="s">
        <v>16</v>
      </c>
      <c r="C273" s="2">
        <v>7</v>
      </c>
      <c r="D273" s="46">
        <f t="shared" si="9"/>
        <v>-0.7407407407407407</v>
      </c>
      <c r="E273" s="69">
        <v>1764</v>
      </c>
      <c r="F273" s="70">
        <f t="shared" si="9"/>
        <v>-0.49412102093490107</v>
      </c>
      <c r="G273" s="2">
        <v>1771</v>
      </c>
      <c r="H273" s="46">
        <f t="shared" si="8"/>
        <v>-0.49601593625498008</v>
      </c>
    </row>
    <row r="274" spans="2:8" hidden="1" outlineLevel="1">
      <c r="B274" s="41" t="s">
        <v>17</v>
      </c>
      <c r="C274" s="2">
        <v>14</v>
      </c>
      <c r="D274" s="46">
        <f t="shared" si="9"/>
        <v>-0.73076923076923084</v>
      </c>
      <c r="E274" s="69">
        <v>1150</v>
      </c>
      <c r="F274" s="70">
        <f t="shared" si="9"/>
        <v>-0.58736993182633657</v>
      </c>
      <c r="G274" s="2">
        <v>1164</v>
      </c>
      <c r="H274" s="46">
        <f t="shared" si="8"/>
        <v>-0.58999647763296936</v>
      </c>
    </row>
    <row r="275" spans="2:8" hidden="1" outlineLevel="1">
      <c r="B275" s="41" t="s">
        <v>18</v>
      </c>
      <c r="C275" s="2">
        <v>13</v>
      </c>
      <c r="D275" s="46">
        <f t="shared" si="9"/>
        <v>-0.70454545454545459</v>
      </c>
      <c r="E275" s="69">
        <v>1226</v>
      </c>
      <c r="F275" s="70">
        <f t="shared" si="9"/>
        <v>-0.66029371016902183</v>
      </c>
      <c r="G275" s="2">
        <v>1239</v>
      </c>
      <c r="H275" s="46">
        <f t="shared" si="8"/>
        <v>-0.66082671776621948</v>
      </c>
    </row>
    <row r="276" spans="2:8" hidden="1" outlineLevel="1">
      <c r="B276" s="41" t="s">
        <v>19</v>
      </c>
      <c r="C276" s="2">
        <v>1277</v>
      </c>
      <c r="D276" s="46">
        <f t="shared" si="9"/>
        <v>-0.29680616740088106</v>
      </c>
      <c r="E276" s="69">
        <v>1692</v>
      </c>
      <c r="F276" s="70">
        <f t="shared" si="9"/>
        <v>-0.70640291514836018</v>
      </c>
      <c r="G276" s="2">
        <v>2969</v>
      </c>
      <c r="H276" s="46">
        <f t="shared" si="8"/>
        <v>-0.60825966486343841</v>
      </c>
    </row>
    <row r="277" spans="2:8" hidden="1" outlineLevel="1">
      <c r="B277" s="41" t="s">
        <v>20</v>
      </c>
      <c r="C277" s="2">
        <v>3040</v>
      </c>
      <c r="D277" s="46">
        <f t="shared" si="9"/>
        <v>-0.13464275547964699</v>
      </c>
      <c r="E277" s="69">
        <v>6206</v>
      </c>
      <c r="F277" s="70">
        <f t="shared" si="9"/>
        <v>-0.28625646923519266</v>
      </c>
      <c r="G277" s="2">
        <v>9246</v>
      </c>
      <c r="H277" s="46">
        <f t="shared" ref="H277:H340" si="10">G277/G290-1</f>
        <v>-0.24262778505897775</v>
      </c>
    </row>
    <row r="278" spans="2:8" hidden="1" outlineLevel="1">
      <c r="B278" s="41" t="s">
        <v>21</v>
      </c>
      <c r="C278" s="2">
        <v>3167</v>
      </c>
      <c r="D278" s="46">
        <f t="shared" si="9"/>
        <v>-9.9772598067083607E-2</v>
      </c>
      <c r="E278" s="69">
        <v>7162</v>
      </c>
      <c r="F278" s="70">
        <f t="shared" si="9"/>
        <v>-6.4035546262415033E-2</v>
      </c>
      <c r="G278" s="2">
        <v>10329</v>
      </c>
      <c r="H278" s="46">
        <f t="shared" si="10"/>
        <v>-7.5290957923008106E-2</v>
      </c>
    </row>
    <row r="279" spans="2:8" hidden="1" outlineLevel="1">
      <c r="B279" s="41" t="s">
        <v>22</v>
      </c>
      <c r="C279" s="2">
        <v>3640</v>
      </c>
      <c r="D279" s="46">
        <f t="shared" si="9"/>
        <v>-7.8014184397163122E-2</v>
      </c>
      <c r="E279" s="69">
        <v>8484</v>
      </c>
      <c r="F279" s="70">
        <f t="shared" si="9"/>
        <v>-0.14346289752650176</v>
      </c>
      <c r="G279" s="2">
        <v>12124</v>
      </c>
      <c r="H279" s="46">
        <f t="shared" si="10"/>
        <v>-0.124810510358767</v>
      </c>
    </row>
    <row r="280" spans="2:8" collapsed="1">
      <c r="B280" s="76">
        <v>1990</v>
      </c>
      <c r="C280" s="9">
        <v>17569</v>
      </c>
      <c r="D280" s="50">
        <f t="shared" si="9"/>
        <v>-0.16608126067970386</v>
      </c>
      <c r="E280" s="9">
        <v>40977</v>
      </c>
      <c r="F280" s="50">
        <f t="shared" si="9"/>
        <v>-0.38108687771870464</v>
      </c>
      <c r="G280" s="9">
        <v>58546</v>
      </c>
      <c r="H280" s="50">
        <f t="shared" si="10"/>
        <v>-0.32918557220770883</v>
      </c>
    </row>
    <row r="281" spans="2:8" hidden="1" outlineLevel="1">
      <c r="B281" s="41" t="s">
        <v>11</v>
      </c>
      <c r="C281" s="2">
        <v>3397</v>
      </c>
      <c r="D281" s="46">
        <f t="shared" si="9"/>
        <v>0.3151374370886566</v>
      </c>
      <c r="E281" s="69">
        <v>7369</v>
      </c>
      <c r="F281" s="70">
        <f t="shared" si="9"/>
        <v>-0.37656514382402706</v>
      </c>
      <c r="G281" s="2">
        <v>10766</v>
      </c>
      <c r="H281" s="46">
        <f t="shared" si="10"/>
        <v>-0.25251683677011738</v>
      </c>
    </row>
    <row r="282" spans="2:8" hidden="1" outlineLevel="1">
      <c r="B282" s="41" t="s">
        <v>12</v>
      </c>
      <c r="C282" s="2">
        <v>3235</v>
      </c>
      <c r="D282" s="46">
        <f t="shared" si="9"/>
        <v>-1.0400734169470738E-2</v>
      </c>
      <c r="E282" s="69">
        <v>6665</v>
      </c>
      <c r="F282" s="70">
        <f t="shared" si="9"/>
        <v>-0.31704068039758171</v>
      </c>
      <c r="G282" s="2">
        <v>9900</v>
      </c>
      <c r="H282" s="46">
        <f t="shared" si="10"/>
        <v>-0.24009824992324225</v>
      </c>
    </row>
    <row r="283" spans="2:8" hidden="1" outlineLevel="1">
      <c r="B283" s="41" t="s">
        <v>13</v>
      </c>
      <c r="C283" s="2">
        <v>1480</v>
      </c>
      <c r="D283" s="46">
        <f t="shared" si="9"/>
        <v>-0.19956733369388857</v>
      </c>
      <c r="E283" s="69">
        <v>4670</v>
      </c>
      <c r="F283" s="70">
        <f t="shared" si="9"/>
        <v>-0.27809553253980523</v>
      </c>
      <c r="G283" s="2">
        <v>6150</v>
      </c>
      <c r="H283" s="46">
        <f t="shared" si="10"/>
        <v>-0.2606395768213513</v>
      </c>
    </row>
    <row r="284" spans="2:8" hidden="1" outlineLevel="1">
      <c r="B284" s="41" t="s">
        <v>14</v>
      </c>
      <c r="C284" s="2">
        <v>26</v>
      </c>
      <c r="D284" s="46">
        <f t="shared" si="9"/>
        <v>-0.10344827586206895</v>
      </c>
      <c r="E284" s="69">
        <v>2456</v>
      </c>
      <c r="F284" s="70">
        <f t="shared" si="9"/>
        <v>-0.4421985010220304</v>
      </c>
      <c r="G284" s="2">
        <v>2482</v>
      </c>
      <c r="H284" s="46">
        <f t="shared" si="10"/>
        <v>-0.43998194945848379</v>
      </c>
    </row>
    <row r="285" spans="2:8" hidden="1" outlineLevel="1">
      <c r="B285" s="41" t="s">
        <v>15</v>
      </c>
      <c r="C285" s="2">
        <v>12</v>
      </c>
      <c r="D285" s="46">
        <f t="shared" si="9"/>
        <v>-0.4285714285714286</v>
      </c>
      <c r="E285" s="69">
        <v>3150</v>
      </c>
      <c r="F285" s="70">
        <f t="shared" si="9"/>
        <v>-0.31132487975513778</v>
      </c>
      <c r="G285" s="2">
        <v>3162</v>
      </c>
      <c r="H285" s="46">
        <f t="shared" si="10"/>
        <v>-0.31186071817192595</v>
      </c>
    </row>
    <row r="286" spans="2:8" hidden="1" outlineLevel="1">
      <c r="B286" s="41" t="s">
        <v>16</v>
      </c>
      <c r="C286" s="2">
        <v>27</v>
      </c>
      <c r="D286" s="46">
        <f t="shared" si="9"/>
        <v>-6.8965517241379337E-2</v>
      </c>
      <c r="E286" s="69">
        <v>3487</v>
      </c>
      <c r="F286" s="70">
        <f t="shared" si="9"/>
        <v>-0.1926371845334568</v>
      </c>
      <c r="G286" s="2">
        <v>3514</v>
      </c>
      <c r="H286" s="46">
        <f t="shared" si="10"/>
        <v>-0.19181232750689969</v>
      </c>
    </row>
    <row r="287" spans="2:8" hidden="1" outlineLevel="1">
      <c r="B287" s="41" t="s">
        <v>17</v>
      </c>
      <c r="C287" s="2">
        <v>52</v>
      </c>
      <c r="D287" s="46">
        <f t="shared" si="9"/>
        <v>1.4761904761904763</v>
      </c>
      <c r="E287" s="69">
        <v>2787</v>
      </c>
      <c r="F287" s="70">
        <f t="shared" si="9"/>
        <v>-0.31031922791388267</v>
      </c>
      <c r="G287" s="2">
        <v>2839</v>
      </c>
      <c r="H287" s="46">
        <f t="shared" si="10"/>
        <v>-0.3010832102412605</v>
      </c>
    </row>
    <row r="288" spans="2:8" hidden="1" outlineLevel="1">
      <c r="B288" s="41" t="s">
        <v>18</v>
      </c>
      <c r="C288" s="2">
        <v>44</v>
      </c>
      <c r="D288" s="46">
        <f t="shared" si="9"/>
        <v>2.1428571428571428</v>
      </c>
      <c r="E288" s="69">
        <v>3609</v>
      </c>
      <c r="F288" s="70">
        <f t="shared" si="9"/>
        <v>-7.6745970836531119E-2</v>
      </c>
      <c r="G288" s="2">
        <v>3653</v>
      </c>
      <c r="H288" s="46">
        <f t="shared" si="10"/>
        <v>-6.8824878919194532E-2</v>
      </c>
    </row>
    <row r="289" spans="2:8" hidden="1" outlineLevel="1">
      <c r="B289" s="41" t="s">
        <v>19</v>
      </c>
      <c r="C289" s="2">
        <v>1816</v>
      </c>
      <c r="D289" s="46">
        <f t="shared" si="9"/>
        <v>0.17692806221646151</v>
      </c>
      <c r="E289" s="69">
        <v>5763</v>
      </c>
      <c r="F289" s="70">
        <f t="shared" si="9"/>
        <v>-9.8404255319148981E-2</v>
      </c>
      <c r="G289" s="2">
        <v>7579</v>
      </c>
      <c r="H289" s="46">
        <f t="shared" si="10"/>
        <v>-4.4864524259609295E-2</v>
      </c>
    </row>
    <row r="290" spans="2:8" hidden="1" outlineLevel="1">
      <c r="B290" s="41" t="s">
        <v>20</v>
      </c>
      <c r="C290" s="2">
        <v>3513</v>
      </c>
      <c r="D290" s="46">
        <f t="shared" si="9"/>
        <v>0.10645669291338589</v>
      </c>
      <c r="E290" s="69">
        <v>8695</v>
      </c>
      <c r="F290" s="70">
        <f t="shared" si="9"/>
        <v>-5.0867809191136315E-2</v>
      </c>
      <c r="G290" s="2">
        <v>12208</v>
      </c>
      <c r="H290" s="46">
        <f t="shared" si="10"/>
        <v>-1.037613488975353E-2</v>
      </c>
    </row>
    <row r="291" spans="2:8" hidden="1" outlineLevel="1">
      <c r="B291" s="41" t="s">
        <v>21</v>
      </c>
      <c r="C291" s="2">
        <v>3518</v>
      </c>
      <c r="D291" s="46">
        <f t="shared" si="9"/>
        <v>7.7158603796693148E-2</v>
      </c>
      <c r="E291" s="69">
        <v>7652</v>
      </c>
      <c r="F291" s="70">
        <f t="shared" si="9"/>
        <v>-0.16517564913811911</v>
      </c>
      <c r="G291" s="2">
        <v>11170</v>
      </c>
      <c r="H291" s="46">
        <f t="shared" si="10"/>
        <v>-0.10151222651222647</v>
      </c>
    </row>
    <row r="292" spans="2:8" hidden="1" outlineLevel="1">
      <c r="B292" s="41" t="s">
        <v>22</v>
      </c>
      <c r="C292" s="2">
        <v>3948</v>
      </c>
      <c r="D292" s="46">
        <f t="shared" si="9"/>
        <v>-3.7307973664959748E-2</v>
      </c>
      <c r="E292" s="69">
        <v>9905</v>
      </c>
      <c r="F292" s="70">
        <f t="shared" si="9"/>
        <v>-9.8960415833666548E-3</v>
      </c>
      <c r="G292" s="2">
        <v>13853</v>
      </c>
      <c r="H292" s="46">
        <f t="shared" si="10"/>
        <v>-1.7866004962779125E-2</v>
      </c>
    </row>
    <row r="293" spans="2:8" collapsed="1">
      <c r="B293" s="76">
        <v>1989</v>
      </c>
      <c r="C293" s="9">
        <v>21068</v>
      </c>
      <c r="D293" s="50">
        <f t="shared" si="9"/>
        <v>5.8693467336683458E-2</v>
      </c>
      <c r="E293" s="9">
        <v>66208</v>
      </c>
      <c r="F293" s="50">
        <f t="shared" si="9"/>
        <v>-0.21196900627254012</v>
      </c>
      <c r="G293" s="9">
        <v>87276</v>
      </c>
      <c r="H293" s="50">
        <f t="shared" si="10"/>
        <v>-0.1601374173619331</v>
      </c>
    </row>
    <row r="294" spans="2:8" hidden="1" outlineLevel="1">
      <c r="B294" s="41" t="s">
        <v>11</v>
      </c>
      <c r="C294" s="2">
        <v>2583</v>
      </c>
      <c r="D294" s="46">
        <f t="shared" si="9"/>
        <v>-0.20449645826917151</v>
      </c>
      <c r="E294" s="69">
        <v>11820</v>
      </c>
      <c r="F294" s="70">
        <f t="shared" si="9"/>
        <v>0.8620037807183365</v>
      </c>
      <c r="G294" s="2">
        <v>14403</v>
      </c>
      <c r="H294" s="46">
        <f t="shared" si="10"/>
        <v>0.50109431995831155</v>
      </c>
    </row>
    <row r="295" spans="2:8" hidden="1" outlineLevel="1">
      <c r="B295" s="41" t="s">
        <v>12</v>
      </c>
      <c r="C295" s="2">
        <v>3269</v>
      </c>
      <c r="D295" s="46">
        <f t="shared" si="9"/>
        <v>-0.25108820160366552</v>
      </c>
      <c r="E295" s="69">
        <v>9759</v>
      </c>
      <c r="F295" s="70">
        <f t="shared" si="9"/>
        <v>0.73585912486659555</v>
      </c>
      <c r="G295" s="2">
        <v>13028</v>
      </c>
      <c r="H295" s="46">
        <f t="shared" si="10"/>
        <v>0.30449584459797729</v>
      </c>
    </row>
    <row r="296" spans="2:8" hidden="1" outlineLevel="1">
      <c r="B296" s="41" t="s">
        <v>13</v>
      </c>
      <c r="C296" s="2">
        <v>1849</v>
      </c>
      <c r="D296" s="46">
        <f t="shared" si="9"/>
        <v>-0.30567029665790457</v>
      </c>
      <c r="E296" s="69">
        <v>6469</v>
      </c>
      <c r="F296" s="70">
        <f t="shared" si="9"/>
        <v>0.72231096911608095</v>
      </c>
      <c r="G296" s="2">
        <v>8318</v>
      </c>
      <c r="H296" s="46">
        <f t="shared" si="10"/>
        <v>0.29584047359401766</v>
      </c>
    </row>
    <row r="297" spans="2:8" hidden="1" outlineLevel="1">
      <c r="B297" s="41" t="s">
        <v>14</v>
      </c>
      <c r="C297" s="2">
        <v>29</v>
      </c>
      <c r="D297" s="46">
        <f t="shared" si="9"/>
        <v>-0.96759776536312847</v>
      </c>
      <c r="E297" s="69">
        <v>4403</v>
      </c>
      <c r="F297" s="70">
        <f t="shared" si="9"/>
        <v>0.86330935251798557</v>
      </c>
      <c r="G297" s="2">
        <v>4432</v>
      </c>
      <c r="H297" s="46">
        <f t="shared" si="10"/>
        <v>0.36034376918354827</v>
      </c>
    </row>
    <row r="298" spans="2:8" hidden="1" outlineLevel="1">
      <c r="B298" s="41" t="s">
        <v>15</v>
      </c>
      <c r="C298" s="2">
        <v>21</v>
      </c>
      <c r="D298" s="46">
        <f t="shared" si="9"/>
        <v>-0.97017045454545459</v>
      </c>
      <c r="E298" s="69">
        <v>4574</v>
      </c>
      <c r="F298" s="70">
        <f t="shared" si="9"/>
        <v>1.2225461613216715</v>
      </c>
      <c r="G298" s="2">
        <v>4595</v>
      </c>
      <c r="H298" s="46">
        <f t="shared" si="10"/>
        <v>0.66364952932657495</v>
      </c>
    </row>
    <row r="299" spans="2:8" hidden="1" outlineLevel="1">
      <c r="B299" s="41" t="s">
        <v>16</v>
      </c>
      <c r="C299" s="2">
        <v>29</v>
      </c>
      <c r="D299" s="46">
        <f t="shared" si="9"/>
        <v>-0.97442680776014112</v>
      </c>
      <c r="E299" s="69">
        <v>4319</v>
      </c>
      <c r="F299" s="70">
        <f t="shared" si="9"/>
        <v>0.35732243871778757</v>
      </c>
      <c r="G299" s="2">
        <v>4348</v>
      </c>
      <c r="H299" s="46">
        <f t="shared" si="10"/>
        <v>7.4142724745134281E-3</v>
      </c>
    </row>
    <row r="300" spans="2:8" hidden="1" outlineLevel="1">
      <c r="B300" s="41" t="s">
        <v>17</v>
      </c>
      <c r="C300" s="2">
        <v>21</v>
      </c>
      <c r="D300" s="46">
        <f t="shared" si="9"/>
        <v>-0.9682299546142209</v>
      </c>
      <c r="E300" s="69">
        <v>4041</v>
      </c>
      <c r="F300" s="70">
        <f t="shared" si="9"/>
        <v>0.43654461429079272</v>
      </c>
      <c r="G300" s="2">
        <v>4062</v>
      </c>
      <c r="H300" s="46">
        <f t="shared" si="10"/>
        <v>0.16925734024179628</v>
      </c>
    </row>
    <row r="301" spans="2:8" hidden="1" outlineLevel="1">
      <c r="B301" s="41" t="s">
        <v>18</v>
      </c>
      <c r="C301" s="2">
        <v>14</v>
      </c>
      <c r="D301" s="46">
        <f t="shared" si="9"/>
        <v>-0.97712418300653592</v>
      </c>
      <c r="E301" s="69">
        <v>3909</v>
      </c>
      <c r="F301" s="70">
        <f t="shared" si="9"/>
        <v>0.75134408602150549</v>
      </c>
      <c r="G301" s="2">
        <v>3923</v>
      </c>
      <c r="H301" s="46">
        <f t="shared" si="10"/>
        <v>0.37939521800281284</v>
      </c>
    </row>
    <row r="302" spans="2:8" hidden="1" outlineLevel="1">
      <c r="B302" s="41" t="s">
        <v>19</v>
      </c>
      <c r="C302" s="2">
        <v>1543</v>
      </c>
      <c r="D302" s="46">
        <f t="shared" si="9"/>
        <v>-0.25530888030888033</v>
      </c>
      <c r="E302" s="69">
        <v>6392</v>
      </c>
      <c r="F302" s="70">
        <f t="shared" si="9"/>
        <v>0.55750487329434706</v>
      </c>
      <c r="G302" s="2">
        <v>7935</v>
      </c>
      <c r="H302" s="46">
        <f t="shared" si="10"/>
        <v>0.28481217616580312</v>
      </c>
    </row>
    <row r="303" spans="2:8" hidden="1" outlineLevel="1">
      <c r="B303" s="41" t="s">
        <v>20</v>
      </c>
      <c r="C303" s="2">
        <v>3175</v>
      </c>
      <c r="D303" s="46">
        <f t="shared" si="9"/>
        <v>-0.11263275572945775</v>
      </c>
      <c r="E303" s="69">
        <v>9161</v>
      </c>
      <c r="F303" s="70">
        <f t="shared" si="9"/>
        <v>0.36283844094019635</v>
      </c>
      <c r="G303" s="2">
        <v>12336</v>
      </c>
      <c r="H303" s="46">
        <f t="shared" si="10"/>
        <v>0.19766990291262143</v>
      </c>
    </row>
    <row r="304" spans="2:8" hidden="1" outlineLevel="1">
      <c r="B304" s="41" t="s">
        <v>21</v>
      </c>
      <c r="C304" s="2">
        <v>3266</v>
      </c>
      <c r="D304" s="46">
        <f t="shared" si="9"/>
        <v>-8.5666293393057091E-2</v>
      </c>
      <c r="E304" s="69">
        <v>9166</v>
      </c>
      <c r="F304" s="70">
        <f t="shared" si="9"/>
        <v>0.39725609756097557</v>
      </c>
      <c r="G304" s="2">
        <v>12432</v>
      </c>
      <c r="H304" s="46">
        <f t="shared" si="10"/>
        <v>0.22700355309909193</v>
      </c>
    </row>
    <row r="305" spans="2:8" hidden="1" outlineLevel="1">
      <c r="B305" s="41" t="s">
        <v>22</v>
      </c>
      <c r="C305" s="2">
        <v>4101</v>
      </c>
      <c r="D305" s="46">
        <f t="shared" si="9"/>
        <v>0.13948318977493757</v>
      </c>
      <c r="E305" s="69">
        <v>10004</v>
      </c>
      <c r="F305" s="70">
        <f t="shared" si="9"/>
        <v>0.26504805260495701</v>
      </c>
      <c r="G305" s="2">
        <v>14105</v>
      </c>
      <c r="H305" s="46">
        <f t="shared" si="10"/>
        <v>0.22577561484313891</v>
      </c>
    </row>
    <row r="306" spans="2:8" collapsed="1">
      <c r="B306" s="76">
        <v>1988</v>
      </c>
      <c r="C306" s="9">
        <v>19900</v>
      </c>
      <c r="D306" s="50">
        <f t="shared" si="9"/>
        <v>-0.26573684598922587</v>
      </c>
      <c r="E306" s="9">
        <v>84017</v>
      </c>
      <c r="F306" s="50">
        <f t="shared" si="9"/>
        <v>0.56549526719833043</v>
      </c>
      <c r="G306" s="9">
        <v>103917</v>
      </c>
      <c r="H306" s="50">
        <f t="shared" si="10"/>
        <v>0.28657917543642442</v>
      </c>
    </row>
    <row r="307" spans="2:8" hidden="1" outlineLevel="1">
      <c r="B307" s="41" t="s">
        <v>11</v>
      </c>
      <c r="C307" s="2">
        <v>3247</v>
      </c>
      <c r="D307" s="46">
        <f t="shared" si="9"/>
        <v>-1.9921521279806842E-2</v>
      </c>
      <c r="E307" s="69">
        <v>6348</v>
      </c>
      <c r="F307" s="70">
        <f t="shared" si="9"/>
        <v>0.18543417366946779</v>
      </c>
      <c r="G307" s="2">
        <v>9595</v>
      </c>
      <c r="H307" s="46">
        <f t="shared" si="10"/>
        <v>0.10694508537148129</v>
      </c>
    </row>
    <row r="308" spans="2:8" hidden="1" outlineLevel="1">
      <c r="B308" s="41" t="s">
        <v>12</v>
      </c>
      <c r="C308" s="2">
        <v>4365</v>
      </c>
      <c r="D308" s="46">
        <f t="shared" si="9"/>
        <v>0.30493273542600896</v>
      </c>
      <c r="E308" s="69">
        <v>5622</v>
      </c>
      <c r="F308" s="70">
        <f t="shared" si="9"/>
        <v>-2.2430881585811191E-2</v>
      </c>
      <c r="G308" s="2">
        <v>9987</v>
      </c>
      <c r="H308" s="46">
        <f t="shared" si="10"/>
        <v>9.7955145118733489E-2</v>
      </c>
    </row>
    <row r="309" spans="2:8" hidden="1" outlineLevel="1">
      <c r="B309" s="41" t="s">
        <v>13</v>
      </c>
      <c r="C309" s="2">
        <v>2663</v>
      </c>
      <c r="D309" s="46">
        <f t="shared" si="9"/>
        <v>0.73372395833333326</v>
      </c>
      <c r="E309" s="69">
        <v>3756</v>
      </c>
      <c r="F309" s="70">
        <f t="shared" si="9"/>
        <v>0.6678507992895204</v>
      </c>
      <c r="G309" s="2">
        <v>6419</v>
      </c>
      <c r="H309" s="46">
        <f t="shared" si="10"/>
        <v>0.69456177402323127</v>
      </c>
    </row>
    <row r="310" spans="2:8" hidden="1" outlineLevel="1">
      <c r="B310" s="41" t="s">
        <v>14</v>
      </c>
      <c r="C310" s="2">
        <v>895</v>
      </c>
      <c r="D310" s="46">
        <f t="shared" si="9"/>
        <v>1.8144654088050314</v>
      </c>
      <c r="E310" s="69">
        <v>2363</v>
      </c>
      <c r="F310" s="70">
        <f t="shared" si="9"/>
        <v>0.53341985723556129</v>
      </c>
      <c r="G310" s="2">
        <v>3258</v>
      </c>
      <c r="H310" s="46">
        <f t="shared" si="10"/>
        <v>0.75255513717052169</v>
      </c>
    </row>
    <row r="311" spans="2:8" hidden="1" outlineLevel="1">
      <c r="B311" s="41" t="s">
        <v>15</v>
      </c>
      <c r="C311" s="2">
        <v>704</v>
      </c>
      <c r="D311" s="46">
        <f t="shared" si="9"/>
        <v>2.0085470085470085</v>
      </c>
      <c r="E311" s="69">
        <v>2058</v>
      </c>
      <c r="F311" s="70">
        <f t="shared" si="9"/>
        <v>0.6596774193548387</v>
      </c>
      <c r="G311" s="2">
        <v>2762</v>
      </c>
      <c r="H311" s="46">
        <f t="shared" si="10"/>
        <v>0.87381275440976935</v>
      </c>
    </row>
    <row r="312" spans="2:8" hidden="1" outlineLevel="1">
      <c r="B312" s="41" t="s">
        <v>16</v>
      </c>
      <c r="C312" s="2">
        <v>1134</v>
      </c>
      <c r="D312" s="46">
        <f t="shared" si="9"/>
        <v>2.2586206896551726</v>
      </c>
      <c r="E312" s="69">
        <v>3182</v>
      </c>
      <c r="F312" s="70">
        <f t="shared" si="9"/>
        <v>0.98132004981320042</v>
      </c>
      <c r="G312" s="2">
        <v>4316</v>
      </c>
      <c r="H312" s="46">
        <f t="shared" si="10"/>
        <v>1.2088024564994884</v>
      </c>
    </row>
    <row r="313" spans="2:8" hidden="1" outlineLevel="1">
      <c r="B313" s="41" t="s">
        <v>17</v>
      </c>
      <c r="C313" s="2">
        <v>661</v>
      </c>
      <c r="D313" s="46">
        <f t="shared" si="9"/>
        <v>1.5521235521235521</v>
      </c>
      <c r="E313" s="69">
        <v>2813</v>
      </c>
      <c r="F313" s="70">
        <f t="shared" si="9"/>
        <v>1.4524847428073233</v>
      </c>
      <c r="G313" s="2">
        <v>3474</v>
      </c>
      <c r="H313" s="46">
        <f t="shared" si="10"/>
        <v>1.4708392603129443</v>
      </c>
    </row>
    <row r="314" spans="2:8" hidden="1" outlineLevel="1">
      <c r="B314" s="41" t="s">
        <v>18</v>
      </c>
      <c r="C314" s="2">
        <v>612</v>
      </c>
      <c r="D314" s="46">
        <f t="shared" si="9"/>
        <v>1.5185185185185186</v>
      </c>
      <c r="E314" s="69">
        <v>2232</v>
      </c>
      <c r="F314" s="70">
        <f t="shared" si="9"/>
        <v>0.91259640102827766</v>
      </c>
      <c r="G314" s="2">
        <v>2844</v>
      </c>
      <c r="H314" s="46">
        <f t="shared" si="10"/>
        <v>1.0170212765957447</v>
      </c>
    </row>
    <row r="315" spans="2:8" hidden="1" outlineLevel="1">
      <c r="B315" s="41" t="s">
        <v>19</v>
      </c>
      <c r="C315" s="2">
        <v>2072</v>
      </c>
      <c r="D315" s="46">
        <f t="shared" si="9"/>
        <v>0.35602094240837689</v>
      </c>
      <c r="E315" s="69">
        <v>4104</v>
      </c>
      <c r="F315" s="70">
        <f t="shared" si="9"/>
        <v>0.78434782608695652</v>
      </c>
      <c r="G315" s="2">
        <v>6176</v>
      </c>
      <c r="H315" s="46">
        <f t="shared" si="10"/>
        <v>0.61337513061650983</v>
      </c>
    </row>
    <row r="316" spans="2:8" hidden="1" outlineLevel="1">
      <c r="B316" s="41" t="s">
        <v>20</v>
      </c>
      <c r="C316" s="2">
        <v>3578</v>
      </c>
      <c r="D316" s="46">
        <f t="shared" si="9"/>
        <v>4.2099354476565765E-3</v>
      </c>
      <c r="E316" s="69">
        <v>6722</v>
      </c>
      <c r="F316" s="70">
        <f t="shared" si="9"/>
        <v>0.25480679484786251</v>
      </c>
      <c r="G316" s="2">
        <v>10300</v>
      </c>
      <c r="H316" s="46">
        <f t="shared" si="10"/>
        <v>0.15470852017937209</v>
      </c>
    </row>
    <row r="317" spans="2:8" hidden="1" outlineLevel="1">
      <c r="B317" s="41" t="s">
        <v>21</v>
      </c>
      <c r="C317" s="2">
        <v>3572</v>
      </c>
      <c r="D317" s="46">
        <f t="shared" si="9"/>
        <v>-7.2930184271995824E-2</v>
      </c>
      <c r="E317" s="69">
        <v>6560</v>
      </c>
      <c r="F317" s="70">
        <f t="shared" si="9"/>
        <v>0.67774936061381075</v>
      </c>
      <c r="G317" s="2">
        <v>10132</v>
      </c>
      <c r="H317" s="46">
        <f t="shared" si="10"/>
        <v>0.30516552879041603</v>
      </c>
    </row>
    <row r="318" spans="2:8" hidden="1" outlineLevel="1">
      <c r="B318" s="41" t="s">
        <v>22</v>
      </c>
      <c r="C318" s="2">
        <v>3599</v>
      </c>
      <c r="D318" s="46">
        <f t="shared" si="9"/>
        <v>-8.3524318818436472E-2</v>
      </c>
      <c r="E318" s="69">
        <v>7908</v>
      </c>
      <c r="F318" s="70">
        <f t="shared" si="9"/>
        <v>1.0045627376425856</v>
      </c>
      <c r="G318" s="2">
        <v>11507</v>
      </c>
      <c r="H318" s="46">
        <f t="shared" si="10"/>
        <v>0.46176321138211374</v>
      </c>
    </row>
    <row r="319" spans="2:8" collapsed="1">
      <c r="B319" s="76">
        <v>1987</v>
      </c>
      <c r="C319" s="9">
        <v>27102</v>
      </c>
      <c r="D319" s="50">
        <f t="shared" si="9"/>
        <v>0.20630257711309929</v>
      </c>
      <c r="E319" s="9">
        <v>53668</v>
      </c>
      <c r="F319" s="50">
        <f t="shared" si="9"/>
        <v>0.50875713362008379</v>
      </c>
      <c r="G319" s="9">
        <v>80770</v>
      </c>
      <c r="H319" s="50">
        <f t="shared" si="10"/>
        <v>0.39167442020745025</v>
      </c>
    </row>
    <row r="320" spans="2:8" hidden="1" outlineLevel="1">
      <c r="B320" s="41" t="s">
        <v>11</v>
      </c>
      <c r="C320" s="2">
        <v>3313</v>
      </c>
      <c r="D320" s="46">
        <f t="shared" si="9"/>
        <v>-5.4239223522694835E-2</v>
      </c>
      <c r="E320" s="69">
        <v>5355</v>
      </c>
      <c r="F320" s="70">
        <f t="shared" si="9"/>
        <v>0.30577907827359185</v>
      </c>
      <c r="G320" s="2">
        <v>8668</v>
      </c>
      <c r="H320" s="46">
        <f t="shared" si="10"/>
        <v>0.13992635455023672</v>
      </c>
    </row>
    <row r="321" spans="2:8" hidden="1" outlineLevel="1">
      <c r="B321" s="41" t="s">
        <v>12</v>
      </c>
      <c r="C321" s="2">
        <v>3345</v>
      </c>
      <c r="D321" s="46">
        <f t="shared" si="9"/>
        <v>-9.6434359805510517E-2</v>
      </c>
      <c r="E321" s="69">
        <v>5751</v>
      </c>
      <c r="F321" s="70">
        <f t="shared" si="9"/>
        <v>0.94751100575685743</v>
      </c>
      <c r="G321" s="2">
        <v>9096</v>
      </c>
      <c r="H321" s="46">
        <f t="shared" si="10"/>
        <v>0.36679188580015021</v>
      </c>
    </row>
    <row r="322" spans="2:8" hidden="1" outlineLevel="1">
      <c r="B322" s="41" t="s">
        <v>13</v>
      </c>
      <c r="C322" s="2">
        <v>1536</v>
      </c>
      <c r="D322" s="46">
        <f t="shared" si="9"/>
        <v>-0.30213539300318037</v>
      </c>
      <c r="E322" s="69">
        <v>2252</v>
      </c>
      <c r="F322" s="70">
        <f t="shared" si="9"/>
        <v>0.20427807486631022</v>
      </c>
      <c r="G322" s="2">
        <v>3788</v>
      </c>
      <c r="H322" s="46">
        <f t="shared" si="10"/>
        <v>-6.9516089412920645E-2</v>
      </c>
    </row>
    <row r="323" spans="2:8" hidden="1" outlineLevel="1">
      <c r="B323" s="41" t="s">
        <v>14</v>
      </c>
      <c r="C323" s="2">
        <v>318</v>
      </c>
      <c r="D323" s="46">
        <f t="shared" si="9"/>
        <v>-0.49842271293375395</v>
      </c>
      <c r="E323" s="69">
        <v>1541</v>
      </c>
      <c r="F323" s="70">
        <f t="shared" si="9"/>
        <v>1.6846689895470384</v>
      </c>
      <c r="G323" s="2">
        <v>1859</v>
      </c>
      <c r="H323" s="46">
        <f t="shared" si="10"/>
        <v>0.53890728476821192</v>
      </c>
    </row>
    <row r="324" spans="2:8" hidden="1" outlineLevel="1">
      <c r="B324" s="41" t="s">
        <v>15</v>
      </c>
      <c r="C324" s="2">
        <v>234</v>
      </c>
      <c r="D324" s="46">
        <f t="shared" si="9"/>
        <v>-0.5880281690140845</v>
      </c>
      <c r="E324" s="69">
        <v>1240</v>
      </c>
      <c r="F324" s="70">
        <f t="shared" si="9"/>
        <v>2.0769230769230771</v>
      </c>
      <c r="G324" s="2">
        <v>1474</v>
      </c>
      <c r="H324" s="46">
        <f t="shared" si="10"/>
        <v>0.51802265705458295</v>
      </c>
    </row>
    <row r="325" spans="2:8" hidden="1" outlineLevel="1">
      <c r="B325" s="41" t="s">
        <v>16</v>
      </c>
      <c r="C325" s="2">
        <v>348</v>
      </c>
      <c r="D325" s="46">
        <f t="shared" si="9"/>
        <v>0.359375</v>
      </c>
      <c r="E325" s="69">
        <v>1606</v>
      </c>
      <c r="F325" s="70">
        <f t="shared" si="9"/>
        <v>1.96309963099631</v>
      </c>
      <c r="G325" s="2">
        <v>1954</v>
      </c>
      <c r="H325" s="46">
        <f t="shared" si="10"/>
        <v>1.4486215538847116</v>
      </c>
    </row>
    <row r="326" spans="2:8" hidden="1" outlineLevel="1">
      <c r="B326" s="41" t="s">
        <v>17</v>
      </c>
      <c r="C326" s="2">
        <v>259</v>
      </c>
      <c r="D326" s="46">
        <f t="shared" si="9"/>
        <v>-0.76624548736462095</v>
      </c>
      <c r="E326" s="69">
        <v>1147</v>
      </c>
      <c r="F326" s="70">
        <f t="shared" si="9"/>
        <v>2.4757575757575756</v>
      </c>
      <c r="G326" s="2">
        <v>1406</v>
      </c>
      <c r="H326" s="46">
        <f t="shared" si="10"/>
        <v>-2.2253129346314293E-2</v>
      </c>
    </row>
    <row r="327" spans="2:8" hidden="1" outlineLevel="1">
      <c r="B327" s="41" t="s">
        <v>18</v>
      </c>
      <c r="C327" s="2">
        <v>243</v>
      </c>
      <c r="D327" s="46">
        <f t="shared" si="9"/>
        <v>-0.85343787696019302</v>
      </c>
      <c r="E327" s="69">
        <v>1167</v>
      </c>
      <c r="F327" s="70">
        <f t="shared" si="9"/>
        <v>1.3865030674846626</v>
      </c>
      <c r="G327" s="2">
        <v>1410</v>
      </c>
      <c r="H327" s="46">
        <f t="shared" si="10"/>
        <v>-0.34326967862133206</v>
      </c>
    </row>
    <row r="328" spans="2:8" hidden="1" outlineLevel="1">
      <c r="B328" s="41" t="s">
        <v>19</v>
      </c>
      <c r="C328" s="2">
        <v>1528</v>
      </c>
      <c r="D328" s="46">
        <f t="shared" si="9"/>
        <v>-0.3860988348734431</v>
      </c>
      <c r="E328" s="69">
        <v>2300</v>
      </c>
      <c r="F328" s="70">
        <f t="shared" si="9"/>
        <v>1.0140105078809105</v>
      </c>
      <c r="G328" s="2">
        <v>3828</v>
      </c>
      <c r="H328" s="46">
        <f t="shared" si="10"/>
        <v>5.4255026163591236E-2</v>
      </c>
    </row>
    <row r="329" spans="2:8" hidden="1" outlineLevel="1">
      <c r="B329" s="41" t="s">
        <v>20</v>
      </c>
      <c r="C329" s="2">
        <v>3563</v>
      </c>
      <c r="D329" s="46">
        <f t="shared" ref="D329:F392" si="11">C329/C342-1</f>
        <v>-0.28482537133681252</v>
      </c>
      <c r="E329" s="69">
        <v>5357</v>
      </c>
      <c r="F329" s="70">
        <f t="shared" si="11"/>
        <v>0.88229093464511599</v>
      </c>
      <c r="G329" s="2">
        <v>8920</v>
      </c>
      <c r="H329" s="46">
        <f t="shared" si="10"/>
        <v>0.13949923352069504</v>
      </c>
    </row>
    <row r="330" spans="2:8" hidden="1" outlineLevel="1">
      <c r="B330" s="41" t="s">
        <v>21</v>
      </c>
      <c r="C330" s="2">
        <v>3853</v>
      </c>
      <c r="D330" s="46">
        <f t="shared" si="11"/>
        <v>-9.5752170851912677E-2</v>
      </c>
      <c r="E330" s="69">
        <v>3910</v>
      </c>
      <c r="F330" s="70">
        <f t="shared" si="11"/>
        <v>0.65959252971137516</v>
      </c>
      <c r="G330" s="2">
        <v>7763</v>
      </c>
      <c r="H330" s="46">
        <f t="shared" si="10"/>
        <v>0.17319026749282163</v>
      </c>
    </row>
    <row r="331" spans="2:8" hidden="1" outlineLevel="1">
      <c r="B331" s="41" t="s">
        <v>22</v>
      </c>
      <c r="C331" s="2">
        <v>3927</v>
      </c>
      <c r="D331" s="46">
        <f t="shared" si="11"/>
        <v>-5.1907291163689084E-2</v>
      </c>
      <c r="E331" s="69">
        <v>3945</v>
      </c>
      <c r="F331" s="70">
        <f t="shared" si="11"/>
        <v>0.65825977301387129</v>
      </c>
      <c r="G331" s="2">
        <v>7872</v>
      </c>
      <c r="H331" s="46">
        <f t="shared" si="10"/>
        <v>0.20717681337218208</v>
      </c>
    </row>
    <row r="332" spans="2:8" collapsed="1">
      <c r="B332" s="76">
        <v>1986</v>
      </c>
      <c r="C332" s="9">
        <v>22467</v>
      </c>
      <c r="D332" s="50">
        <f t="shared" si="11"/>
        <v>-0.23851003253796099</v>
      </c>
      <c r="E332" s="9">
        <v>35571</v>
      </c>
      <c r="F332" s="50">
        <f t="shared" si="11"/>
        <v>0.77988491368526391</v>
      </c>
      <c r="G332" s="9">
        <v>58038</v>
      </c>
      <c r="H332" s="50">
        <f t="shared" si="10"/>
        <v>0.17274545858675672</v>
      </c>
    </row>
    <row r="333" spans="2:8" hidden="1" outlineLevel="1">
      <c r="B333" s="41" t="s">
        <v>11</v>
      </c>
      <c r="C333" s="2">
        <v>3503</v>
      </c>
      <c r="D333" s="46">
        <f t="shared" si="11"/>
        <v>-0.202776513427401</v>
      </c>
      <c r="E333" s="69">
        <v>4101</v>
      </c>
      <c r="F333" s="70">
        <f t="shared" si="11"/>
        <v>0.91188811188811192</v>
      </c>
      <c r="G333" s="2">
        <v>7604</v>
      </c>
      <c r="H333" s="46">
        <f t="shared" si="10"/>
        <v>0.16286894020492437</v>
      </c>
    </row>
    <row r="334" spans="2:8" hidden="1" outlineLevel="1">
      <c r="B334" s="41" t="s">
        <v>12</v>
      </c>
      <c r="C334" s="2">
        <v>3702</v>
      </c>
      <c r="D334" s="46">
        <f t="shared" si="11"/>
        <v>0.1248860528714677</v>
      </c>
      <c r="E334" s="69">
        <v>2953</v>
      </c>
      <c r="F334" s="70">
        <f t="shared" si="11"/>
        <v>0.40887404580152675</v>
      </c>
      <c r="G334" s="2">
        <v>6655</v>
      </c>
      <c r="H334" s="46">
        <f t="shared" si="10"/>
        <v>0.23538147391869324</v>
      </c>
    </row>
    <row r="335" spans="2:8" hidden="1" outlineLevel="1">
      <c r="B335" s="41" t="s">
        <v>13</v>
      </c>
      <c r="C335" s="2">
        <v>2201</v>
      </c>
      <c r="D335" s="46">
        <f t="shared" si="11"/>
        <v>0.18716289104638628</v>
      </c>
      <c r="E335" s="69">
        <v>1870</v>
      </c>
      <c r="F335" s="70">
        <f t="shared" si="11"/>
        <v>0.84965380811078139</v>
      </c>
      <c r="G335" s="2">
        <v>4071</v>
      </c>
      <c r="H335" s="46">
        <f t="shared" si="10"/>
        <v>0.42094240837696328</v>
      </c>
    </row>
    <row r="336" spans="2:8" hidden="1" outlineLevel="1">
      <c r="B336" s="41" t="s">
        <v>14</v>
      </c>
      <c r="C336" s="2">
        <v>634</v>
      </c>
      <c r="D336" s="46">
        <f t="shared" si="11"/>
        <v>-0.40357478833490124</v>
      </c>
      <c r="E336" s="69">
        <v>574</v>
      </c>
      <c r="F336" s="70">
        <f t="shared" si="11"/>
        <v>1.1660377358490566</v>
      </c>
      <c r="G336" s="2">
        <v>1208</v>
      </c>
      <c r="H336" s="46">
        <f t="shared" si="10"/>
        <v>-9.0361445783132543E-2</v>
      </c>
    </row>
    <row r="337" spans="2:8" hidden="1" outlineLevel="1">
      <c r="B337" s="41" t="s">
        <v>15</v>
      </c>
      <c r="C337" s="2">
        <v>568</v>
      </c>
      <c r="D337" s="46">
        <f t="shared" si="11"/>
        <v>-0.19318181818181823</v>
      </c>
      <c r="E337" s="69">
        <v>403</v>
      </c>
      <c r="F337" s="70">
        <f t="shared" si="11"/>
        <v>0.70042194092827015</v>
      </c>
      <c r="G337" s="2">
        <v>971</v>
      </c>
      <c r="H337" s="46">
        <f t="shared" si="10"/>
        <v>3.1880977683315548E-2</v>
      </c>
    </row>
    <row r="338" spans="2:8" hidden="1" outlineLevel="1">
      <c r="B338" s="41" t="s">
        <v>16</v>
      </c>
      <c r="C338" s="2">
        <v>256</v>
      </c>
      <c r="D338" s="46">
        <f t="shared" si="11"/>
        <v>-0.72881355932203395</v>
      </c>
      <c r="E338" s="69">
        <v>542</v>
      </c>
      <c r="F338" s="70">
        <f t="shared" si="11"/>
        <v>0.30288461538461542</v>
      </c>
      <c r="G338" s="2">
        <v>798</v>
      </c>
      <c r="H338" s="46">
        <f t="shared" si="10"/>
        <v>-0.41323529411764703</v>
      </c>
    </row>
    <row r="339" spans="2:8" hidden="1" outlineLevel="1">
      <c r="B339" s="41" t="s">
        <v>17</v>
      </c>
      <c r="C339" s="2">
        <v>1108</v>
      </c>
      <c r="D339" s="46">
        <f t="shared" si="11"/>
        <v>2.985611510791367</v>
      </c>
      <c r="E339" s="69">
        <v>330</v>
      </c>
      <c r="F339" s="70">
        <f t="shared" si="11"/>
        <v>0.2890625</v>
      </c>
      <c r="G339" s="2">
        <v>1438</v>
      </c>
      <c r="H339" s="46">
        <f t="shared" si="10"/>
        <v>1.6928838951310863</v>
      </c>
    </row>
    <row r="340" spans="2:8" hidden="1" outlineLevel="1">
      <c r="B340" s="41" t="s">
        <v>18</v>
      </c>
      <c r="C340" s="2">
        <v>1658</v>
      </c>
      <c r="D340" s="46">
        <f t="shared" si="11"/>
        <v>3.1449999999999996</v>
      </c>
      <c r="E340" s="69">
        <v>489</v>
      </c>
      <c r="F340" s="70">
        <f t="shared" si="11"/>
        <v>0.5</v>
      </c>
      <c r="G340" s="2">
        <v>2147</v>
      </c>
      <c r="H340" s="46">
        <f t="shared" si="10"/>
        <v>1.9573002754820936</v>
      </c>
    </row>
    <row r="341" spans="2:8" hidden="1" outlineLevel="1">
      <c r="B341" s="41" t="s">
        <v>19</v>
      </c>
      <c r="C341" s="2">
        <v>2489</v>
      </c>
      <c r="D341" s="46">
        <f t="shared" si="11"/>
        <v>0.5326354679802956</v>
      </c>
      <c r="E341" s="69">
        <v>1142</v>
      </c>
      <c r="F341" s="70">
        <f t="shared" si="11"/>
        <v>7.9395085066162663E-2</v>
      </c>
      <c r="G341" s="2">
        <v>3631</v>
      </c>
      <c r="H341" s="46">
        <f t="shared" ref="H341:H404" si="12">G341/G354-1</f>
        <v>0.3538404175988068</v>
      </c>
    </row>
    <row r="342" spans="2:8" hidden="1" outlineLevel="1">
      <c r="B342" s="41" t="s">
        <v>20</v>
      </c>
      <c r="C342" s="2">
        <v>4982</v>
      </c>
      <c r="D342" s="46">
        <f t="shared" si="11"/>
        <v>0.96683774180813264</v>
      </c>
      <c r="E342" s="69">
        <v>2846</v>
      </c>
      <c r="F342" s="70">
        <f t="shared" si="11"/>
        <v>0.55434188967777165</v>
      </c>
      <c r="G342" s="2">
        <v>7828</v>
      </c>
      <c r="H342" s="46">
        <f t="shared" si="12"/>
        <v>0.7937671860678277</v>
      </c>
    </row>
    <row r="343" spans="2:8" hidden="1" outlineLevel="1">
      <c r="B343" s="41" t="s">
        <v>21</v>
      </c>
      <c r="C343" s="2">
        <v>4261</v>
      </c>
      <c r="D343" s="46">
        <f t="shared" si="11"/>
        <v>0.49876890608512126</v>
      </c>
      <c r="E343" s="69">
        <v>2356</v>
      </c>
      <c r="F343" s="70">
        <f t="shared" si="11"/>
        <v>0.17272274763563966</v>
      </c>
      <c r="G343" s="2">
        <v>6617</v>
      </c>
      <c r="H343" s="46">
        <f t="shared" si="12"/>
        <v>0.36376751854905187</v>
      </c>
    </row>
    <row r="344" spans="2:8" hidden="1" outlineLevel="1">
      <c r="B344" s="41" t="s">
        <v>22</v>
      </c>
      <c r="C344" s="2">
        <v>4142</v>
      </c>
      <c r="D344" s="46">
        <f t="shared" si="11"/>
        <v>0.25211608222490933</v>
      </c>
      <c r="E344" s="69">
        <v>2379</v>
      </c>
      <c r="F344" s="70">
        <f t="shared" si="11"/>
        <v>-0.18971389645776571</v>
      </c>
      <c r="G344" s="2">
        <v>6521</v>
      </c>
      <c r="H344" s="46">
        <f t="shared" si="12"/>
        <v>4.4362588084561283E-2</v>
      </c>
    </row>
    <row r="345" spans="2:8" collapsed="1">
      <c r="B345" s="76">
        <v>1985</v>
      </c>
      <c r="C345" s="9">
        <v>29504</v>
      </c>
      <c r="D345" s="50">
        <f t="shared" si="11"/>
        <v>0.2697538302633844</v>
      </c>
      <c r="E345" s="9">
        <v>19985</v>
      </c>
      <c r="F345" s="50">
        <f t="shared" si="11"/>
        <v>0.37014945838475244</v>
      </c>
      <c r="G345" s="9">
        <v>49489</v>
      </c>
      <c r="H345" s="50">
        <f t="shared" si="12"/>
        <v>0.30847126011316162</v>
      </c>
    </row>
    <row r="346" spans="2:8" hidden="1" outlineLevel="1">
      <c r="B346" s="41" t="s">
        <v>11</v>
      </c>
      <c r="C346" s="2">
        <v>4394</v>
      </c>
      <c r="D346" s="46">
        <f t="shared" si="11"/>
        <v>0.30231179608772973</v>
      </c>
      <c r="E346" s="69">
        <v>2145</v>
      </c>
      <c r="F346" s="70">
        <f t="shared" si="11"/>
        <v>3.3734939759036076E-2</v>
      </c>
      <c r="G346" s="2">
        <v>6539</v>
      </c>
      <c r="H346" s="46">
        <f t="shared" si="12"/>
        <v>0.20003670398238205</v>
      </c>
    </row>
    <row r="347" spans="2:8" hidden="1" outlineLevel="1">
      <c r="B347" s="41" t="s">
        <v>12</v>
      </c>
      <c r="C347" s="2">
        <v>3291</v>
      </c>
      <c r="D347" s="46">
        <f t="shared" si="11"/>
        <v>-9.9277978339350481E-3</v>
      </c>
      <c r="E347" s="69">
        <v>2096</v>
      </c>
      <c r="F347" s="70">
        <f t="shared" si="11"/>
        <v>-7.2566371681415887E-2</v>
      </c>
      <c r="G347" s="2">
        <v>5387</v>
      </c>
      <c r="H347" s="46">
        <f t="shared" si="12"/>
        <v>-3.5279369627507218E-2</v>
      </c>
    </row>
    <row r="348" spans="2:8" hidden="1" outlineLevel="1">
      <c r="B348" s="41" t="s">
        <v>13</v>
      </c>
      <c r="C348" s="2">
        <v>1854</v>
      </c>
      <c r="D348" s="46">
        <f t="shared" si="11"/>
        <v>0.31396172927002119</v>
      </c>
      <c r="E348" s="69">
        <v>1011</v>
      </c>
      <c r="F348" s="70">
        <f t="shared" si="11"/>
        <v>-0.20643642072213497</v>
      </c>
      <c r="G348" s="2">
        <v>2865</v>
      </c>
      <c r="H348" s="46">
        <f t="shared" si="12"/>
        <v>6.7039106145251326E-2</v>
      </c>
    </row>
    <row r="349" spans="2:8" hidden="1" outlineLevel="1">
      <c r="B349" s="41" t="s">
        <v>14</v>
      </c>
      <c r="C349" s="2">
        <v>1063</v>
      </c>
      <c r="D349" s="46">
        <f t="shared" si="11"/>
        <v>1.8047493403693933</v>
      </c>
      <c r="E349" s="69">
        <v>265</v>
      </c>
      <c r="F349" s="70">
        <f t="shared" si="11"/>
        <v>2.8405797101449277</v>
      </c>
      <c r="G349" s="2">
        <v>1328</v>
      </c>
      <c r="H349" s="46">
        <f t="shared" si="12"/>
        <v>1.9642857142857144</v>
      </c>
    </row>
    <row r="350" spans="2:8" hidden="1" outlineLevel="1">
      <c r="B350" s="41" t="s">
        <v>15</v>
      </c>
      <c r="C350" s="2">
        <v>704</v>
      </c>
      <c r="D350" s="46">
        <f t="shared" si="11"/>
        <v>38.111111111111114</v>
      </c>
      <c r="E350" s="69">
        <v>237</v>
      </c>
      <c r="F350" s="70" t="e">
        <f t="shared" si="11"/>
        <v>#DIV/0!</v>
      </c>
      <c r="G350" s="2">
        <v>941</v>
      </c>
      <c r="H350" s="46">
        <f t="shared" si="12"/>
        <v>51.277777777777779</v>
      </c>
    </row>
    <row r="351" spans="2:8" hidden="1" outlineLevel="1">
      <c r="B351" s="41" t="s">
        <v>16</v>
      </c>
      <c r="C351" s="2">
        <v>944</v>
      </c>
      <c r="D351" s="46">
        <f t="shared" si="11"/>
        <v>51.444444444444443</v>
      </c>
      <c r="E351" s="69">
        <v>416</v>
      </c>
      <c r="F351" s="70" t="e">
        <f t="shared" si="11"/>
        <v>#DIV/0!</v>
      </c>
      <c r="G351" s="2">
        <v>1360</v>
      </c>
      <c r="H351" s="46">
        <f t="shared" si="12"/>
        <v>74.555555555555557</v>
      </c>
    </row>
    <row r="352" spans="2:8" hidden="1" outlineLevel="1">
      <c r="B352" s="41" t="s">
        <v>17</v>
      </c>
      <c r="C352" s="2">
        <v>278</v>
      </c>
      <c r="D352" s="46">
        <f t="shared" si="11"/>
        <v>8.9285714285714288</v>
      </c>
      <c r="E352" s="69">
        <v>256</v>
      </c>
      <c r="F352" s="70">
        <f t="shared" si="11"/>
        <v>255</v>
      </c>
      <c r="G352" s="2">
        <v>534</v>
      </c>
      <c r="H352" s="46">
        <f t="shared" si="12"/>
        <v>17.413793103448278</v>
      </c>
    </row>
    <row r="353" spans="2:8" hidden="1" outlineLevel="1">
      <c r="B353" s="41" t="s">
        <v>18</v>
      </c>
      <c r="C353" s="2">
        <v>400</v>
      </c>
      <c r="D353" s="46">
        <f t="shared" si="11"/>
        <v>21.222222222222221</v>
      </c>
      <c r="E353" s="69">
        <v>326</v>
      </c>
      <c r="F353" s="70">
        <f t="shared" si="11"/>
        <v>162</v>
      </c>
      <c r="G353" s="2">
        <v>726</v>
      </c>
      <c r="H353" s="46">
        <f t="shared" si="12"/>
        <v>35.299999999999997</v>
      </c>
    </row>
    <row r="354" spans="2:8" hidden="1" outlineLevel="1">
      <c r="B354" s="41" t="s">
        <v>19</v>
      </c>
      <c r="C354" s="2">
        <v>1624</v>
      </c>
      <c r="D354" s="46">
        <f t="shared" si="11"/>
        <v>0.16082916368834876</v>
      </c>
      <c r="E354" s="69">
        <v>1058</v>
      </c>
      <c r="F354" s="70">
        <f t="shared" si="11"/>
        <v>0.3866317169069462</v>
      </c>
      <c r="G354" s="2">
        <v>2682</v>
      </c>
      <c r="H354" s="46">
        <f t="shared" si="12"/>
        <v>0.24051803885291401</v>
      </c>
    </row>
    <row r="355" spans="2:8" hidden="1" outlineLevel="1">
      <c r="B355" s="41" t="s">
        <v>20</v>
      </c>
      <c r="C355" s="2">
        <v>2533</v>
      </c>
      <c r="D355" s="46">
        <f t="shared" si="11"/>
        <v>-0.29344490934449097</v>
      </c>
      <c r="E355" s="69">
        <v>1831</v>
      </c>
      <c r="F355" s="70">
        <f t="shared" si="11"/>
        <v>-7.9899497487437188E-2</v>
      </c>
      <c r="G355" s="2">
        <v>4364</v>
      </c>
      <c r="H355" s="46">
        <f t="shared" si="12"/>
        <v>-0.21721973094170399</v>
      </c>
    </row>
    <row r="356" spans="2:8" hidden="1" outlineLevel="1">
      <c r="B356" s="41" t="s">
        <v>21</v>
      </c>
      <c r="C356" s="2">
        <v>2843</v>
      </c>
      <c r="D356" s="46">
        <f t="shared" si="11"/>
        <v>-0.32390011890606418</v>
      </c>
      <c r="E356" s="69">
        <v>2009</v>
      </c>
      <c r="F356" s="70">
        <f t="shared" si="11"/>
        <v>0.20951234196267299</v>
      </c>
      <c r="G356" s="2">
        <v>4852</v>
      </c>
      <c r="H356" s="46">
        <f t="shared" si="12"/>
        <v>-0.17286055233549269</v>
      </c>
    </row>
    <row r="357" spans="2:8" hidden="1" outlineLevel="1">
      <c r="B357" s="41" t="s">
        <v>22</v>
      </c>
      <c r="C357" s="2">
        <v>3308</v>
      </c>
      <c r="D357" s="46">
        <f t="shared" si="11"/>
        <v>-0.15026971487284868</v>
      </c>
      <c r="E357" s="69">
        <v>2936</v>
      </c>
      <c r="F357" s="70">
        <f t="shared" si="11"/>
        <v>0.25954525954525964</v>
      </c>
      <c r="G357" s="2">
        <v>6244</v>
      </c>
      <c r="H357" s="46">
        <f t="shared" si="12"/>
        <v>3.2133676092545027E-3</v>
      </c>
    </row>
    <row r="358" spans="2:8" collapsed="1">
      <c r="B358" s="76">
        <v>1984</v>
      </c>
      <c r="C358" s="9">
        <v>23236</v>
      </c>
      <c r="D358" s="50">
        <f t="shared" si="11"/>
        <v>7.3157214114169644E-2</v>
      </c>
      <c r="E358" s="9">
        <v>14586</v>
      </c>
      <c r="F358" s="50">
        <f t="shared" si="11"/>
        <v>0.17382906808305165</v>
      </c>
      <c r="G358" s="9">
        <v>37822</v>
      </c>
      <c r="H358" s="50">
        <f t="shared" si="12"/>
        <v>0.10986560244145793</v>
      </c>
    </row>
    <row r="359" spans="2:8" hidden="1" outlineLevel="1">
      <c r="B359" s="41" t="s">
        <v>11</v>
      </c>
      <c r="C359" s="2">
        <v>3374</v>
      </c>
      <c r="D359" s="46">
        <f t="shared" si="11"/>
        <v>0.17152777777777772</v>
      </c>
      <c r="E359" s="69">
        <v>2075</v>
      </c>
      <c r="F359" s="70">
        <f t="shared" si="11"/>
        <v>-0.22400897531787589</v>
      </c>
      <c r="G359" s="2">
        <v>5449</v>
      </c>
      <c r="H359" s="46">
        <f t="shared" si="12"/>
        <v>-1.8905293482174956E-2</v>
      </c>
    </row>
    <row r="360" spans="2:8" hidden="1" outlineLevel="1">
      <c r="B360" s="41" t="s">
        <v>12</v>
      </c>
      <c r="C360" s="2">
        <v>3324</v>
      </c>
      <c r="D360" s="46">
        <f t="shared" si="11"/>
        <v>0.68389057750759874</v>
      </c>
      <c r="E360" s="69">
        <v>2260</v>
      </c>
      <c r="F360" s="70">
        <f t="shared" si="11"/>
        <v>6.2333036509349959E-3</v>
      </c>
      <c r="G360" s="2">
        <v>5584</v>
      </c>
      <c r="H360" s="46">
        <f t="shared" si="12"/>
        <v>0.32322274881516577</v>
      </c>
    </row>
    <row r="361" spans="2:8" hidden="1" outlineLevel="1">
      <c r="B361" s="41" t="s">
        <v>13</v>
      </c>
      <c r="C361" s="2">
        <v>1411</v>
      </c>
      <c r="D361" s="46">
        <f t="shared" si="11"/>
        <v>0.1837248322147651</v>
      </c>
      <c r="E361" s="69">
        <v>1274</v>
      </c>
      <c r="F361" s="70">
        <f t="shared" si="11"/>
        <v>-0.14381720430107525</v>
      </c>
      <c r="G361" s="2">
        <v>2685</v>
      </c>
      <c r="H361" s="46">
        <f t="shared" si="12"/>
        <v>1.8656716417910779E-3</v>
      </c>
    </row>
    <row r="362" spans="2:8" hidden="1" outlineLevel="1">
      <c r="B362" s="41" t="s">
        <v>14</v>
      </c>
      <c r="C362" s="2">
        <v>379</v>
      </c>
      <c r="D362" s="46">
        <f t="shared" si="11"/>
        <v>0.87623762376237613</v>
      </c>
      <c r="E362" s="69">
        <v>69</v>
      </c>
      <c r="F362" s="70">
        <f t="shared" si="11"/>
        <v>-0.82307692307692304</v>
      </c>
      <c r="G362" s="2">
        <v>448</v>
      </c>
      <c r="H362" s="46">
        <f t="shared" si="12"/>
        <v>-0.2432432432432432</v>
      </c>
    </row>
    <row r="363" spans="2:8" hidden="1" outlineLevel="1">
      <c r="B363" s="41" t="s">
        <v>15</v>
      </c>
      <c r="C363" s="2">
        <v>18</v>
      </c>
      <c r="D363" s="46">
        <f t="shared" si="11"/>
        <v>-0.18181818181818177</v>
      </c>
      <c r="E363" s="69">
        <v>0</v>
      </c>
      <c r="F363" s="70" t="e">
        <f t="shared" si="11"/>
        <v>#DIV/0!</v>
      </c>
      <c r="G363" s="2">
        <v>18</v>
      </c>
      <c r="H363" s="46">
        <f t="shared" si="12"/>
        <v>-0.18181818181818177</v>
      </c>
    </row>
    <row r="364" spans="2:8" hidden="1" outlineLevel="1">
      <c r="B364" s="41" t="s">
        <v>16</v>
      </c>
      <c r="C364" s="2">
        <v>18</v>
      </c>
      <c r="D364" s="46">
        <f t="shared" si="11"/>
        <v>-0.55000000000000004</v>
      </c>
      <c r="E364" s="69">
        <v>0</v>
      </c>
      <c r="F364" s="70" t="e">
        <f t="shared" si="11"/>
        <v>#DIV/0!</v>
      </c>
      <c r="G364" s="2">
        <v>18</v>
      </c>
      <c r="H364" s="46">
        <f t="shared" si="12"/>
        <v>-0.55000000000000004</v>
      </c>
    </row>
    <row r="365" spans="2:8" hidden="1" outlineLevel="1">
      <c r="B365" s="41" t="s">
        <v>17</v>
      </c>
      <c r="C365" s="2">
        <v>28</v>
      </c>
      <c r="D365" s="46">
        <f t="shared" si="11"/>
        <v>-0.26315789473684215</v>
      </c>
      <c r="E365" s="69">
        <v>1</v>
      </c>
      <c r="F365" s="70" t="e">
        <f t="shared" si="11"/>
        <v>#DIV/0!</v>
      </c>
      <c r="G365" s="2">
        <v>29</v>
      </c>
      <c r="H365" s="46">
        <f t="shared" si="12"/>
        <v>-0.23684210526315785</v>
      </c>
    </row>
    <row r="366" spans="2:8" hidden="1" outlineLevel="1">
      <c r="B366" s="41" t="s">
        <v>18</v>
      </c>
      <c r="C366" s="2">
        <v>18</v>
      </c>
      <c r="D366" s="46">
        <f t="shared" si="11"/>
        <v>-0.53846153846153844</v>
      </c>
      <c r="E366" s="69">
        <v>2</v>
      </c>
      <c r="F366" s="70" t="e">
        <f t="shared" si="11"/>
        <v>#DIV/0!</v>
      </c>
      <c r="G366" s="2">
        <v>20</v>
      </c>
      <c r="H366" s="46">
        <f t="shared" si="12"/>
        <v>-0.48717948717948723</v>
      </c>
    </row>
    <row r="367" spans="2:8" hidden="1" outlineLevel="1">
      <c r="B367" s="41" t="s">
        <v>19</v>
      </c>
      <c r="C367" s="2">
        <v>1399</v>
      </c>
      <c r="D367" s="46">
        <f t="shared" si="11"/>
        <v>0.19165247018739362</v>
      </c>
      <c r="E367" s="69">
        <v>763</v>
      </c>
      <c r="F367" s="70">
        <f t="shared" si="11"/>
        <v>-0.44184345281638626</v>
      </c>
      <c r="G367" s="2">
        <v>2162</v>
      </c>
      <c r="H367" s="46">
        <f t="shared" si="12"/>
        <v>-0.14915387642660372</v>
      </c>
    </row>
    <row r="368" spans="2:8" hidden="1" outlineLevel="1">
      <c r="B368" s="41" t="s">
        <v>20</v>
      </c>
      <c r="C368" s="2">
        <v>3585</v>
      </c>
      <c r="D368" s="46">
        <f t="shared" si="11"/>
        <v>0.15794573643410859</v>
      </c>
      <c r="E368" s="69">
        <v>1990</v>
      </c>
      <c r="F368" s="70">
        <f t="shared" si="11"/>
        <v>-0.32358939496940853</v>
      </c>
      <c r="G368" s="2">
        <v>5575</v>
      </c>
      <c r="H368" s="46">
        <f t="shared" si="12"/>
        <v>-7.6681020205366046E-2</v>
      </c>
    </row>
    <row r="369" spans="2:8" hidden="1" outlineLevel="1">
      <c r="B369" s="41" t="s">
        <v>21</v>
      </c>
      <c r="C369" s="2">
        <v>4205</v>
      </c>
      <c r="D369" s="46">
        <f t="shared" si="11"/>
        <v>0.47907140344706289</v>
      </c>
      <c r="E369" s="69">
        <v>1661</v>
      </c>
      <c r="F369" s="70">
        <f t="shared" si="11"/>
        <v>-0.38114754098360659</v>
      </c>
      <c r="G369" s="2">
        <v>5866</v>
      </c>
      <c r="H369" s="46">
        <f t="shared" si="12"/>
        <v>6.1335263253120997E-2</v>
      </c>
    </row>
    <row r="370" spans="2:8" hidden="1" outlineLevel="1">
      <c r="B370" s="41" t="s">
        <v>22</v>
      </c>
      <c r="C370" s="2">
        <v>3893</v>
      </c>
      <c r="D370" s="46">
        <f t="shared" si="11"/>
        <v>0.48701298701298712</v>
      </c>
      <c r="E370" s="69">
        <v>2331</v>
      </c>
      <c r="F370" s="70">
        <f t="shared" si="11"/>
        <v>-0.22942148760330583</v>
      </c>
      <c r="G370" s="2">
        <v>6224</v>
      </c>
      <c r="H370" s="46">
        <f t="shared" si="12"/>
        <v>0.10295941874889247</v>
      </c>
    </row>
    <row r="371" spans="2:8" collapsed="1">
      <c r="B371" s="76">
        <v>1983</v>
      </c>
      <c r="C371" s="9">
        <v>21652</v>
      </c>
      <c r="D371" s="50">
        <f t="shared" si="11"/>
        <v>0.34334284650701075</v>
      </c>
      <c r="E371" s="9">
        <v>12426</v>
      </c>
      <c r="F371" s="50">
        <f t="shared" si="11"/>
        <v>-0.26106089438629876</v>
      </c>
      <c r="G371" s="9">
        <v>34078</v>
      </c>
      <c r="H371" s="50">
        <f t="shared" si="12"/>
        <v>3.4736138944555739E-2</v>
      </c>
    </row>
    <row r="372" spans="2:8" hidden="1" outlineLevel="1">
      <c r="B372" s="41" t="s">
        <v>11</v>
      </c>
      <c r="C372" s="2">
        <v>2880</v>
      </c>
      <c r="D372" s="46">
        <f t="shared" si="11"/>
        <v>0.49377593360995853</v>
      </c>
      <c r="E372" s="69">
        <v>2674</v>
      </c>
      <c r="F372" s="70">
        <f t="shared" si="11"/>
        <v>-0.10057181298351836</v>
      </c>
      <c r="G372" s="2">
        <v>5554</v>
      </c>
      <c r="H372" s="46">
        <f t="shared" si="12"/>
        <v>0.1332381146704753</v>
      </c>
    </row>
    <row r="373" spans="2:8" hidden="1" outlineLevel="1">
      <c r="B373" s="41" t="s">
        <v>12</v>
      </c>
      <c r="C373" s="2">
        <v>1974</v>
      </c>
      <c r="D373" s="46">
        <f t="shared" si="11"/>
        <v>-0.11835640911121037</v>
      </c>
      <c r="E373" s="69">
        <v>2246</v>
      </c>
      <c r="F373" s="70">
        <f t="shared" si="11"/>
        <v>-0.21742160278745648</v>
      </c>
      <c r="G373" s="2">
        <v>4220</v>
      </c>
      <c r="H373" s="46">
        <f t="shared" si="12"/>
        <v>-0.17400665492268541</v>
      </c>
    </row>
    <row r="374" spans="2:8" hidden="1" outlineLevel="1">
      <c r="B374" s="41" t="s">
        <v>13</v>
      </c>
      <c r="C374" s="2">
        <v>1192</v>
      </c>
      <c r="D374" s="46">
        <f t="shared" si="11"/>
        <v>1.5254237288135593</v>
      </c>
      <c r="E374" s="69">
        <v>1488</v>
      </c>
      <c r="F374" s="70">
        <f t="shared" si="11"/>
        <v>0.70642201834862384</v>
      </c>
      <c r="G374" s="2">
        <v>2680</v>
      </c>
      <c r="H374" s="46">
        <f t="shared" si="12"/>
        <v>0.99404761904761907</v>
      </c>
    </row>
    <row r="375" spans="2:8" hidden="1" outlineLevel="1">
      <c r="B375" s="41" t="s">
        <v>14</v>
      </c>
      <c r="C375" s="2">
        <v>202</v>
      </c>
      <c r="D375" s="46">
        <f t="shared" si="11"/>
        <v>2.4827586206896552</v>
      </c>
      <c r="E375" s="69">
        <v>390</v>
      </c>
      <c r="F375" s="70">
        <f t="shared" si="11"/>
        <v>20.666666666666668</v>
      </c>
      <c r="G375" s="2">
        <v>592</v>
      </c>
      <c r="H375" s="46">
        <f t="shared" si="12"/>
        <v>6.7894736842105265</v>
      </c>
    </row>
    <row r="376" spans="2:8" hidden="1" outlineLevel="1">
      <c r="B376" s="41" t="s">
        <v>15</v>
      </c>
      <c r="C376" s="2">
        <v>22</v>
      </c>
      <c r="D376" s="46">
        <f t="shared" si="11"/>
        <v>-0.12</v>
      </c>
      <c r="E376" s="69">
        <v>0</v>
      </c>
      <c r="F376" s="70">
        <f t="shared" si="11"/>
        <v>-1</v>
      </c>
      <c r="G376" s="2">
        <v>22</v>
      </c>
      <c r="H376" s="46">
        <f t="shared" si="12"/>
        <v>-0.37142857142857144</v>
      </c>
    </row>
    <row r="377" spans="2:8" hidden="1" outlineLevel="1">
      <c r="B377" s="41" t="s">
        <v>16</v>
      </c>
      <c r="C377" s="2">
        <v>40</v>
      </c>
      <c r="D377" s="46">
        <f t="shared" si="11"/>
        <v>0</v>
      </c>
      <c r="E377" s="69">
        <v>0</v>
      </c>
      <c r="F377" s="70">
        <f t="shared" si="11"/>
        <v>-1</v>
      </c>
      <c r="G377" s="2">
        <v>40</v>
      </c>
      <c r="H377" s="46">
        <f t="shared" si="12"/>
        <v>-4.7619047619047672E-2</v>
      </c>
    </row>
    <row r="378" spans="2:8" hidden="1" outlineLevel="1">
      <c r="B378" s="41" t="s">
        <v>17</v>
      </c>
      <c r="C378" s="2">
        <v>38</v>
      </c>
      <c r="D378" s="46">
        <f t="shared" si="11"/>
        <v>2.7027027027026973E-2</v>
      </c>
      <c r="E378" s="69">
        <v>0</v>
      </c>
      <c r="F378" s="70">
        <f t="shared" si="11"/>
        <v>-1</v>
      </c>
      <c r="G378" s="2">
        <v>38</v>
      </c>
      <c r="H378" s="46">
        <f t="shared" si="12"/>
        <v>-2.5641025641025661E-2</v>
      </c>
    </row>
    <row r="379" spans="2:8" hidden="1" outlineLevel="1">
      <c r="B379" s="41" t="s">
        <v>18</v>
      </c>
      <c r="C379" s="2">
        <v>39</v>
      </c>
      <c r="D379" s="46">
        <f t="shared" si="11"/>
        <v>0.14705882352941169</v>
      </c>
      <c r="E379" s="69">
        <v>0</v>
      </c>
      <c r="F379" s="70">
        <f t="shared" si="11"/>
        <v>-1</v>
      </c>
      <c r="G379" s="2">
        <v>39</v>
      </c>
      <c r="H379" s="46">
        <f t="shared" si="12"/>
        <v>-0.36065573770491799</v>
      </c>
    </row>
    <row r="380" spans="2:8" hidden="1" outlineLevel="1">
      <c r="B380" s="41" t="s">
        <v>19</v>
      </c>
      <c r="C380" s="2">
        <v>1174</v>
      </c>
      <c r="D380" s="46">
        <f t="shared" si="11"/>
        <v>1.0327022375215211E-2</v>
      </c>
      <c r="E380" s="69">
        <v>1367</v>
      </c>
      <c r="F380" s="70">
        <f t="shared" si="11"/>
        <v>-0.25095890410958899</v>
      </c>
      <c r="G380" s="2">
        <v>2541</v>
      </c>
      <c r="H380" s="46">
        <f t="shared" si="12"/>
        <v>-0.14931369266822903</v>
      </c>
    </row>
    <row r="381" spans="2:8" hidden="1" outlineLevel="1">
      <c r="B381" s="41" t="s">
        <v>20</v>
      </c>
      <c r="C381" s="2">
        <v>3096</v>
      </c>
      <c r="D381" s="46">
        <f t="shared" si="11"/>
        <v>0.65384615384615374</v>
      </c>
      <c r="E381" s="69">
        <v>2942</v>
      </c>
      <c r="F381" s="70">
        <f t="shared" si="11"/>
        <v>0.27746417716022576</v>
      </c>
      <c r="G381" s="2">
        <v>6038</v>
      </c>
      <c r="H381" s="46">
        <f t="shared" si="12"/>
        <v>0.44622754491017957</v>
      </c>
    </row>
    <row r="382" spans="2:8" hidden="1" outlineLevel="1">
      <c r="B382" s="41" t="s">
        <v>21</v>
      </c>
      <c r="C382" s="2">
        <v>2843</v>
      </c>
      <c r="D382" s="46">
        <f t="shared" si="11"/>
        <v>0.57506925207756243</v>
      </c>
      <c r="E382" s="69">
        <v>2684</v>
      </c>
      <c r="F382" s="70">
        <f t="shared" si="11"/>
        <v>0.20900900900900909</v>
      </c>
      <c r="G382" s="2">
        <v>5527</v>
      </c>
      <c r="H382" s="46">
        <f t="shared" si="12"/>
        <v>0.37316770186335413</v>
      </c>
    </row>
    <row r="383" spans="2:8" hidden="1" outlineLevel="1">
      <c r="B383" s="41" t="s">
        <v>22</v>
      </c>
      <c r="C383" s="2">
        <v>2618</v>
      </c>
      <c r="D383" s="46">
        <f t="shared" si="11"/>
        <v>8.4745762711864181E-3</v>
      </c>
      <c r="E383" s="69">
        <v>3025</v>
      </c>
      <c r="F383" s="70">
        <f t="shared" si="11"/>
        <v>0.13465866466616649</v>
      </c>
      <c r="G383" s="2">
        <v>5643</v>
      </c>
      <c r="H383" s="46">
        <f t="shared" si="12"/>
        <v>7.2405929304447003E-2</v>
      </c>
    </row>
    <row r="384" spans="2:8" collapsed="1">
      <c r="B384" s="76">
        <v>1982</v>
      </c>
      <c r="C384" s="9">
        <v>16118</v>
      </c>
      <c r="D384" s="50">
        <f t="shared" si="11"/>
        <v>0.31382458428431703</v>
      </c>
      <c r="E384" s="9">
        <v>16816</v>
      </c>
      <c r="F384" s="50">
        <f t="shared" si="11"/>
        <v>6.5112743856093225E-2</v>
      </c>
      <c r="G384" s="9">
        <v>32934</v>
      </c>
      <c r="H384" s="50">
        <f t="shared" si="12"/>
        <v>0.17386655260906747</v>
      </c>
    </row>
    <row r="385" spans="2:8" hidden="1" outlineLevel="1">
      <c r="B385" s="41" t="s">
        <v>11</v>
      </c>
      <c r="C385" s="2">
        <v>1928</v>
      </c>
      <c r="D385" s="46">
        <f t="shared" si="11"/>
        <v>-3.9362232187344248E-2</v>
      </c>
      <c r="E385" s="69">
        <v>2973</v>
      </c>
      <c r="F385" s="70">
        <f t="shared" si="11"/>
        <v>0.49848790322580649</v>
      </c>
      <c r="G385" s="2">
        <v>4901</v>
      </c>
      <c r="H385" s="46">
        <f t="shared" si="12"/>
        <v>0.22801302931596101</v>
      </c>
    </row>
    <row r="386" spans="2:8" hidden="1" outlineLevel="1">
      <c r="B386" s="41" t="s">
        <v>12</v>
      </c>
      <c r="C386" s="2">
        <v>2239</v>
      </c>
      <c r="D386" s="46">
        <f t="shared" si="11"/>
        <v>1.9538258575197891</v>
      </c>
      <c r="E386" s="69">
        <v>2870</v>
      </c>
      <c r="F386" s="70">
        <f t="shared" si="11"/>
        <v>0.29046762589928066</v>
      </c>
      <c r="G386" s="2">
        <v>5109</v>
      </c>
      <c r="H386" s="46">
        <f t="shared" si="12"/>
        <v>0.71327967806841053</v>
      </c>
    </row>
    <row r="387" spans="2:8" hidden="1" outlineLevel="1">
      <c r="B387" s="41" t="s">
        <v>13</v>
      </c>
      <c r="C387" s="2">
        <v>472</v>
      </c>
      <c r="D387" s="46">
        <f t="shared" si="11"/>
        <v>-0.3370786516853933</v>
      </c>
      <c r="E387" s="69">
        <v>872</v>
      </c>
      <c r="F387" s="70">
        <f t="shared" si="11"/>
        <v>-0.27333333333333332</v>
      </c>
      <c r="G387" s="2">
        <v>1344</v>
      </c>
      <c r="H387" s="46">
        <f t="shared" si="12"/>
        <v>-0.29707112970711302</v>
      </c>
    </row>
    <row r="388" spans="2:8" hidden="1" outlineLevel="1">
      <c r="B388" s="41" t="s">
        <v>14</v>
      </c>
      <c r="C388" s="2">
        <v>58</v>
      </c>
      <c r="D388" s="46">
        <f t="shared" si="11"/>
        <v>-0.7734375</v>
      </c>
      <c r="E388" s="69">
        <v>18</v>
      </c>
      <c r="F388" s="70">
        <f t="shared" si="11"/>
        <v>-0.96178343949044587</v>
      </c>
      <c r="G388" s="2">
        <v>76</v>
      </c>
      <c r="H388" s="46">
        <f t="shared" si="12"/>
        <v>-0.89546079779917465</v>
      </c>
    </row>
    <row r="389" spans="2:8" hidden="1" outlineLevel="1">
      <c r="B389" s="41" t="s">
        <v>15</v>
      </c>
      <c r="C389" s="2">
        <v>25</v>
      </c>
      <c r="D389" s="46">
        <f t="shared" si="11"/>
        <v>-0.90601503759398494</v>
      </c>
      <c r="E389" s="69">
        <v>10</v>
      </c>
      <c r="F389" s="70">
        <f t="shared" si="11"/>
        <v>-0.96551724137931039</v>
      </c>
      <c r="G389" s="2">
        <v>35</v>
      </c>
      <c r="H389" s="46">
        <f t="shared" si="12"/>
        <v>-0.93705035971223016</v>
      </c>
    </row>
    <row r="390" spans="2:8" hidden="1" outlineLevel="1">
      <c r="B390" s="41" t="s">
        <v>16</v>
      </c>
      <c r="C390" s="2">
        <v>40</v>
      </c>
      <c r="D390" s="46">
        <f t="shared" si="11"/>
        <v>-0.89974937343358397</v>
      </c>
      <c r="E390" s="69">
        <v>2</v>
      </c>
      <c r="F390" s="70">
        <f t="shared" si="11"/>
        <v>-0.99592668024439923</v>
      </c>
      <c r="G390" s="2">
        <v>42</v>
      </c>
      <c r="H390" s="46">
        <f t="shared" si="12"/>
        <v>-0.95280898876404496</v>
      </c>
    </row>
    <row r="391" spans="2:8" hidden="1" outlineLevel="1">
      <c r="B391" s="41" t="s">
        <v>17</v>
      </c>
      <c r="C391" s="2">
        <v>37</v>
      </c>
      <c r="D391" s="46">
        <f t="shared" si="11"/>
        <v>-0.75</v>
      </c>
      <c r="E391" s="69">
        <v>2</v>
      </c>
      <c r="F391" s="70">
        <f t="shared" si="11"/>
        <v>-0.99423631123919309</v>
      </c>
      <c r="G391" s="2">
        <v>39</v>
      </c>
      <c r="H391" s="46">
        <f t="shared" si="12"/>
        <v>-0.92121212121212126</v>
      </c>
    </row>
    <row r="392" spans="2:8" hidden="1" outlineLevel="1">
      <c r="B392" s="41" t="s">
        <v>18</v>
      </c>
      <c r="C392" s="2">
        <v>34</v>
      </c>
      <c r="D392" s="46">
        <f t="shared" si="11"/>
        <v>-0.87813620071684584</v>
      </c>
      <c r="E392" s="69">
        <v>27</v>
      </c>
      <c r="F392" s="70">
        <f t="shared" si="11"/>
        <v>-0.92643051771117169</v>
      </c>
      <c r="G392" s="2">
        <v>61</v>
      </c>
      <c r="H392" s="46">
        <f t="shared" si="12"/>
        <v>-0.90557275541795668</v>
      </c>
    </row>
    <row r="393" spans="2:8" hidden="1" outlineLevel="1">
      <c r="B393" s="41" t="s">
        <v>19</v>
      </c>
      <c r="C393" s="2">
        <v>1162</v>
      </c>
      <c r="D393" s="46">
        <f t="shared" ref="D393:F423" si="13">C393/C406-1</f>
        <v>0.23617021276595751</v>
      </c>
      <c r="E393" s="69">
        <v>1825</v>
      </c>
      <c r="F393" s="70">
        <f t="shared" si="13"/>
        <v>0.20621282220753478</v>
      </c>
      <c r="G393" s="2">
        <v>2987</v>
      </c>
      <c r="H393" s="46">
        <f t="shared" si="12"/>
        <v>0.21769262128006517</v>
      </c>
    </row>
    <row r="394" spans="2:8" hidden="1" outlineLevel="1">
      <c r="B394" s="41" t="s">
        <v>20</v>
      </c>
      <c r="C394" s="2">
        <v>1872</v>
      </c>
      <c r="D394" s="46">
        <f t="shared" si="13"/>
        <v>-0.37349397590361444</v>
      </c>
      <c r="E394" s="69">
        <v>2303</v>
      </c>
      <c r="F394" s="70">
        <f t="shared" si="13"/>
        <v>6.2759575449930827E-2</v>
      </c>
      <c r="G394" s="2">
        <v>4175</v>
      </c>
      <c r="H394" s="46">
        <f t="shared" si="12"/>
        <v>-0.19010669253152279</v>
      </c>
    </row>
    <row r="395" spans="2:8" hidden="1" outlineLevel="1">
      <c r="B395" s="41" t="s">
        <v>21</v>
      </c>
      <c r="C395" s="2">
        <v>1805</v>
      </c>
      <c r="D395" s="46">
        <f t="shared" si="13"/>
        <v>-0.33688464364437909</v>
      </c>
      <c r="E395" s="69">
        <v>2220</v>
      </c>
      <c r="F395" s="70">
        <f t="shared" si="13"/>
        <v>-3.8961038961038974E-2</v>
      </c>
      <c r="G395" s="2">
        <v>4025</v>
      </c>
      <c r="H395" s="46">
        <f t="shared" si="12"/>
        <v>-0.20011923688394273</v>
      </c>
    </row>
    <row r="396" spans="2:8" hidden="1" outlineLevel="1">
      <c r="B396" s="41" t="s">
        <v>22</v>
      </c>
      <c r="C396" s="2">
        <v>2596</v>
      </c>
      <c r="D396" s="46">
        <f t="shared" si="13"/>
        <v>-9.9549080818591706E-2</v>
      </c>
      <c r="E396" s="69">
        <v>2666</v>
      </c>
      <c r="F396" s="70">
        <f t="shared" si="13"/>
        <v>0.1272727272727272</v>
      </c>
      <c r="G396" s="2">
        <v>5262</v>
      </c>
      <c r="H396" s="46">
        <f t="shared" si="12"/>
        <v>2.6676829268292845E-3</v>
      </c>
    </row>
    <row r="397" spans="2:8" collapsed="1">
      <c r="B397" s="76">
        <v>1981</v>
      </c>
      <c r="C397" s="9">
        <v>12268</v>
      </c>
      <c r="D397" s="50">
        <f t="shared" si="13"/>
        <v>-0.14556344894832152</v>
      </c>
      <c r="E397" s="9">
        <v>15788</v>
      </c>
      <c r="F397" s="50">
        <f t="shared" si="13"/>
        <v>3.7510331235297567E-3</v>
      </c>
      <c r="G397" s="9">
        <v>28056</v>
      </c>
      <c r="H397" s="50">
        <f t="shared" si="12"/>
        <v>-6.7504237710639181E-2</v>
      </c>
    </row>
    <row r="398" spans="2:8" hidden="1" outlineLevel="1">
      <c r="B398" s="41" t="s">
        <v>11</v>
      </c>
      <c r="C398" s="2">
        <v>2007</v>
      </c>
      <c r="D398" s="46">
        <f t="shared" si="13"/>
        <v>-0.2736156351791531</v>
      </c>
      <c r="E398" s="69">
        <v>1984</v>
      </c>
      <c r="F398" s="70">
        <f t="shared" si="13"/>
        <v>-0.2558139534883721</v>
      </c>
      <c r="G398" s="2">
        <v>3991</v>
      </c>
      <c r="H398" s="46">
        <f t="shared" si="12"/>
        <v>-0.26487382575059859</v>
      </c>
    </row>
    <row r="399" spans="2:8" hidden="1" outlineLevel="1">
      <c r="B399" s="41" t="s">
        <v>12</v>
      </c>
      <c r="C399" s="2">
        <v>758</v>
      </c>
      <c r="D399" s="46">
        <f t="shared" si="13"/>
        <v>-0.74597855227882037</v>
      </c>
      <c r="E399" s="69">
        <v>2224</v>
      </c>
      <c r="F399" s="70">
        <f t="shared" si="13"/>
        <v>-0.21690140845070427</v>
      </c>
      <c r="G399" s="2">
        <v>2982</v>
      </c>
      <c r="H399" s="46">
        <f t="shared" si="12"/>
        <v>-0.48798076923076927</v>
      </c>
    </row>
    <row r="400" spans="2:8" hidden="1" outlineLevel="1">
      <c r="B400" s="41" t="s">
        <v>13</v>
      </c>
      <c r="C400" s="2">
        <v>712</v>
      </c>
      <c r="D400" s="46">
        <f t="shared" si="13"/>
        <v>-0.39558573853989809</v>
      </c>
      <c r="E400" s="69">
        <v>1200</v>
      </c>
      <c r="F400" s="70">
        <f t="shared" si="13"/>
        <v>-0.43635509628933766</v>
      </c>
      <c r="G400" s="2">
        <v>1912</v>
      </c>
      <c r="H400" s="46">
        <f t="shared" si="12"/>
        <v>-0.42183247656486245</v>
      </c>
    </row>
    <row r="401" spans="2:8" hidden="1" outlineLevel="1">
      <c r="B401" s="41" t="s">
        <v>14</v>
      </c>
      <c r="C401" s="2">
        <v>256</v>
      </c>
      <c r="D401" s="46">
        <f t="shared" si="13"/>
        <v>-0.50291262135922332</v>
      </c>
      <c r="E401" s="69">
        <v>471</v>
      </c>
      <c r="F401" s="70">
        <f t="shared" si="13"/>
        <v>0.91463414634146334</v>
      </c>
      <c r="G401" s="2">
        <v>727</v>
      </c>
      <c r="H401" s="46">
        <f t="shared" si="12"/>
        <v>-4.4678055190538801E-2</v>
      </c>
    </row>
    <row r="402" spans="2:8" hidden="1" outlineLevel="1">
      <c r="B402" s="41" t="s">
        <v>15</v>
      </c>
      <c r="C402" s="2">
        <v>266</v>
      </c>
      <c r="D402" s="46">
        <f t="shared" si="13"/>
        <v>-0.37704918032786883</v>
      </c>
      <c r="E402" s="69">
        <v>290</v>
      </c>
      <c r="F402" s="70">
        <f t="shared" si="13"/>
        <v>0.33640552995391704</v>
      </c>
      <c r="G402" s="2">
        <v>556</v>
      </c>
      <c r="H402" s="46">
        <f t="shared" si="12"/>
        <v>-0.13664596273291929</v>
      </c>
    </row>
    <row r="403" spans="2:8" hidden="1" outlineLevel="1">
      <c r="B403" s="41" t="s">
        <v>16</v>
      </c>
      <c r="C403" s="2">
        <v>399</v>
      </c>
      <c r="D403" s="46">
        <f t="shared" si="13"/>
        <v>0.38062283737024227</v>
      </c>
      <c r="E403" s="69">
        <v>491</v>
      </c>
      <c r="F403" s="70">
        <f t="shared" si="13"/>
        <v>0.66440677966101691</v>
      </c>
      <c r="G403" s="2">
        <v>890</v>
      </c>
      <c r="H403" s="46">
        <f t="shared" si="12"/>
        <v>0.52397260273972601</v>
      </c>
    </row>
    <row r="404" spans="2:8" hidden="1" outlineLevel="1">
      <c r="B404" s="41" t="s">
        <v>17</v>
      </c>
      <c r="C404" s="2">
        <v>148</v>
      </c>
      <c r="D404" s="46">
        <f t="shared" si="13"/>
        <v>-0.80026990553306343</v>
      </c>
      <c r="E404" s="69">
        <v>347</v>
      </c>
      <c r="F404" s="70">
        <f t="shared" si="13"/>
        <v>-0.12151898734177213</v>
      </c>
      <c r="G404" s="2">
        <v>495</v>
      </c>
      <c r="H404" s="46">
        <f t="shared" si="12"/>
        <v>-0.56426056338028174</v>
      </c>
    </row>
    <row r="405" spans="2:8" hidden="1" outlineLevel="1">
      <c r="B405" s="41" t="s">
        <v>18</v>
      </c>
      <c r="C405" s="2">
        <v>279</v>
      </c>
      <c r="D405" s="46">
        <f t="shared" si="13"/>
        <v>-0.47556390977443608</v>
      </c>
      <c r="E405" s="69">
        <v>367</v>
      </c>
      <c r="F405" s="70">
        <f t="shared" si="13"/>
        <v>6.0693641618497107E-2</v>
      </c>
      <c r="G405" s="2">
        <v>646</v>
      </c>
      <c r="H405" s="46">
        <f t="shared" ref="H405:H423" si="14">G405/G418-1</f>
        <v>-0.26423690205011385</v>
      </c>
    </row>
    <row r="406" spans="2:8" hidden="1" outlineLevel="1">
      <c r="B406" s="41" t="s">
        <v>19</v>
      </c>
      <c r="C406" s="2">
        <v>940</v>
      </c>
      <c r="D406" s="46">
        <f t="shared" si="13"/>
        <v>-0.61332784862196621</v>
      </c>
      <c r="E406" s="69">
        <v>1513</v>
      </c>
      <c r="F406" s="70">
        <f t="shared" si="13"/>
        <v>-0.37193856371938561</v>
      </c>
      <c r="G406" s="2">
        <v>2453</v>
      </c>
      <c r="H406" s="46">
        <f t="shared" si="14"/>
        <v>-0.49318181818181817</v>
      </c>
    </row>
    <row r="407" spans="2:8" hidden="1" outlineLevel="1">
      <c r="B407" s="41" t="s">
        <v>20</v>
      </c>
      <c r="C407" s="2">
        <v>2988</v>
      </c>
      <c r="D407" s="46">
        <f t="shared" si="13"/>
        <v>-0.26076199901039088</v>
      </c>
      <c r="E407" s="69">
        <v>2167</v>
      </c>
      <c r="F407" s="70">
        <f t="shared" si="13"/>
        <v>-0.48758571766375025</v>
      </c>
      <c r="G407" s="2">
        <v>5155</v>
      </c>
      <c r="H407" s="46">
        <f t="shared" si="14"/>
        <v>-0.3767380002418087</v>
      </c>
    </row>
    <row r="408" spans="2:8" hidden="1" outlineLevel="1">
      <c r="B408" s="41" t="s">
        <v>21</v>
      </c>
      <c r="C408" s="2">
        <v>2722</v>
      </c>
      <c r="D408" s="46">
        <f t="shared" si="13"/>
        <v>-0.47904306220095694</v>
      </c>
      <c r="E408" s="69">
        <v>2310</v>
      </c>
      <c r="F408" s="70">
        <f t="shared" si="13"/>
        <v>-0.41430020283975655</v>
      </c>
      <c r="G408" s="2">
        <v>5032</v>
      </c>
      <c r="H408" s="46">
        <f t="shared" si="14"/>
        <v>-0.45119424146580867</v>
      </c>
    </row>
    <row r="409" spans="2:8" hidden="1" outlineLevel="1">
      <c r="B409" s="41" t="s">
        <v>22</v>
      </c>
      <c r="C409" s="2">
        <v>2883</v>
      </c>
      <c r="D409" s="46">
        <f t="shared" si="13"/>
        <v>-0.49712192569335423</v>
      </c>
      <c r="E409" s="69">
        <v>2365</v>
      </c>
      <c r="F409" s="70">
        <f t="shared" si="13"/>
        <v>-0.47676991150442483</v>
      </c>
      <c r="G409" s="2">
        <v>5248</v>
      </c>
      <c r="H409" s="46">
        <f t="shared" si="14"/>
        <v>-0.48814980981176237</v>
      </c>
    </row>
    <row r="410" spans="2:8" collapsed="1">
      <c r="B410" s="76">
        <v>1980</v>
      </c>
      <c r="C410" s="9">
        <v>14358</v>
      </c>
      <c r="D410" s="50">
        <f t="shared" si="13"/>
        <v>-0.46545048399106481</v>
      </c>
      <c r="E410" s="9">
        <v>15729</v>
      </c>
      <c r="F410" s="50">
        <f t="shared" si="13"/>
        <v>-0.3510067667932002</v>
      </c>
      <c r="G410" s="9">
        <v>30087</v>
      </c>
      <c r="H410" s="50">
        <f t="shared" si="14"/>
        <v>-0.41116721465476747</v>
      </c>
    </row>
    <row r="411" spans="2:8" hidden="1" outlineLevel="1">
      <c r="B411" s="41" t="s">
        <v>11</v>
      </c>
      <c r="C411" s="2">
        <v>2763</v>
      </c>
      <c r="D411" s="46">
        <f t="shared" si="13"/>
        <v>-0.42461474385672637</v>
      </c>
      <c r="E411" s="69">
        <v>2666</v>
      </c>
      <c r="F411" s="70">
        <f t="shared" si="13"/>
        <v>-0.19407496977025396</v>
      </c>
      <c r="G411" s="2">
        <v>5429</v>
      </c>
      <c r="H411" s="46">
        <f t="shared" si="14"/>
        <v>-0.33057953144266339</v>
      </c>
    </row>
    <row r="412" spans="2:8" hidden="1" outlineLevel="1">
      <c r="B412" s="41" t="s">
        <v>12</v>
      </c>
      <c r="C412" s="2">
        <v>2984</v>
      </c>
      <c r="D412" s="46">
        <f t="shared" si="13"/>
        <v>-0.42593305117352831</v>
      </c>
      <c r="E412" s="69">
        <v>2840</v>
      </c>
      <c r="F412" s="70">
        <f t="shared" si="13"/>
        <v>-0.20179876335019675</v>
      </c>
      <c r="G412" s="2">
        <v>5824</v>
      </c>
      <c r="H412" s="46">
        <f t="shared" si="14"/>
        <v>-0.33485609867519417</v>
      </c>
    </row>
    <row r="413" spans="2:8" hidden="1" outlineLevel="1">
      <c r="B413" s="41" t="s">
        <v>13</v>
      </c>
      <c r="C413" s="2">
        <v>1178</v>
      </c>
      <c r="D413" s="46">
        <f t="shared" si="13"/>
        <v>-0.54163424124513626</v>
      </c>
      <c r="E413" s="69">
        <v>2129</v>
      </c>
      <c r="F413" s="70">
        <f t="shared" si="13"/>
        <v>0.13667912439935925</v>
      </c>
      <c r="G413" s="2">
        <v>3307</v>
      </c>
      <c r="H413" s="46">
        <f t="shared" si="14"/>
        <v>-0.25568309700652714</v>
      </c>
    </row>
    <row r="414" spans="2:8" hidden="1" outlineLevel="1">
      <c r="B414" s="41" t="s">
        <v>14</v>
      </c>
      <c r="C414" s="2">
        <v>515</v>
      </c>
      <c r="D414" s="46">
        <f t="shared" si="13"/>
        <v>-0.60776846915460769</v>
      </c>
      <c r="E414" s="69">
        <v>246</v>
      </c>
      <c r="F414" s="70">
        <f t="shared" si="13"/>
        <v>0.12844036697247696</v>
      </c>
      <c r="G414" s="2">
        <v>761</v>
      </c>
      <c r="H414" s="46">
        <f t="shared" si="14"/>
        <v>-0.50293925538863493</v>
      </c>
    </row>
    <row r="415" spans="2:8" hidden="1" outlineLevel="1">
      <c r="B415" s="41" t="s">
        <v>15</v>
      </c>
      <c r="C415" s="2">
        <v>427</v>
      </c>
      <c r="D415" s="46">
        <f t="shared" si="13"/>
        <v>-9.5338983050847426E-2</v>
      </c>
      <c r="E415" s="69">
        <v>217</v>
      </c>
      <c r="F415" s="70">
        <f t="shared" si="13"/>
        <v>-6.4655172413793149E-2</v>
      </c>
      <c r="G415" s="2">
        <v>644</v>
      </c>
      <c r="H415" s="46">
        <f t="shared" si="14"/>
        <v>-8.5227272727272707E-2</v>
      </c>
    </row>
    <row r="416" spans="2:8" hidden="1" outlineLevel="1">
      <c r="B416" s="41" t="s">
        <v>16</v>
      </c>
      <c r="C416" s="2">
        <v>289</v>
      </c>
      <c r="D416" s="46">
        <f t="shared" si="13"/>
        <v>-0.34762979683972917</v>
      </c>
      <c r="E416" s="69">
        <v>295</v>
      </c>
      <c r="F416" s="70">
        <f t="shared" si="13"/>
        <v>0.53645833333333326</v>
      </c>
      <c r="G416" s="2">
        <v>584</v>
      </c>
      <c r="H416" s="46">
        <f t="shared" si="14"/>
        <v>-8.0314960629921273E-2</v>
      </c>
    </row>
    <row r="417" spans="2:8" hidden="1" outlineLevel="1">
      <c r="B417" s="41" t="s">
        <v>17</v>
      </c>
      <c r="C417" s="2">
        <v>741</v>
      </c>
      <c r="D417" s="46">
        <f t="shared" si="13"/>
        <v>0.82962962962962972</v>
      </c>
      <c r="E417" s="69">
        <v>395</v>
      </c>
      <c r="F417" s="70">
        <f t="shared" si="13"/>
        <v>-0.52294685990338163</v>
      </c>
      <c r="G417" s="2">
        <v>1136</v>
      </c>
      <c r="H417" s="46">
        <f t="shared" si="14"/>
        <v>-7.866991078669916E-2</v>
      </c>
    </row>
    <row r="418" spans="2:8" hidden="1" outlineLevel="1">
      <c r="B418" s="41" t="s">
        <v>18</v>
      </c>
      <c r="C418" s="2">
        <v>532</v>
      </c>
      <c r="D418" s="46">
        <f t="shared" si="13"/>
        <v>-2.025782688766109E-2</v>
      </c>
      <c r="E418" s="69">
        <v>346</v>
      </c>
      <c r="F418" s="70">
        <f t="shared" si="13"/>
        <v>-0.55754475703324813</v>
      </c>
      <c r="G418" s="2">
        <v>878</v>
      </c>
      <c r="H418" s="46">
        <f t="shared" si="14"/>
        <v>-0.33735849056603773</v>
      </c>
    </row>
    <row r="419" spans="2:8" hidden="1" outlineLevel="1">
      <c r="B419" s="41" t="s">
        <v>19</v>
      </c>
      <c r="C419" s="2">
        <v>2431</v>
      </c>
      <c r="D419" s="46">
        <f t="shared" si="13"/>
        <v>1.306451612903226</v>
      </c>
      <c r="E419" s="69">
        <v>2409</v>
      </c>
      <c r="F419" s="70">
        <f t="shared" si="13"/>
        <v>0.3495798319327732</v>
      </c>
      <c r="G419" s="2">
        <v>4840</v>
      </c>
      <c r="H419" s="46">
        <f t="shared" si="14"/>
        <v>0.70482564283198301</v>
      </c>
    </row>
    <row r="420" spans="2:8" hidden="1" outlineLevel="1">
      <c r="B420" s="41" t="s">
        <v>20</v>
      </c>
      <c r="C420" s="2">
        <v>4042</v>
      </c>
      <c r="D420" s="46">
        <f t="shared" si="13"/>
        <v>3.4756703078451245E-3</v>
      </c>
      <c r="E420" s="69">
        <v>4229</v>
      </c>
      <c r="F420" s="70">
        <f t="shared" si="13"/>
        <v>0.76797658862876261</v>
      </c>
      <c r="G420" s="2">
        <v>8271</v>
      </c>
      <c r="H420" s="46">
        <f t="shared" si="14"/>
        <v>0.28831775700934581</v>
      </c>
    </row>
    <row r="421" spans="2:8" hidden="1" outlineLevel="1">
      <c r="B421" s="41" t="s">
        <v>21</v>
      </c>
      <c r="C421" s="2">
        <v>5225</v>
      </c>
      <c r="D421" s="46">
        <f t="shared" si="13"/>
        <v>0.46235656311223061</v>
      </c>
      <c r="E421" s="69">
        <v>3944</v>
      </c>
      <c r="F421" s="70">
        <f t="shared" si="13"/>
        <v>0.32794612794612799</v>
      </c>
      <c r="G421" s="2">
        <v>9169</v>
      </c>
      <c r="H421" s="46">
        <f t="shared" si="14"/>
        <v>0.40134494880024452</v>
      </c>
    </row>
    <row r="422" spans="2:8" hidden="1" outlineLevel="1">
      <c r="B422" s="41" t="s">
        <v>22</v>
      </c>
      <c r="C422" s="2">
        <v>5733</v>
      </c>
      <c r="D422" s="46">
        <f t="shared" si="13"/>
        <v>0.5</v>
      </c>
      <c r="E422" s="69">
        <v>4520</v>
      </c>
      <c r="F422" s="70">
        <f t="shared" si="13"/>
        <v>0.1143984220907297</v>
      </c>
      <c r="G422" s="2">
        <v>10253</v>
      </c>
      <c r="H422" s="46">
        <f t="shared" si="14"/>
        <v>0.30147245493780139</v>
      </c>
    </row>
    <row r="423" spans="2:8" collapsed="1">
      <c r="B423" s="76">
        <v>1979</v>
      </c>
      <c r="C423" s="9">
        <v>26860</v>
      </c>
      <c r="D423" s="50">
        <f t="shared" si="13"/>
        <v>-4.8293944655068533E-2</v>
      </c>
      <c r="E423" s="9">
        <v>24236</v>
      </c>
      <c r="F423" s="50">
        <f t="shared" si="13"/>
        <v>9.2006848697846255E-2</v>
      </c>
      <c r="G423" s="9">
        <v>51096</v>
      </c>
      <c r="H423" s="50">
        <f t="shared" si="14"/>
        <v>1.3467679552531919E-2</v>
      </c>
    </row>
    <row r="424" spans="2:8" hidden="1" outlineLevel="1">
      <c r="B424" s="41" t="s">
        <v>11</v>
      </c>
      <c r="C424" s="2">
        <v>4802</v>
      </c>
      <c r="D424" s="2"/>
      <c r="E424" s="69">
        <v>3308</v>
      </c>
      <c r="F424" s="69"/>
      <c r="G424" s="2">
        <v>8110</v>
      </c>
      <c r="H424" s="2"/>
    </row>
    <row r="425" spans="2:8" hidden="1" outlineLevel="1">
      <c r="B425" s="41" t="s">
        <v>12</v>
      </c>
      <c r="C425" s="2">
        <v>5198</v>
      </c>
      <c r="D425" s="2"/>
      <c r="E425" s="69">
        <v>3558</v>
      </c>
      <c r="F425" s="69"/>
      <c r="G425" s="2">
        <v>8756</v>
      </c>
      <c r="H425" s="2"/>
    </row>
    <row r="426" spans="2:8" hidden="1" outlineLevel="1">
      <c r="B426" s="41" t="s">
        <v>13</v>
      </c>
      <c r="C426" s="2">
        <v>2570</v>
      </c>
      <c r="D426" s="2"/>
      <c r="E426" s="69">
        <v>1873</v>
      </c>
      <c r="F426" s="69"/>
      <c r="G426" s="2">
        <v>4443</v>
      </c>
      <c r="H426" s="2"/>
    </row>
    <row r="427" spans="2:8" hidden="1" outlineLevel="1">
      <c r="B427" s="41" t="s">
        <v>14</v>
      </c>
      <c r="C427" s="2">
        <v>1313</v>
      </c>
      <c r="D427" s="2"/>
      <c r="E427" s="69">
        <v>218</v>
      </c>
      <c r="F427" s="69"/>
      <c r="G427" s="2">
        <v>1531</v>
      </c>
      <c r="H427" s="2"/>
    </row>
    <row r="428" spans="2:8" hidden="1" outlineLevel="1">
      <c r="B428" s="41" t="s">
        <v>15</v>
      </c>
      <c r="C428" s="2">
        <v>472</v>
      </c>
      <c r="D428" s="2"/>
      <c r="E428" s="69">
        <v>232</v>
      </c>
      <c r="F428" s="69"/>
      <c r="G428" s="2">
        <v>704</v>
      </c>
      <c r="H428" s="2"/>
    </row>
    <row r="429" spans="2:8" hidden="1" outlineLevel="1">
      <c r="B429" s="41" t="s">
        <v>16</v>
      </c>
      <c r="C429" s="2">
        <v>443</v>
      </c>
      <c r="D429" s="2"/>
      <c r="E429" s="69">
        <v>192</v>
      </c>
      <c r="F429" s="69"/>
      <c r="G429" s="2">
        <v>635</v>
      </c>
      <c r="H429" s="2"/>
    </row>
    <row r="430" spans="2:8" hidden="1" outlineLevel="1">
      <c r="B430" s="41" t="s">
        <v>17</v>
      </c>
      <c r="C430" s="2">
        <v>405</v>
      </c>
      <c r="D430" s="2"/>
      <c r="E430" s="69">
        <v>828</v>
      </c>
      <c r="F430" s="69"/>
      <c r="G430" s="2">
        <v>1233</v>
      </c>
      <c r="H430" s="2"/>
    </row>
    <row r="431" spans="2:8" hidden="1" outlineLevel="1">
      <c r="B431" s="41" t="s">
        <v>18</v>
      </c>
      <c r="C431" s="2">
        <v>543</v>
      </c>
      <c r="D431" s="2"/>
      <c r="E431" s="69">
        <v>782</v>
      </c>
      <c r="F431" s="69"/>
      <c r="G431" s="2">
        <v>1325</v>
      </c>
      <c r="H431" s="2"/>
    </row>
    <row r="432" spans="2:8" hidden="1" outlineLevel="1">
      <c r="B432" s="41" t="s">
        <v>19</v>
      </c>
      <c r="C432" s="2">
        <v>1054</v>
      </c>
      <c r="D432" s="2"/>
      <c r="E432" s="69">
        <v>1785</v>
      </c>
      <c r="F432" s="69"/>
      <c r="G432" s="2">
        <v>2839</v>
      </c>
      <c r="H432" s="2"/>
    </row>
    <row r="433" spans="2:8" hidden="1" outlineLevel="1">
      <c r="B433" s="41" t="s">
        <v>20</v>
      </c>
      <c r="C433" s="2">
        <v>4028</v>
      </c>
      <c r="D433" s="2"/>
      <c r="E433" s="69">
        <v>2392</v>
      </c>
      <c r="F433" s="69"/>
      <c r="G433" s="2">
        <v>6420</v>
      </c>
      <c r="H433" s="2"/>
    </row>
    <row r="434" spans="2:8" hidden="1" outlineLevel="1">
      <c r="B434" s="41" t="s">
        <v>21</v>
      </c>
      <c r="C434" s="2">
        <v>3573</v>
      </c>
      <c r="D434" s="2"/>
      <c r="E434" s="69">
        <v>2970</v>
      </c>
      <c r="F434" s="69"/>
      <c r="G434" s="2">
        <v>6543</v>
      </c>
      <c r="H434" s="2"/>
    </row>
    <row r="435" spans="2:8" hidden="1" outlineLevel="1">
      <c r="B435" s="41" t="s">
        <v>22</v>
      </c>
      <c r="C435" s="2">
        <v>3822</v>
      </c>
      <c r="D435" s="2"/>
      <c r="E435" s="69">
        <v>4056</v>
      </c>
      <c r="F435" s="69"/>
      <c r="G435" s="2">
        <v>7878</v>
      </c>
      <c r="H435" s="2"/>
    </row>
    <row r="436" spans="2:8" collapsed="1">
      <c r="B436" s="76">
        <v>1978</v>
      </c>
      <c r="C436" s="9">
        <v>28223</v>
      </c>
      <c r="D436" s="9"/>
      <c r="E436" s="9">
        <v>22194</v>
      </c>
      <c r="F436" s="9"/>
      <c r="G436" s="9">
        <v>50417</v>
      </c>
      <c r="H436" s="9"/>
    </row>
    <row r="437" spans="2:8" ht="25.5" customHeight="1">
      <c r="B437" s="300" t="s">
        <v>117</v>
      </c>
      <c r="C437" s="300"/>
      <c r="D437" s="300"/>
      <c r="E437" s="300"/>
      <c r="F437" s="300"/>
      <c r="G437" s="300"/>
      <c r="H437" s="77"/>
    </row>
  </sheetData>
  <mergeCells count="5">
    <mergeCell ref="B5:H5"/>
    <mergeCell ref="C6:D6"/>
    <mergeCell ref="E6:F6"/>
    <mergeCell ref="G6:H6"/>
    <mergeCell ref="B437:G437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23"/>
  <sheetViews>
    <sheetView showGridLines="0" showRowColHeaders="0" zoomScaleNormal="100" workbookViewId="0">
      <selection activeCell="B13" sqref="B13"/>
    </sheetView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1" t="s">
        <v>285</v>
      </c>
      <c r="C5" s="301"/>
      <c r="D5" s="301"/>
      <c r="E5" s="301"/>
    </row>
    <row r="6" spans="2:5" ht="25.5">
      <c r="B6" s="78"/>
      <c r="C6" s="67" t="s">
        <v>118</v>
      </c>
      <c r="D6" s="67" t="s">
        <v>41</v>
      </c>
      <c r="E6" s="67" t="s">
        <v>10</v>
      </c>
    </row>
    <row r="7" spans="2:5">
      <c r="B7" s="41" t="s">
        <v>11</v>
      </c>
      <c r="C7" s="51">
        <f>IFERROR('tab. Turistas alojados tip'!C8/'tab. Turistas alojados tip'!C21-1,"-")</f>
        <v>-0.1630701993990713</v>
      </c>
      <c r="D7" s="51">
        <f>IFERROR('tab. Turistas alojados tip'!E8/'tab. Turistas alojados tip'!E21-1,"-")</f>
        <v>0.15292935094773119</v>
      </c>
      <c r="E7" s="51">
        <f>IFERROR('tab. Turistas alojados tip'!G8/'tab. Turistas alojados tip'!G21-1,"-")</f>
        <v>4.4047058823529328E-2</v>
      </c>
    </row>
    <row r="8" spans="2:5">
      <c r="B8" s="41" t="s">
        <v>12</v>
      </c>
      <c r="C8" s="51">
        <f>IFERROR('tab. Turistas alojados tip'!C9/'tab. Turistas alojados tip'!C22-1,"-")</f>
        <v>-1.4166923313828184E-2</v>
      </c>
      <c r="D8" s="51">
        <f>IFERROR('tab. Turistas alojados tip'!E9/'tab. Turistas alojados tip'!E22-1,"-")</f>
        <v>-4.5259515570934217E-2</v>
      </c>
      <c r="E8" s="51">
        <f>IFERROR('tab. Turistas alojados tip'!G9/'tab. Turistas alojados tip'!G22-1,"-")</f>
        <v>-3.5618792971734203E-2</v>
      </c>
    </row>
    <row r="9" spans="2:5">
      <c r="B9" s="41" t="s">
        <v>13</v>
      </c>
      <c r="C9" s="51">
        <f>IFERROR('tab. Turistas alojados tip'!C10/'tab. Turistas alojados tip'!C23-1,"-")</f>
        <v>1.0240112994350348E-2</v>
      </c>
      <c r="D9" s="51">
        <f>IFERROR('tab. Turistas alojados tip'!E10/'tab. Turistas alojados tip'!E23-1,"-")</f>
        <v>6.0089898273006925E-2</v>
      </c>
      <c r="E9" s="51">
        <f>IFERROR('tab. Turistas alojados tip'!G10/'tab. Turistas alojados tip'!G23-1,"-")</f>
        <v>4.0090664400056708E-2</v>
      </c>
    </row>
    <row r="10" spans="2:5">
      <c r="B10" s="41" t="s">
        <v>14</v>
      </c>
      <c r="C10" s="51">
        <f>IFERROR('tab. Turistas alojados tip'!C11/'tab. Turistas alojados tip'!C24-1,"-")</f>
        <v>-0.48983200707338637</v>
      </c>
      <c r="D10" s="51">
        <f>IFERROR('tab. Turistas alojados tip'!E11/'tab. Turistas alojados tip'!E24-1,"-")</f>
        <v>-0.51603498542274051</v>
      </c>
      <c r="E10" s="51">
        <f>IFERROR('tab. Turistas alojados tip'!G11/'tab. Turistas alojados tip'!G24-1,"-")</f>
        <v>-0.50231481481481488</v>
      </c>
    </row>
    <row r="11" spans="2:5">
      <c r="B11" s="41" t="s">
        <v>15</v>
      </c>
      <c r="C11" s="51">
        <f>IFERROR('tab. Turistas alojados tip'!C12/'tab. Turistas alojados tip'!C25-1,"-")</f>
        <v>-0.14106145251396651</v>
      </c>
      <c r="D11" s="51">
        <f>IFERROR('tab. Turistas alojados tip'!E12/'tab. Turistas alojados tip'!E25-1,"-")</f>
        <v>-0.26162018592297476</v>
      </c>
      <c r="E11" s="51">
        <f>IFERROR('tab. Turistas alojados tip'!G12/'tab. Turistas alojados tip'!G25-1,"-")</f>
        <v>-0.20285908781484008</v>
      </c>
    </row>
    <row r="12" spans="2:5">
      <c r="B12" s="41" t="s">
        <v>16</v>
      </c>
      <c r="C12" s="51">
        <f>IFERROR('tab. Turistas alojados tip'!C13/'tab. Turistas alojados tip'!C26-1,"-")</f>
        <v>-0.16943866943866948</v>
      </c>
      <c r="D12" s="51">
        <f>IFERROR('tab. Turistas alojados tip'!E13/'tab. Turistas alojados tip'!E26-1,"-")</f>
        <v>-6.7510548523206704E-2</v>
      </c>
      <c r="E12" s="51">
        <f>IFERROR('tab. Turistas alojados tip'!G13/'tab. Turistas alojados tip'!G26-1,"-")</f>
        <v>-0.11884816753926697</v>
      </c>
    </row>
    <row r="13" spans="2:5">
      <c r="B13" s="41" t="s">
        <v>17</v>
      </c>
      <c r="C13" s="51">
        <f>IFERROR('tab. Turistas alojados tip'!C14/'tab. Turistas alojados tip'!C27-1,"-")</f>
        <v>-0.30742659758203794</v>
      </c>
      <c r="D13" s="51">
        <f>IFERROR('tab. Turistas alojados tip'!E14/'tab. Turistas alojados tip'!E27-1,"-")</f>
        <v>-0.36904761904761907</v>
      </c>
      <c r="E13" s="51">
        <f>IFERROR('tab. Turistas alojados tip'!G14/'tab. Turistas alojados tip'!G27-1,"-")</f>
        <v>-0.33733333333333337</v>
      </c>
    </row>
    <row r="14" spans="2:5">
      <c r="B14" s="41" t="s">
        <v>18</v>
      </c>
      <c r="C14" s="51">
        <f>IFERROR('tab. Turistas alojados tip'!C15/'tab. Turistas alojados tip'!C28-1,"-")</f>
        <v>-0.249728555917481</v>
      </c>
      <c r="D14" s="51">
        <f>IFERROR('tab. Turistas alojados tip'!E15/'tab. Turistas alojados tip'!E28-1,"-")</f>
        <v>-6.9128787878787845E-2</v>
      </c>
      <c r="E14" s="51">
        <f>IFERROR('tab. Turistas alojados tip'!G15/'tab. Turistas alojados tip'!G28-1,"-")</f>
        <v>-0.15326251896813359</v>
      </c>
    </row>
    <row r="15" spans="2:5">
      <c r="B15" s="41" t="s">
        <v>19</v>
      </c>
      <c r="C15" s="51">
        <f>IFERROR('tab. Turistas alojados tip'!C16/'tab. Turistas alojados tip'!C29-1,"-")</f>
        <v>-0.20711974110032361</v>
      </c>
      <c r="D15" s="51">
        <f>IFERROR('tab. Turistas alojados tip'!E16/'tab. Turistas alojados tip'!E29-1,"-")</f>
        <v>-0.39515180042362907</v>
      </c>
      <c r="E15" s="51">
        <f>IFERROR('tab. Turistas alojados tip'!G16/'tab. Turistas alojados tip'!G29-1,"-")</f>
        <v>-0.32599315578038979</v>
      </c>
    </row>
    <row r="16" spans="2:5">
      <c r="B16" s="41" t="s">
        <v>20</v>
      </c>
      <c r="C16" s="51">
        <f>IFERROR('tab. Turistas alojados tip'!C17/'tab. Turistas alojados tip'!C30-1,"-")</f>
        <v>-0.24976288333860264</v>
      </c>
      <c r="D16" s="51">
        <f>IFERROR('tab. Turistas alojados tip'!E17/'tab. Turistas alojados tip'!E30-1,"-")</f>
        <v>-0.3609643891634009</v>
      </c>
      <c r="E16" s="51">
        <f>IFERROR('tab. Turistas alojados tip'!G17/'tab. Turistas alojados tip'!G30-1,"-")</f>
        <v>-0.32202170062001767</v>
      </c>
    </row>
    <row r="17" spans="2:8">
      <c r="B17" s="41" t="s">
        <v>21</v>
      </c>
      <c r="C17" s="51">
        <f>IFERROR('tab. Turistas alojados tip'!C18/'tab. Turistas alojados tip'!C31-1,"-")</f>
        <v>-0.17760407198691142</v>
      </c>
      <c r="D17" s="51">
        <f>IFERROR('tab. Turistas alojados tip'!E18/'tab. Turistas alojados tip'!E31-1,"-")</f>
        <v>-0.17463816735358961</v>
      </c>
      <c r="E17" s="51">
        <f>IFERROR('tab. Turistas alojados tip'!G18/'tab. Turistas alojados tip'!G31-1,"-")</f>
        <v>-0.17566210618802558</v>
      </c>
    </row>
    <row r="18" spans="2:8">
      <c r="B18" s="41" t="s">
        <v>22</v>
      </c>
      <c r="C18" s="51">
        <f>IFERROR('tab. Turistas alojados tip'!C19/'tab. Turistas alojados tip'!C32-1,"-")</f>
        <v>-0.21285214509298467</v>
      </c>
      <c r="D18" s="51">
        <f>IFERROR('tab. Turistas alojados tip'!E19/'tab. Turistas alojados tip'!E32-1,"-")</f>
        <v>-0.21062992125984248</v>
      </c>
      <c r="E18" s="51">
        <f>IFERROR('tab. Turistas alojados tip'!G19/'tab. Turistas alojados tip'!G32-1,"-")</f>
        <v>-0.21137958879433505</v>
      </c>
      <c r="F18" s="79"/>
      <c r="G18" s="79"/>
      <c r="H18" s="79"/>
    </row>
    <row r="19" spans="2:8" ht="15" customHeight="1">
      <c r="B19" s="71" t="str">
        <f>actualizaciones!$A$2</f>
        <v>año 2010</v>
      </c>
      <c r="C19" s="6">
        <v>-0.18170440654287212</v>
      </c>
      <c r="D19" s="6">
        <v>-0.16993474876618864</v>
      </c>
      <c r="E19" s="6">
        <v>-0.17420308211948488</v>
      </c>
      <c r="F19" s="79"/>
      <c r="G19" s="79"/>
      <c r="H19" s="79"/>
    </row>
    <row r="20" spans="2:8" hidden="1" outlineLevel="1">
      <c r="B20" s="41" t="s">
        <v>11</v>
      </c>
      <c r="C20" s="51">
        <f>IFERROR('tab. Turistas alojados tip'!C21/'tab. Turistas alojados tip'!C34-1,"-")</f>
        <v>-0.23569937369519833</v>
      </c>
      <c r="D20" s="51">
        <f>IFERROR('tab. Turistas alojados tip'!E21/'tab. Turistas alojados tip'!E34-1,"-")</f>
        <v>-0.2784167443788208</v>
      </c>
      <c r="E20" s="51">
        <f>IFERROR('tab. Turistas alojados tip'!G21/'tab. Turistas alojados tip'!G34-1,"-")</f>
        <v>-0.26424762828059001</v>
      </c>
    </row>
    <row r="21" spans="2:8" hidden="1" outlineLevel="1">
      <c r="B21" s="41" t="s">
        <v>12</v>
      </c>
      <c r="C21" s="51">
        <f>IFERROR('tab. Turistas alojados tip'!C22/'tab. Turistas alojados tip'!C35-1,"-")</f>
        <v>-0.43441909075074026</v>
      </c>
      <c r="D21" s="51">
        <f>IFERROR('tab. Turistas alojados tip'!E22/'tab. Turistas alojados tip'!E35-1,"-")</f>
        <v>-0.41668012271919908</v>
      </c>
      <c r="E21" s="51">
        <f>IFERROR('tab. Turistas alojados tip'!G22/'tab. Turistas alojados tip'!G35-1,"-")</f>
        <v>-0.42229822916092019</v>
      </c>
    </row>
    <row r="22" spans="2:8" hidden="1" outlineLevel="1">
      <c r="B22" s="41" t="s">
        <v>13</v>
      </c>
      <c r="C22" s="51">
        <f>IFERROR('tab. Turistas alojados tip'!C23/'tab. Turistas alojados tip'!C36-1,"-")</f>
        <v>-0.37935568704799472</v>
      </c>
      <c r="D22" s="51">
        <f>IFERROR('tab. Turistas alojados tip'!E23/'tab. Turistas alojados tip'!E36-1,"-")</f>
        <v>-0.24315129811996417</v>
      </c>
      <c r="E22" s="51">
        <f>IFERROR('tab. Turistas alojados tip'!G23/'tab. Turistas alojados tip'!G36-1,"-")</f>
        <v>-0.30439495467087108</v>
      </c>
    </row>
    <row r="23" spans="2:8" hidden="1" outlineLevel="1">
      <c r="B23" s="41" t="s">
        <v>14</v>
      </c>
      <c r="C23" s="51">
        <f>IFERROR('tab. Turistas alojados tip'!C24/'tab. Turistas alojados tip'!C37-1,"-")</f>
        <v>-0.30098887515451178</v>
      </c>
      <c r="D23" s="51">
        <f>IFERROR('tab. Turistas alojados tip'!E24/'tab. Turistas alojados tip'!E37-1,"-")</f>
        <v>-0.3042596348884381</v>
      </c>
      <c r="E23" s="51">
        <f>IFERROR('tab. Turistas alojados tip'!G24/'tab. Turistas alojados tip'!G37-1,"-")</f>
        <v>-0.30255085566677431</v>
      </c>
    </row>
    <row r="24" spans="2:8" hidden="1" outlineLevel="1">
      <c r="B24" s="41" t="s">
        <v>15</v>
      </c>
      <c r="C24" s="51">
        <f>IFERROR('tab. Turistas alojados tip'!C25/'tab. Turistas alojados tip'!C38-1,"-")</f>
        <v>-0.43038981702466195</v>
      </c>
      <c r="D24" s="51">
        <f>IFERROR('tab. Turistas alojados tip'!E25/'tab. Turistas alojados tip'!E38-1,"-")</f>
        <v>-0.35695986336464558</v>
      </c>
      <c r="E24" s="51">
        <f>IFERROR('tab. Turistas alojados tip'!G25/'tab. Turistas alojados tip'!G38-1,"-")</f>
        <v>-0.39497528830313011</v>
      </c>
    </row>
    <row r="25" spans="2:8" hidden="1" outlineLevel="1">
      <c r="B25" s="41" t="s">
        <v>16</v>
      </c>
      <c r="C25" s="51">
        <f>IFERROR('tab. Turistas alojados tip'!C26/'tab. Turistas alojados tip'!C39-1,"-")</f>
        <v>-0.44360902255639101</v>
      </c>
      <c r="D25" s="51">
        <f>IFERROR('tab. Turistas alojados tip'!E26/'tab. Turistas alojados tip'!E39-1,"-")</f>
        <v>-0.52217741935483875</v>
      </c>
      <c r="E25" s="51">
        <f>IFERROR('tab. Turistas alojados tip'!G26/'tab. Turistas alojados tip'!G39-1,"-")</f>
        <v>-0.48559116617290599</v>
      </c>
    </row>
    <row r="26" spans="2:8" hidden="1" outlineLevel="1">
      <c r="B26" s="41" t="s">
        <v>17</v>
      </c>
      <c r="C26" s="51">
        <f>IFERROR('tab. Turistas alojados tip'!C27/'tab. Turistas alojados tip'!C40-1,"-")</f>
        <v>-9.7427903351519851E-2</v>
      </c>
      <c r="D26" s="51">
        <f>IFERROR('tab. Turistas alojados tip'!E27/'tab. Turistas alojados tip'!E40-1,"-")</f>
        <v>-0.27777777777777779</v>
      </c>
      <c r="E26" s="51">
        <f>IFERROR('tab. Turistas alojados tip'!G27/'tab. Turistas alojados tip'!G40-1,"-")</f>
        <v>-0.19499105545617168</v>
      </c>
    </row>
    <row r="27" spans="2:8" hidden="1" outlineLevel="1">
      <c r="B27" s="41" t="s">
        <v>18</v>
      </c>
      <c r="C27" s="51">
        <f>IFERROR('tab. Turistas alojados tip'!C28/'tab. Turistas alojados tip'!C41-1,"-")</f>
        <v>0.61013986013986021</v>
      </c>
      <c r="D27" s="51">
        <f>IFERROR('tab. Turistas alojados tip'!E28/'tab. Turistas alojados tip'!E41-1,"-")</f>
        <v>-0.42546245919477688</v>
      </c>
      <c r="E27" s="51">
        <f>IFERROR('tab. Turistas alojados tip'!G28/'tab. Turistas alojados tip'!G41-1,"-")</f>
        <v>-0.17966804979253115</v>
      </c>
    </row>
    <row r="28" spans="2:8" hidden="1" outlineLevel="1">
      <c r="B28" s="41" t="s">
        <v>19</v>
      </c>
      <c r="C28" s="51">
        <f>IFERROR('tab. Turistas alojados tip'!C29/'tab. Turistas alojados tip'!C42-1,"-")</f>
        <v>5.6410256410256432E-2</v>
      </c>
      <c r="D28" s="51">
        <f>IFERROR('tab. Turistas alojados tip'!E29/'tab. Turistas alojados tip'!E42-1,"-")</f>
        <v>3.6341463414634179E-2</v>
      </c>
      <c r="E28" s="51">
        <f>IFERROR('tab. Turistas alojados tip'!G29/'tab. Turistas alojados tip'!G42-1,"-")</f>
        <v>4.3633540372670865E-2</v>
      </c>
    </row>
    <row r="29" spans="2:8" hidden="1" outlineLevel="1">
      <c r="B29" s="41" t="s">
        <v>20</v>
      </c>
      <c r="C29" s="51">
        <f>IFERROR('tab. Turistas alojados tip'!C30/'tab. Turistas alojados tip'!C43-1,"-")</f>
        <v>2.6945633222381637E-3</v>
      </c>
      <c r="D29" s="51">
        <f>IFERROR('tab. Turistas alojados tip'!E30/'tab. Turistas alojados tip'!E43-1,"-")</f>
        <v>-0.1673996311533551</v>
      </c>
      <c r="E29" s="51">
        <f>IFERROR('tab. Turistas alojados tip'!G30/'tab. Turistas alojados tip'!G43-1,"-")</f>
        <v>-0.11481354437202917</v>
      </c>
    </row>
    <row r="30" spans="2:8" hidden="1" outlineLevel="1">
      <c r="B30" s="41" t="s">
        <v>21</v>
      </c>
      <c r="C30" s="51">
        <f>IFERROR('tab. Turistas alojados tip'!C31/'tab. Turistas alojados tip'!C44-1,"-")</f>
        <v>-4.3803233095776162E-2</v>
      </c>
      <c r="D30" s="51">
        <f>IFERROR('tab. Turistas alojados tip'!E31/'tab. Turistas alojados tip'!E44-1,"-")</f>
        <v>-0.20878204155922953</v>
      </c>
      <c r="E30" s="51">
        <f>IFERROR('tab. Turistas alojados tip'!G31/'tab. Turistas alojados tip'!G44-1,"-")</f>
        <v>-0.15866730027984577</v>
      </c>
    </row>
    <row r="31" spans="2:8" hidden="1" outlineLevel="1">
      <c r="B31" s="41" t="s">
        <v>22</v>
      </c>
      <c r="C31" s="51">
        <f>IFERROR('tab. Turistas alojados tip'!C32/'tab. Turistas alojados tip'!C45-1,"-")</f>
        <v>8.5114885114885075E-2</v>
      </c>
      <c r="D31" s="51">
        <f>IFERROR('tab. Turistas alojados tip'!E32/'tab. Turistas alojados tip'!E45-1,"-")</f>
        <v>-0.14690123950419831</v>
      </c>
      <c r="E31" s="51">
        <f>IFERROR('tab. Turistas alojados tip'!G32/'tab. Turistas alojados tip'!G45-1,"-")</f>
        <v>-8.0582524271844647E-2</v>
      </c>
    </row>
    <row r="32" spans="2:8" collapsed="1">
      <c r="B32" s="75">
        <v>2009</v>
      </c>
      <c r="C32" s="8">
        <f>IFERROR('tab. Turistas alojados tip'!C33/'tab. Turistas alojados tip'!C46-1,"-")</f>
        <v>-0.16118164062499996</v>
      </c>
      <c r="D32" s="8">
        <f>IFERROR('tab. Turistas alojados tip'!E33/'tab. Turistas alojados tip'!E46-1,"-")</f>
        <v>-0.24043021573683876</v>
      </c>
      <c r="E32" s="8">
        <f>IFERROR('tab. Turistas alojados tip'!G33/'tab. Turistas alojados tip'!G46-1,"-")</f>
        <v>-0.21348221327466688</v>
      </c>
    </row>
    <row r="33" spans="2:5" hidden="1" outlineLevel="1">
      <c r="B33" s="41" t="s">
        <v>11</v>
      </c>
      <c r="C33" s="51">
        <f>IFERROR('tab. Turistas alojados tip'!C34/'tab. Turistas alojados tip'!C47-1,"-")</f>
        <v>-8.5354210425816257E-2</v>
      </c>
      <c r="D33" s="51">
        <f>IFERROR('tab. Turistas alojados tip'!E34/'tab. Turistas alojados tip'!E47-1,"-")</f>
        <v>-0.3213557415090359</v>
      </c>
      <c r="E33" s="51">
        <f>IFERROR('tab. Turistas alojados tip'!G34/'tab. Turistas alojados tip'!G47-1,"-")</f>
        <v>-0.25783739336005751</v>
      </c>
    </row>
    <row r="34" spans="2:5" hidden="1" outlineLevel="1">
      <c r="B34" s="41" t="s">
        <v>12</v>
      </c>
      <c r="C34" s="51">
        <f>IFERROR('tab. Turistas alojados tip'!C35/'tab. Turistas alojados tip'!C48-1,"-")</f>
        <v>0.54577275175013473</v>
      </c>
      <c r="D34" s="51">
        <f>IFERROR('tab. Turistas alojados tip'!E35/'tab. Turistas alojados tip'!E48-1,"-")</f>
        <v>0.11055321438178067</v>
      </c>
      <c r="E34" s="51">
        <f>IFERROR('tab. Turistas alojados tip'!G35/'tab. Turistas alojados tip'!G48-1,"-")</f>
        <v>0.2192775946727652</v>
      </c>
    </row>
    <row r="35" spans="2:5" hidden="1" outlineLevel="1">
      <c r="B35" s="41" t="s">
        <v>13</v>
      </c>
      <c r="C35" s="51">
        <f>IFERROR('tab. Turistas alojados tip'!C36/'tab. Turistas alojados tip'!C49-1,"-")</f>
        <v>0.73366261398176302</v>
      </c>
      <c r="D35" s="51">
        <f>IFERROR('tab. Turistas alojados tip'!E36/'tab. Turistas alojados tip'!E49-1,"-")</f>
        <v>-8.4726319239593617E-2</v>
      </c>
      <c r="E35" s="51">
        <f>IFERROR('tab. Turistas alojados tip'!G36/'tab. Turistas alojados tip'!G49-1,"-")</f>
        <v>0.16189603847034584</v>
      </c>
    </row>
    <row r="36" spans="2:5" hidden="1" outlineLevel="1">
      <c r="B36" s="41" t="s">
        <v>14</v>
      </c>
      <c r="C36" s="51">
        <f>IFERROR('tab. Turistas alojados tip'!C37/'tab. Turistas alojados tip'!C50-1,"-")</f>
        <v>0.27201257861635231</v>
      </c>
      <c r="D36" s="51">
        <f>IFERROR('tab. Turistas alojados tip'!E37/'tab. Turistas alojados tip'!E50-1,"-")</f>
        <v>8.1931236283833142E-2</v>
      </c>
      <c r="E36" s="51">
        <f>IFERROR('tab. Turistas alojados tip'!G37/'tab. Turistas alojados tip'!G50-1,"-")</f>
        <v>0.17355058734369089</v>
      </c>
    </row>
    <row r="37" spans="2:5" hidden="1" outlineLevel="1">
      <c r="B37" s="41" t="s">
        <v>15</v>
      </c>
      <c r="C37" s="51">
        <f>IFERROR('tab. Turistas alojados tip'!C38/'tab. Turistas alojados tip'!C51-1,"-")</f>
        <v>1.2366548042704628</v>
      </c>
      <c r="D37" s="51">
        <f>IFERROR('tab. Turistas alojados tip'!E38/'tab. Turistas alojados tip'!E51-1,"-")</f>
        <v>-0.23812621990891347</v>
      </c>
      <c r="E37" s="51">
        <f>IFERROR('tab. Turistas alojados tip'!G38/'tab. Turistas alojados tip'!G51-1,"-")</f>
        <v>0.15674130538351605</v>
      </c>
    </row>
    <row r="38" spans="2:5" hidden="1" outlineLevel="1">
      <c r="B38" s="41" t="s">
        <v>16</v>
      </c>
      <c r="C38" s="51">
        <f>IFERROR('tab. Turistas alojados tip'!C39/'tab. Turistas alojados tip'!C52-1,"-")</f>
        <v>1.6356707317073171</v>
      </c>
      <c r="D38" s="51">
        <f>IFERROR('tab. Turistas alojados tip'!E39/'tab. Turistas alojados tip'!E52-1,"-")</f>
        <v>0.16981132075471694</v>
      </c>
      <c r="E38" s="51">
        <f>IFERROR('tab. Turistas alojados tip'!G39/'tab. Turistas alojados tip'!G52-1,"-")</f>
        <v>0.57865646258503411</v>
      </c>
    </row>
    <row r="39" spans="2:5" hidden="1" outlineLevel="1">
      <c r="B39" s="41" t="s">
        <v>17</v>
      </c>
      <c r="C39" s="51">
        <f>IFERROR('tab. Turistas alojados tip'!C40/'tab. Turistas alojados tip'!C53-1,"-")</f>
        <v>3.7518518518518515</v>
      </c>
      <c r="D39" s="51">
        <f>IFERROR('tab. Turistas alojados tip'!E40/'tab. Turistas alojados tip'!E53-1,"-")</f>
        <v>0.20863309352517989</v>
      </c>
      <c r="E39" s="51">
        <f>IFERROR('tab. Turistas alojados tip'!G40/'tab. Turistas alojados tip'!G53-1,"-")</f>
        <v>0.83760683760683752</v>
      </c>
    </row>
    <row r="40" spans="2:5" hidden="1" outlineLevel="1">
      <c r="B40" s="41" t="s">
        <v>18</v>
      </c>
      <c r="C40" s="51">
        <f>IFERROR('tab. Turistas alojados tip'!C41/'tab. Turistas alojados tip'!C54-1,"-")</f>
        <v>0.64841498559077815</v>
      </c>
      <c r="D40" s="51">
        <f>IFERROR('tab. Turistas alojados tip'!E41/'tab. Turistas alojados tip'!E54-1,"-")</f>
        <v>-9.3241243216576231E-2</v>
      </c>
      <c r="E40" s="51">
        <f>IFERROR('tab. Turistas alojados tip'!G41/'tab. Turistas alojados tip'!G54-1,"-")</f>
        <v>1.5164279696714411E-2</v>
      </c>
    </row>
    <row r="41" spans="2:5" hidden="1" outlineLevel="1">
      <c r="B41" s="41" t="s">
        <v>19</v>
      </c>
      <c r="C41" s="51">
        <f>IFERROR('tab. Turistas alojados tip'!C42/'tab. Turistas alojados tip'!C55-1,"-")</f>
        <v>-5.1479529793271195E-2</v>
      </c>
      <c r="D41" s="51">
        <f>IFERROR('tab. Turistas alojados tip'!E42/'tab. Turistas alojados tip'!E55-1,"-")</f>
        <v>-0.16241062308478038</v>
      </c>
      <c r="E41" s="51">
        <f>IFERROR('tab. Turistas alojados tip'!G42/'tab. Turistas alojados tip'!G55-1,"-")</f>
        <v>-0.12523770714479765</v>
      </c>
    </row>
    <row r="42" spans="2:5" hidden="1" outlineLevel="1">
      <c r="B42" s="41" t="s">
        <v>20</v>
      </c>
      <c r="C42" s="51">
        <f>IFERROR('tab. Turistas alojados tip'!C43/'tab. Turistas alojados tip'!C56-1,"-")</f>
        <v>0.13552915766738671</v>
      </c>
      <c r="D42" s="51">
        <f>IFERROR('tab. Turistas alojados tip'!E43/'tab. Turistas alojados tip'!E56-1,"-")</f>
        <v>0.45445166615083044</v>
      </c>
      <c r="E42" s="51">
        <f>IFERROR('tab. Turistas alojados tip'!G43/'tab. Turistas alojados tip'!G56-1,"-")</f>
        <v>0.3382516886353204</v>
      </c>
    </row>
    <row r="43" spans="2:5" hidden="1" outlineLevel="1">
      <c r="B43" s="41" t="s">
        <v>21</v>
      </c>
      <c r="C43" s="51">
        <f>IFERROR('tab. Turistas alojados tip'!C44/'tab. Turistas alojados tip'!C57-1,"-")</f>
        <v>-8.7549563838223654E-2</v>
      </c>
      <c r="D43" s="51">
        <f>IFERROR('tab. Turistas alojados tip'!E44/'tab. Turistas alojados tip'!E57-1,"-")</f>
        <v>0.31820453863840847</v>
      </c>
      <c r="E43" s="51">
        <f>IFERROR('tab. Turistas alojados tip'!G44/'tab. Turistas alojados tip'!G57-1,"-")</f>
        <v>0.16133186166298752</v>
      </c>
    </row>
    <row r="44" spans="2:5" hidden="1" outlineLevel="1">
      <c r="B44" s="41" t="s">
        <v>22</v>
      </c>
      <c r="C44" s="51">
        <f>IFERROR('tab. Turistas alojados tip'!C45/'tab. Turistas alojados tip'!C58-1,"-")</f>
        <v>8.6658605401048749E-3</v>
      </c>
      <c r="D44" s="51">
        <f>IFERROR('tab. Turistas alojados tip'!E45/'tab. Turistas alojados tip'!E58-1,"-")</f>
        <v>3.5010759807978742E-2</v>
      </c>
      <c r="E44" s="51">
        <f>IFERROR('tab. Turistas alojados tip'!G45/'tab. Turistas alojados tip'!G58-1,"-")</f>
        <v>2.7340999765313345E-2</v>
      </c>
    </row>
    <row r="45" spans="2:5" collapsed="1">
      <c r="B45" s="76">
        <v>2008</v>
      </c>
      <c r="C45" s="10">
        <f>IFERROR('tab. Turistas alojados tip'!C46/'tab. Turistas alojados tip'!C59-1,"-")</f>
        <v>0.20541494997057086</v>
      </c>
      <c r="D45" s="10">
        <f>IFERROR('tab. Turistas alojados tip'!E46/'tab. Turistas alojados tip'!E59-1,"-")</f>
        <v>4.5615373485735411E-2</v>
      </c>
      <c r="E45" s="10">
        <f>IFERROR('tab. Turistas alojados tip'!G46/'tab. Turistas alojados tip'!G59-1,"-")</f>
        <v>9.4975774268910129E-2</v>
      </c>
    </row>
    <row r="46" spans="2:5" hidden="1" outlineLevel="1">
      <c r="B46" s="41" t="s">
        <v>11</v>
      </c>
      <c r="C46" s="51">
        <f>IFERROR('tab. Turistas alojados tip'!C47/'tab. Turistas alojados tip'!C60-1,"-")</f>
        <v>-5.7075981274756882E-2</v>
      </c>
      <c r="D46" s="51">
        <f>IFERROR('tab. Turistas alojados tip'!E47/'tab. Turistas alojados tip'!E60-1,"-")</f>
        <v>0.61126217992295495</v>
      </c>
      <c r="E46" s="51">
        <f>IFERROR('tab. Turistas alojados tip'!G47/'tab. Turistas alojados tip'!G60-1,"-")</f>
        <v>0.35312934631432547</v>
      </c>
    </row>
    <row r="47" spans="2:5" hidden="1" outlineLevel="1">
      <c r="B47" s="41" t="s">
        <v>12</v>
      </c>
      <c r="C47" s="51">
        <f>IFERROR('tab. Turistas alojados tip'!C48/'tab. Turistas alojados tip'!C61-1,"-")</f>
        <v>-0.15686719636776392</v>
      </c>
      <c r="D47" s="51">
        <f>IFERROR('tab. Turistas alojados tip'!E48/'tab. Turistas alojados tip'!E61-1,"-")</f>
        <v>0.61497248769186208</v>
      </c>
      <c r="E47" s="51">
        <f>IFERROR('tab. Turistas alojados tip'!G48/'tab. Turistas alojados tip'!G61-1,"-")</f>
        <v>0.3143842277429052</v>
      </c>
    </row>
    <row r="48" spans="2:5" hidden="1" outlineLevel="1">
      <c r="B48" s="41" t="s">
        <v>13</v>
      </c>
      <c r="C48" s="51">
        <f>IFERROR('tab. Turistas alojados tip'!C49/'tab. Turistas alojados tip'!C62-1,"-")</f>
        <v>-0.34413157238973335</v>
      </c>
      <c r="D48" s="51">
        <f>IFERROR('tab. Turistas alojados tip'!E49/'tab. Turistas alojados tip'!E62-1,"-")</f>
        <v>0.30972311654861562</v>
      </c>
      <c r="E48" s="51">
        <f>IFERROR('tab. Turistas alojados tip'!G49/'tab. Turistas alojados tip'!G62-1,"-")</f>
        <v>7.1494464944650282E-3</v>
      </c>
    </row>
    <row r="49" spans="2:5" hidden="1" outlineLevel="1">
      <c r="B49" s="41" t="s">
        <v>14</v>
      </c>
      <c r="C49" s="51">
        <f>IFERROR('tab. Turistas alojados tip'!C50/'tab. Turistas alojados tip'!C63-1,"-")</f>
        <v>0.15009041591320083</v>
      </c>
      <c r="D49" s="51">
        <f>IFERROR('tab. Turistas alojados tip'!E50/'tab. Turistas alojados tip'!E63-1,"-")</f>
        <v>1.7015810276679844</v>
      </c>
      <c r="E49" s="51">
        <f>IFERROR('tab. Turistas alojados tip'!G50/'tab. Turistas alojados tip'!G63-1,"-")</f>
        <v>0.63709677419354849</v>
      </c>
    </row>
    <row r="50" spans="2:5" hidden="1" outlineLevel="1">
      <c r="B50" s="41" t="s">
        <v>15</v>
      </c>
      <c r="C50" s="51">
        <f>IFERROR('tab. Turistas alojados tip'!C51/'tab. Turistas alojados tip'!C64-1,"-")</f>
        <v>-0.52453468697123518</v>
      </c>
      <c r="D50" s="51">
        <f>IFERROR('tab. Turistas alojados tip'!E51/'tab. Turistas alojados tip'!E64-1,"-")</f>
        <v>1.5404958677685952</v>
      </c>
      <c r="E50" s="51">
        <f>IFERROR('tab. Turistas alojados tip'!G51/'tab. Turistas alojados tip'!G64-1,"-")</f>
        <v>0.17459429210968103</v>
      </c>
    </row>
    <row r="51" spans="2:5" hidden="1" outlineLevel="1">
      <c r="B51" s="41" t="s">
        <v>16</v>
      </c>
      <c r="C51" s="51">
        <f>IFERROR('tab. Turistas alojados tip'!C52/'tab. Turistas alojados tip'!C65-1,"-")</f>
        <v>-0.33804238143289611</v>
      </c>
      <c r="D51" s="51">
        <f>IFERROR('tab. Turistas alojados tip'!E52/'tab. Turistas alojados tip'!E65-1,"-")</f>
        <v>1.3921015514809589</v>
      </c>
      <c r="E51" s="51">
        <f>IFERROR('tab. Turistas alojados tip'!G52/'tab. Turistas alojados tip'!G65-1,"-")</f>
        <v>0.3835294117647059</v>
      </c>
    </row>
    <row r="52" spans="2:5" hidden="1" outlineLevel="1">
      <c r="B52" s="41" t="s">
        <v>17</v>
      </c>
      <c r="C52" s="51">
        <f>IFERROR('tab. Turistas alojados tip'!C53/'tab. Turistas alojados tip'!C66-1,"-")</f>
        <v>-0.66376089663760895</v>
      </c>
      <c r="D52" s="51">
        <f>IFERROR('tab. Turistas alojados tip'!E53/'tab. Turistas alojados tip'!E66-1,"-")</f>
        <v>1.5900621118012421</v>
      </c>
      <c r="E52" s="51">
        <f>IFERROR('tab. Turistas alojados tip'!G53/'tab. Turistas alojados tip'!G66-1,"-")</f>
        <v>0.18273716951788499</v>
      </c>
    </row>
    <row r="53" spans="2:5" hidden="1" outlineLevel="1">
      <c r="B53" s="41" t="s">
        <v>18</v>
      </c>
      <c r="C53" s="51">
        <f>IFERROR('tab. Turistas alojados tip'!C54/'tab. Turistas alojados tip'!C67-1,"-")</f>
        <v>-0.63816475495307612</v>
      </c>
      <c r="D53" s="51">
        <f>IFERROR('tab. Turistas alojados tip'!E54/'tab. Turistas alojados tip'!E67-1,"-")</f>
        <v>1.0029644268774702</v>
      </c>
      <c r="E53" s="51">
        <f>IFERROR('tab. Turistas alojados tip'!G54/'tab. Turistas alojados tip'!G67-1,"-")</f>
        <v>0.2044647387113141</v>
      </c>
    </row>
    <row r="54" spans="2:5" hidden="1" outlineLevel="1">
      <c r="B54" s="41" t="s">
        <v>19</v>
      </c>
      <c r="C54" s="51">
        <f>IFERROR('tab. Turistas alojados tip'!C55/'tab. Turistas alojados tip'!C68-1,"-")</f>
        <v>-0.39415520628683698</v>
      </c>
      <c r="D54" s="51">
        <f>IFERROR('tab. Turistas alojados tip'!E55/'tab. Turistas alojados tip'!E68-1,"-")</f>
        <v>2.2988505747126409E-2</v>
      </c>
      <c r="E54" s="51">
        <f>IFERROR('tab. Turistas alojados tip'!G55/'tab. Turistas alojados tip'!G68-1,"-")</f>
        <v>-0.16879304504911374</v>
      </c>
    </row>
    <row r="55" spans="2:5" hidden="1" outlineLevel="1">
      <c r="B55" s="41" t="s">
        <v>20</v>
      </c>
      <c r="C55" s="51">
        <f>IFERROR('tab. Turistas alojados tip'!C56/'tab. Turistas alojados tip'!C69-1,"-")</f>
        <v>5.0879515793455621E-2</v>
      </c>
      <c r="D55" s="51">
        <f>IFERROR('tab. Turistas alojados tip'!E56/'tab. Turistas alojados tip'!E69-1,"-")</f>
        <v>-4.8025928108426652E-2</v>
      </c>
      <c r="E55" s="51">
        <f>IFERROR('tab. Turistas alojados tip'!G56/'tab. Turistas alojados tip'!G69-1,"-")</f>
        <v>-1.4221992371840408E-2</v>
      </c>
    </row>
    <row r="56" spans="2:5" hidden="1" outlineLevel="1">
      <c r="B56" s="41" t="s">
        <v>21</v>
      </c>
      <c r="C56" s="51">
        <f>IFERROR('tab. Turistas alojados tip'!C57/'tab. Turistas alojados tip'!C70-1,"-")</f>
        <v>0.11140490040542916</v>
      </c>
      <c r="D56" s="51">
        <f>IFERROR('tab. Turistas alojados tip'!E57/'tab. Turistas alojados tip'!E70-1,"-")</f>
        <v>-5.4268696227663837E-2</v>
      </c>
      <c r="E56" s="51">
        <f>IFERROR('tab. Turistas alojados tip'!G57/'tab. Turistas alojados tip'!G70-1,"-")</f>
        <v>3.569230769230769E-3</v>
      </c>
    </row>
    <row r="57" spans="2:5" hidden="1" outlineLevel="1">
      <c r="B57" s="41" t="s">
        <v>22</v>
      </c>
      <c r="C57" s="51">
        <f>IFERROR('tab. Turistas alojados tip'!C58/'tab. Turistas alojados tip'!C71-1,"-")</f>
        <v>-0.12471335332510147</v>
      </c>
      <c r="D57" s="51">
        <f>IFERROR('tab. Turistas alojados tip'!E58/'tab. Turistas alojados tip'!E71-1,"-")</f>
        <v>5.0426012867327508E-2</v>
      </c>
      <c r="E57" s="51">
        <f>IFERROR('tab. Turistas alojados tip'!G58/'tab. Turistas alojados tip'!G71-1,"-")</f>
        <v>-7.3961912526935292E-3</v>
      </c>
    </row>
    <row r="58" spans="2:5" collapsed="1">
      <c r="B58" s="76">
        <v>2007</v>
      </c>
      <c r="C58" s="10">
        <f>IFERROR('tab. Turistas alojados tip'!C59/'tab. Turistas alojados tip'!C72-1,"-")</f>
        <v>-0.14438233368585385</v>
      </c>
      <c r="D58" s="10">
        <f>IFERROR('tab. Turistas alojados tip'!E59/'tab. Turistas alojados tip'!E72-1,"-")</f>
        <v>0.25143205161969973</v>
      </c>
      <c r="E58" s="10">
        <f>IFERROR('tab. Turistas alojados tip'!G59/'tab. Turistas alojados tip'!G72-1,"-")</f>
        <v>9.4967451675193493E-2</v>
      </c>
    </row>
    <row r="59" spans="2:5" hidden="1" outlineLevel="1">
      <c r="B59" s="41" t="s">
        <v>11</v>
      </c>
      <c r="C59" s="51">
        <f>IFERROR('tab. Turistas alojados tip'!C60/'tab. Turistas alojados tip'!C73-1,"-")</f>
        <v>0.17694426785335882</v>
      </c>
      <c r="D59" s="51">
        <f>IFERROR('tab. Turistas alojados tip'!E60/'tab. Turistas alojados tip'!E73-1,"-")</f>
        <v>-3.5000564525233813E-3</v>
      </c>
      <c r="E59" s="51">
        <f>IFERROR('tab. Turistas alojados tip'!G60/'tab. Turistas alojados tip'!G73-1,"-")</f>
        <v>5.9222156747200883E-2</v>
      </c>
    </row>
    <row r="60" spans="2:5" hidden="1" outlineLevel="1">
      <c r="B60" s="41" t="s">
        <v>12</v>
      </c>
      <c r="C60" s="51">
        <f>IFERROR('tab. Turistas alojados tip'!C61/'tab. Turistas alojados tip'!C74-1,"-")</f>
        <v>-3.8419559048242791E-2</v>
      </c>
      <c r="D60" s="51">
        <f>IFERROR('tab. Turistas alojados tip'!E61/'tab. Turistas alojados tip'!E74-1,"-")</f>
        <v>-0.18580523461447773</v>
      </c>
      <c r="E60" s="51">
        <f>IFERROR('tab. Turistas alojados tip'!G61/'tab. Turistas alojados tip'!G74-1,"-")</f>
        <v>-0.13411926816198427</v>
      </c>
    </row>
    <row r="61" spans="2:5" hidden="1" outlineLevel="1">
      <c r="B61" s="41" t="s">
        <v>13</v>
      </c>
      <c r="C61" s="51">
        <f>IFERROR('tab. Turistas alojados tip'!C62/'tab. Turistas alojados tip'!C75-1,"-")</f>
        <v>0.17752347417840375</v>
      </c>
      <c r="D61" s="51">
        <f>IFERROR('tab. Turistas alojados tip'!E62/'tab. Turistas alojados tip'!E75-1,"-")</f>
        <v>0.16097682531771751</v>
      </c>
      <c r="E61" s="51">
        <f>IFERROR('tab. Turistas alojados tip'!G62/'tab. Turistas alojados tip'!G75-1,"-")</f>
        <v>0.16857566365718912</v>
      </c>
    </row>
    <row r="62" spans="2:5" hidden="1" outlineLevel="1">
      <c r="B62" s="41" t="s">
        <v>14</v>
      </c>
      <c r="C62" s="51">
        <f>IFERROR('tab. Turistas alojados tip'!C63/'tab. Turistas alojados tip'!C76-1,"-")</f>
        <v>-0.20943531093638312</v>
      </c>
      <c r="D62" s="51">
        <f>IFERROR('tab. Turistas alojados tip'!E63/'tab. Turistas alojados tip'!E76-1,"-")</f>
        <v>1.0569105691056913</v>
      </c>
      <c r="E62" s="51">
        <f>IFERROR('tab. Turistas alojados tip'!G63/'tab. Turistas alojados tip'!G76-1,"-")</f>
        <v>-2.0060790273556228E-2</v>
      </c>
    </row>
    <row r="63" spans="2:5" hidden="1" outlineLevel="1">
      <c r="B63" s="41" t="s">
        <v>15</v>
      </c>
      <c r="C63" s="51">
        <f>IFERROR('tab. Turistas alojados tip'!C64/'tab. Turistas alojados tip'!C77-1,"-")</f>
        <v>7.6726342710997653E-3</v>
      </c>
      <c r="D63" s="51">
        <f>IFERROR('tab. Turistas alojados tip'!E64/'tab. Turistas alojados tip'!E77-1,"-")</f>
        <v>0.63072776280323439</v>
      </c>
      <c r="E63" s="51">
        <f>IFERROR('tab. Turistas alojados tip'!G64/'tab. Turistas alojados tip'!G77-1,"-")</f>
        <v>0.15738341968911906</v>
      </c>
    </row>
    <row r="64" spans="2:5" hidden="1" outlineLevel="1">
      <c r="B64" s="41" t="s">
        <v>16</v>
      </c>
      <c r="C64" s="51">
        <f>IFERROR('tab. Turistas alojados tip'!C65/'tab. Turistas alojados tip'!C78-1,"-")</f>
        <v>-0.36105738233397811</v>
      </c>
      <c r="D64" s="51">
        <f>IFERROR('tab. Turistas alojados tip'!E65/'tab. Turistas alojados tip'!E78-1,"-")</f>
        <v>0.37137330754352038</v>
      </c>
      <c r="E64" s="51">
        <f>IFERROR('tab. Turistas alojados tip'!G65/'tab. Turistas alojados tip'!G78-1,"-")</f>
        <v>-0.17794970986460346</v>
      </c>
    </row>
    <row r="65" spans="2:5" hidden="1" outlineLevel="1">
      <c r="B65" s="41" t="s">
        <v>17</v>
      </c>
      <c r="C65" s="51">
        <f>IFERROR('tab. Turistas alojados tip'!C66/'tab. Turistas alojados tip'!C79-1,"-")</f>
        <v>-0.39487565938206481</v>
      </c>
      <c r="D65" s="51">
        <f>IFERROR('tab. Turistas alojados tip'!E66/'tab. Turistas alojados tip'!E79-1,"-")</f>
        <v>0.35674157303370779</v>
      </c>
      <c r="E65" s="51">
        <f>IFERROR('tab. Turistas alojados tip'!G66/'tab. Turistas alojados tip'!G79-1,"-")</f>
        <v>-0.23588829471182415</v>
      </c>
    </row>
    <row r="66" spans="2:5" hidden="1" outlineLevel="1">
      <c r="B66" s="41" t="s">
        <v>18</v>
      </c>
      <c r="C66" s="51">
        <f>IFERROR('tab. Turistas alojados tip'!C67/'tab. Turistas alojados tip'!C80-1,"-")</f>
        <v>-0.42643540669856461</v>
      </c>
      <c r="D66" s="51">
        <f>IFERROR('tab. Turistas alojados tip'!E67/'tab. Turistas alojados tip'!E80-1,"-")</f>
        <v>2.2332268370607027</v>
      </c>
      <c r="E66" s="51">
        <f>IFERROR('tab. Turistas alojados tip'!G67/'tab. Turistas alojados tip'!G80-1,"-")</f>
        <v>-7.0528967254408492E-3</v>
      </c>
    </row>
    <row r="67" spans="2:5" hidden="1" outlineLevel="1">
      <c r="B67" s="41" t="s">
        <v>19</v>
      </c>
      <c r="C67" s="51">
        <f>IFERROR('tab. Turistas alojados tip'!C68/'tab. Turistas alojados tip'!C81-1,"-")</f>
        <v>0.59311424100156485</v>
      </c>
      <c r="D67" s="51">
        <f>IFERROR('tab. Turistas alojados tip'!E68/'tab. Turistas alojados tip'!E81-1,"-")</f>
        <v>0.29991850040749801</v>
      </c>
      <c r="E67" s="51">
        <f>IFERROR('tab. Turistas alojados tip'!G68/'tab. Turistas alojados tip'!G81-1,"-")</f>
        <v>0.42007375340708664</v>
      </c>
    </row>
    <row r="68" spans="2:5" hidden="1" outlineLevel="1">
      <c r="B68" s="41" t="s">
        <v>20</v>
      </c>
      <c r="C68" s="51">
        <f>IFERROR('tab. Turistas alojados tip'!C69/'tab. Turistas alojados tip'!C82-1,"-")</f>
        <v>0.3086633663366336</v>
      </c>
      <c r="D68" s="51">
        <f>IFERROR('tab. Turistas alojados tip'!E69/'tab. Turistas alojados tip'!E82-1,"-")</f>
        <v>0.10445818418483577</v>
      </c>
      <c r="E68" s="51">
        <f>IFERROR('tab. Turistas alojados tip'!G69/'tab. Turistas alojados tip'!G82-1,"-")</f>
        <v>0.16667923674485263</v>
      </c>
    </row>
    <row r="69" spans="2:5" hidden="1" outlineLevel="1">
      <c r="B69" s="41" t="s">
        <v>21</v>
      </c>
      <c r="C69" s="51">
        <f>IFERROR('tab. Turistas alojados tip'!C70/'tab. Turistas alojados tip'!C83-1,"-")</f>
        <v>0.11849369085173511</v>
      </c>
      <c r="D69" s="51">
        <f>IFERROR('tab. Turistas alojados tip'!E70/'tab. Turistas alojados tip'!E83-1,"-")</f>
        <v>0.11137963644005455</v>
      </c>
      <c r="E69" s="51">
        <f>IFERROR('tab. Turistas alojados tip'!G70/'tab. Turistas alojados tip'!G83-1,"-")</f>
        <v>0.11385290287202676</v>
      </c>
    </row>
    <row r="70" spans="2:5" hidden="1" outlineLevel="1">
      <c r="B70" s="41" t="s">
        <v>22</v>
      </c>
      <c r="C70" s="51">
        <f>IFERROR('tab. Turistas alojados tip'!C71/'tab. Turistas alojados tip'!C84-1,"-")</f>
        <v>5.2947405577130624E-4</v>
      </c>
      <c r="D70" s="51">
        <f>IFERROR('tab. Turistas alojados tip'!E71/'tab. Turistas alojados tip'!E84-1,"-")</f>
        <v>0.17199918483798649</v>
      </c>
      <c r="E70" s="51">
        <f>IFERROR('tab. Turistas alojados tip'!G71/'tab. Turistas alojados tip'!G84-1,"-")</f>
        <v>0.10923772609819116</v>
      </c>
    </row>
    <row r="71" spans="2:5" collapsed="1">
      <c r="B71" s="76">
        <v>2006</v>
      </c>
      <c r="C71" s="10">
        <f>IFERROR('tab. Turistas alojados tip'!C72/'tab. Turistas alojados tip'!C85-1,"-")</f>
        <v>6.8614788505004798E-2</v>
      </c>
      <c r="D71" s="10">
        <f>IFERROR('tab. Turistas alojados tip'!E72/'tab. Turistas alojados tip'!E85-1,"-")</f>
        <v>9.6883689018885555E-2</v>
      </c>
      <c r="E71" s="10">
        <f>IFERROR('tab. Turistas alojados tip'!G72/'tab. Turistas alojados tip'!G85-1,"-")</f>
        <v>8.553214478660176E-2</v>
      </c>
    </row>
    <row r="72" spans="2:5" hidden="1" outlineLevel="1">
      <c r="B72" s="41" t="s">
        <v>11</v>
      </c>
      <c r="C72" s="51">
        <f>IFERROR('tab. Turistas alojados tip'!C73/'tab. Turistas alojados tip'!C86-1,"-")</f>
        <v>3.874092009685226E-2</v>
      </c>
      <c r="D72" s="51">
        <f>IFERROR('tab. Turistas alojados tip'!E73/'tab. Turistas alojados tip'!E86-1,"-")</f>
        <v>8.6348583343554441E-2</v>
      </c>
      <c r="E72" s="51">
        <f>IFERROR('tab. Turistas alojados tip'!G73/'tab. Turistas alojados tip'!G86-1,"-")</f>
        <v>6.9313169502205341E-2</v>
      </c>
    </row>
    <row r="73" spans="2:5" hidden="1" outlineLevel="1">
      <c r="B73" s="41" t="s">
        <v>12</v>
      </c>
      <c r="C73" s="51">
        <f>IFERROR('tab. Turistas alojados tip'!C74/'tab. Turistas alojados tip'!C87-1,"-")</f>
        <v>2.0721925133689867E-2</v>
      </c>
      <c r="D73" s="51">
        <f>IFERROR('tab. Turistas alojados tip'!E74/'tab. Turistas alojados tip'!E87-1,"-")</f>
        <v>8.8971626652972091E-2</v>
      </c>
      <c r="E73" s="51">
        <f>IFERROR('tab. Turistas alojados tip'!G74/'tab. Turistas alojados tip'!G87-1,"-")</f>
        <v>6.4022155249653823E-2</v>
      </c>
    </row>
    <row r="74" spans="2:5" hidden="1" outlineLevel="1">
      <c r="B74" s="41" t="s">
        <v>13</v>
      </c>
      <c r="C74" s="51">
        <f>IFERROR('tab. Turistas alojados tip'!C75/'tab. Turistas alojados tip'!C88-1,"-")</f>
        <v>0.27164179104477615</v>
      </c>
      <c r="D74" s="51">
        <f>IFERROR('tab. Turistas alojados tip'!E75/'tab. Turistas alojados tip'!E88-1,"-")</f>
        <v>-0.26983260553129551</v>
      </c>
      <c r="E74" s="51">
        <f>IFERROR('tab. Turistas alojados tip'!G75/'tab. Turistas alojados tip'!G88-1,"-")</f>
        <v>-9.2343444227005911E-2</v>
      </c>
    </row>
    <row r="75" spans="2:5" hidden="1" outlineLevel="1">
      <c r="B75" s="41" t="s">
        <v>14</v>
      </c>
      <c r="C75" s="51">
        <f>IFERROR('tab. Turistas alojados tip'!C76/'tab. Turistas alojados tip'!C89-1,"-")</f>
        <v>0.17267393126571662</v>
      </c>
      <c r="D75" s="51">
        <f>IFERROR('tab. Turistas alojados tip'!E76/'tab. Turistas alojados tip'!E89-1,"-")</f>
        <v>-5.7471264367816133E-2</v>
      </c>
      <c r="E75" s="51">
        <f>IFERROR('tab. Turistas alojados tip'!G76/'tab. Turistas alojados tip'!G89-1,"-")</f>
        <v>0.13136176066024752</v>
      </c>
    </row>
    <row r="76" spans="2:5" hidden="1" outlineLevel="1">
      <c r="B76" s="41" t="s">
        <v>15</v>
      </c>
      <c r="C76" s="51">
        <f>IFERROR('tab. Turistas alojados tip'!C77/'tab. Turistas alojados tip'!C90-1,"-")</f>
        <v>-0.20149761742682093</v>
      </c>
      <c r="D76" s="51">
        <f>IFERROR('tab. Turistas alojados tip'!E77/'tab. Turistas alojados tip'!E90-1,"-")</f>
        <v>1.0273224043715845</v>
      </c>
      <c r="E76" s="51">
        <f>IFERROR('tab. Turistas alojados tip'!G77/'tab. Turistas alojados tip'!G90-1,"-")</f>
        <v>-6.5375302663438273E-2</v>
      </c>
    </row>
    <row r="77" spans="2:5" hidden="1" outlineLevel="1">
      <c r="B77" s="41" t="s">
        <v>16</v>
      </c>
      <c r="C77" s="51">
        <f>IFERROR('tab. Turistas alojados tip'!C78/'tab. Turistas alojados tip'!C91-1,"-")</f>
        <v>2.7921760391198043</v>
      </c>
      <c r="D77" s="51">
        <f>IFERROR('tab. Turistas alojados tip'!E78/'tab. Turistas alojados tip'!E91-1,"-")</f>
        <v>-0.62235208181154134</v>
      </c>
      <c r="E77" s="51">
        <f>IFERROR('tab. Turistas alojados tip'!G78/'tab. Turistas alojados tip'!G91-1,"-")</f>
        <v>0.16310461192350956</v>
      </c>
    </row>
    <row r="78" spans="2:5" hidden="1" outlineLevel="1">
      <c r="B78" s="41" t="s">
        <v>17</v>
      </c>
      <c r="C78" s="51">
        <f>IFERROR('tab. Turistas alojados tip'!C79/'tab. Turistas alojados tip'!C92-1,"-")</f>
        <v>4.9774774774774775</v>
      </c>
      <c r="D78" s="51">
        <f>IFERROR('tab. Turistas alojados tip'!E79/'tab. Turistas alojados tip'!E92-1,"-")</f>
        <v>-0.81696658097686381</v>
      </c>
      <c r="E78" s="51">
        <f>IFERROR('tab. Turistas alojados tip'!G79/'tab. Turistas alojados tip'!G92-1,"-")</f>
        <v>-0.2233502538071066</v>
      </c>
    </row>
    <row r="79" spans="2:5" hidden="1" outlineLevel="1">
      <c r="B79" s="41" t="s">
        <v>18</v>
      </c>
      <c r="C79" s="51">
        <f>IFERROR('tab. Turistas alojados tip'!C80/'tab. Turistas alojados tip'!C93-1,"-")</f>
        <v>3.2544529262086517</v>
      </c>
      <c r="D79" s="51">
        <f>IFERROR('tab. Turistas alojados tip'!E80/'tab. Turistas alojados tip'!E93-1,"-")</f>
        <v>-0.78707482993197275</v>
      </c>
      <c r="E79" s="51">
        <f>IFERROR('tab. Turistas alojados tip'!G80/'tab. Turistas alojados tip'!G93-1,"-")</f>
        <v>6.5485775630703236E-2</v>
      </c>
    </row>
    <row r="80" spans="2:5" hidden="1" outlineLevel="1">
      <c r="B80" s="41" t="s">
        <v>19</v>
      </c>
      <c r="C80" s="51">
        <f>IFERROR('tab. Turistas alojados tip'!C81/'tab. Turistas alojados tip'!C94-1,"-")</f>
        <v>0.39672131147540979</v>
      </c>
      <c r="D80" s="51">
        <f>IFERROR('tab. Turistas alojados tip'!E81/'tab. Turistas alojados tip'!E94-1,"-")</f>
        <v>-0.27396449704142012</v>
      </c>
      <c r="E80" s="51">
        <f>IFERROR('tab. Turistas alojados tip'!G81/'tab. Turistas alojados tip'!G94-1,"-")</f>
        <v>-9.6086956521739153E-2</v>
      </c>
    </row>
    <row r="81" spans="2:5" hidden="1" outlineLevel="1">
      <c r="B81" s="41" t="s">
        <v>20</v>
      </c>
      <c r="C81" s="51">
        <f>IFERROR('tab. Turistas alojados tip'!C82/'tab. Turistas alojados tip'!C95-1,"-")</f>
        <v>0.86777623670827553</v>
      </c>
      <c r="D81" s="51">
        <f>IFERROR('tab. Turistas alojados tip'!E82/'tab. Turistas alojados tip'!E95-1,"-")</f>
        <v>-5.8709413926893994E-2</v>
      </c>
      <c r="E81" s="51">
        <f>IFERROR('tab. Turistas alojados tip'!G82/'tab. Turistas alojados tip'!G95-1,"-")</f>
        <v>0.10889018984695165</v>
      </c>
    </row>
    <row r="82" spans="2:5" hidden="1" outlineLevel="1">
      <c r="B82" s="41" t="s">
        <v>21</v>
      </c>
      <c r="C82" s="51">
        <f>IFERROR('tab. Turistas alojados tip'!C83/'tab. Turistas alojados tip'!C96-1,"-")</f>
        <v>0.95528141865844263</v>
      </c>
      <c r="D82" s="51">
        <f>IFERROR('tab. Turistas alojados tip'!E83/'tab. Turistas alojados tip'!E96-1,"-")</f>
        <v>-1.3373419033796408E-2</v>
      </c>
      <c r="E82" s="51">
        <f>IFERROR('tab. Turistas alojados tip'!G83/'tab. Turistas alojados tip'!G96-1,"-")</f>
        <v>0.19191176470588234</v>
      </c>
    </row>
    <row r="83" spans="2:5" hidden="1" outlineLevel="1">
      <c r="B83" s="41" t="s">
        <v>22</v>
      </c>
      <c r="C83" s="51">
        <f>IFERROR('tab. Turistas alojados tip'!C84/'tab. Turistas alojados tip'!C97-1,"-")</f>
        <v>1.4401378122308355</v>
      </c>
      <c r="D83" s="51">
        <f>IFERROR('tab. Turistas alojados tip'!E84/'tab. Turistas alojados tip'!E97-1,"-")</f>
        <v>0.10754993793025625</v>
      </c>
      <c r="E83" s="51">
        <f>IFERROR('tab. Turistas alojados tip'!G84/'tab. Turistas alojados tip'!G97-1,"-")</f>
        <v>0.38424394169721898</v>
      </c>
    </row>
    <row r="84" spans="2:5" collapsed="1">
      <c r="B84" s="76">
        <v>2005</v>
      </c>
      <c r="C84" s="10">
        <f>IFERROR('tab. Turistas alojados tip'!C85/'tab. Turistas alojados tip'!C98-1,"-")</f>
        <v>0.52900518390520856</v>
      </c>
      <c r="D84" s="10">
        <f>IFERROR('tab. Turistas alojados tip'!E85/'tab. Turistas alojados tip'!E98-1,"-")</f>
        <v>-7.7468894181921155E-2</v>
      </c>
      <c r="E84" s="10">
        <f>IFERROR('tab. Turistas alojados tip'!G85/'tab. Turistas alojados tip'!G98-1,"-")</f>
        <v>9.7305051990087987E-2</v>
      </c>
    </row>
    <row r="85" spans="2:5" hidden="1" outlineLevel="1">
      <c r="B85" s="41" t="s">
        <v>11</v>
      </c>
      <c r="C85" s="51">
        <f>IFERROR('tab. Turistas alojados tip'!C86/'tab. Turistas alojados tip'!C99-1,"-")</f>
        <v>1.2042697719553614</v>
      </c>
      <c r="D85" s="51">
        <f>IFERROR('tab. Turistas alojados tip'!E86/'tab. Turistas alojados tip'!E99-1,"-")</f>
        <v>7.3752140129066168E-2</v>
      </c>
      <c r="E85" s="51">
        <f>IFERROR('tab. Turistas alojados tip'!G86/'tab. Turistas alojados tip'!G99-1,"-")</f>
        <v>0.31510254816656302</v>
      </c>
    </row>
    <row r="86" spans="2:5" hidden="1" outlineLevel="1">
      <c r="B86" s="41" t="s">
        <v>12</v>
      </c>
      <c r="C86" s="51">
        <f>IFERROR('tab. Turistas alojados tip'!C87/'tab. Turistas alojados tip'!C100-1,"-")</f>
        <v>1.3374999999999999</v>
      </c>
      <c r="D86" s="51">
        <f>IFERROR('tab. Turistas alojados tip'!E87/'tab. Turistas alojados tip'!E100-1,"-")</f>
        <v>-2.7347652347652351E-2</v>
      </c>
      <c r="E86" s="51">
        <f>IFERROR('tab. Turistas alojados tip'!G87/'tab. Turistas alojados tip'!G100-1,"-")</f>
        <v>0.23660354552780016</v>
      </c>
    </row>
    <row r="87" spans="2:5" hidden="1" outlineLevel="1">
      <c r="B87" s="41" t="s">
        <v>13</v>
      </c>
      <c r="C87" s="51">
        <f>IFERROR('tab. Turistas alojados tip'!C88/'tab. Turistas alojados tip'!C101-1,"-")</f>
        <v>0.72569220862846096</v>
      </c>
      <c r="D87" s="51">
        <f>IFERROR('tab. Turistas alojados tip'!E88/'tab. Turistas alojados tip'!E101-1,"-")</f>
        <v>3.8352541092008252E-2</v>
      </c>
      <c r="E87" s="51">
        <f>IFERROR('tab. Turistas alojados tip'!G88/'tab. Turistas alojados tip'!G101-1,"-")</f>
        <v>0.19427402862985677</v>
      </c>
    </row>
    <row r="88" spans="2:5" hidden="1" outlineLevel="1">
      <c r="B88" s="41" t="s">
        <v>14</v>
      </c>
      <c r="C88" s="51">
        <f>IFERROR('tab. Turistas alojados tip'!C89/'tab. Turistas alojados tip'!C102-1,"-")</f>
        <v>2.2865013774104681</v>
      </c>
      <c r="D88" s="51">
        <f>IFERROR('tab. Turistas alojados tip'!E89/'tab. Turistas alojados tip'!E102-1,"-")</f>
        <v>-0.85491939966648134</v>
      </c>
      <c r="E88" s="51">
        <f>IFERROR('tab. Turistas alojados tip'!G89/'tab. Turistas alojados tip'!G102-1,"-")</f>
        <v>-0.32747456059204438</v>
      </c>
    </row>
    <row r="89" spans="2:5" hidden="1" outlineLevel="1">
      <c r="B89" s="41" t="s">
        <v>15</v>
      </c>
      <c r="C89" s="51">
        <f>IFERROR('tab. Turistas alojados tip'!C90/'tab. Turistas alojados tip'!C103-1,"-")</f>
        <v>4.1006944444444446</v>
      </c>
      <c r="D89" s="51">
        <f>IFERROR('tab. Turistas alojados tip'!E90/'tab. Turistas alojados tip'!E103-1,"-")</f>
        <v>-0.8532477947072975</v>
      </c>
      <c r="E89" s="51">
        <f>IFERROR('tab. Turistas alojados tip'!G90/'tab. Turistas alojados tip'!G103-1,"-")</f>
        <v>7.6221498371335406E-2</v>
      </c>
    </row>
    <row r="90" spans="2:5" hidden="1" outlineLevel="1">
      <c r="B90" s="41" t="s">
        <v>16</v>
      </c>
      <c r="C90" s="51">
        <f>IFERROR('tab. Turistas alojados tip'!C91/'tab. Turistas alojados tip'!C104-1,"-")</f>
        <v>-0.17206477732793524</v>
      </c>
      <c r="D90" s="51">
        <f>IFERROR('tab. Turistas alojados tip'!E91/'tab. Turistas alojados tip'!E104-1,"-")</f>
        <v>-0.13627760252365928</v>
      </c>
      <c r="E90" s="51">
        <f>IFERROR('tab. Turistas alojados tip'!G91/'tab. Turistas alojados tip'!G104-1,"-")</f>
        <v>-0.14478114478114479</v>
      </c>
    </row>
    <row r="91" spans="2:5" hidden="1" outlineLevel="1">
      <c r="B91" s="41" t="s">
        <v>17</v>
      </c>
      <c r="C91" s="51">
        <f>IFERROR('tab. Turistas alojados tip'!C92/'tab. Turistas alojados tip'!C105-1,"-")</f>
        <v>-0.47641509433962259</v>
      </c>
      <c r="D91" s="51">
        <f>IFERROR('tab. Turistas alojados tip'!E92/'tab. Turistas alojados tip'!E105-1,"-")</f>
        <v>0.63445378151260501</v>
      </c>
      <c r="E91" s="51">
        <f>IFERROR('tab. Turistas alojados tip'!G92/'tab. Turistas alojados tip'!G105-1,"-")</f>
        <v>0.342627013630731</v>
      </c>
    </row>
    <row r="92" spans="2:5" hidden="1" outlineLevel="1">
      <c r="B92" s="41" t="s">
        <v>18</v>
      </c>
      <c r="C92" s="51">
        <f>IFERROR('tab. Turistas alojados tip'!C93/'tab. Turistas alojados tip'!C106-1,"-")</f>
        <v>2.0779220779220786E-2</v>
      </c>
      <c r="D92" s="51">
        <f>IFERROR('tab. Turistas alojados tip'!E93/'tab. Turistas alojados tip'!E106-1,"-")</f>
        <v>0.1620553359683794</v>
      </c>
      <c r="E92" s="51">
        <f>IFERROR('tab. Turistas alojados tip'!G93/'tab. Turistas alojados tip'!G106-1,"-")</f>
        <v>0.12909090909090915</v>
      </c>
    </row>
    <row r="93" spans="2:5" hidden="1" outlineLevel="1">
      <c r="B93" s="41" t="s">
        <v>19</v>
      </c>
      <c r="C93" s="51">
        <f>IFERROR('tab. Turistas alojados tip'!C94/'tab. Turistas alojados tip'!C107-1,"-")</f>
        <v>0.57487091222030973</v>
      </c>
      <c r="D93" s="51">
        <f>IFERROR('tab. Turistas alojados tip'!E94/'tab. Turistas alojados tip'!E107-1,"-")</f>
        <v>0.48332358104154483</v>
      </c>
      <c r="E93" s="51">
        <f>IFERROR('tab. Turistas alojados tip'!G94/'tab. Turistas alojados tip'!G107-1,"-")</f>
        <v>0.50655021834061142</v>
      </c>
    </row>
    <row r="94" spans="2:5" hidden="1" outlineLevel="1">
      <c r="B94" s="41" t="s">
        <v>20</v>
      </c>
      <c r="C94" s="51">
        <f>IFERROR('tab. Turistas alojados tip'!C95/'tab. Turistas alojados tip'!C108-1,"-")</f>
        <v>1.9321394910461809E-2</v>
      </c>
      <c r="D94" s="51">
        <f>IFERROR('tab. Turistas alojados tip'!E95/'tab. Turistas alojados tip'!E108-1,"-")</f>
        <v>0.25725288831835691</v>
      </c>
      <c r="E94" s="51">
        <f>IFERROR('tab. Turistas alojados tip'!G95/'tab. Turistas alojados tip'!G108-1,"-")</f>
        <v>0.20631557707828896</v>
      </c>
    </row>
    <row r="95" spans="2:5" hidden="1" outlineLevel="1">
      <c r="B95" s="41" t="s">
        <v>21</v>
      </c>
      <c r="C95" s="51">
        <f>IFERROR('tab. Turistas alojados tip'!C96/'tab. Turistas alojados tip'!C109-1,"-")</f>
        <v>0.38939475093733256</v>
      </c>
      <c r="D95" s="51">
        <f>IFERROR('tab. Turistas alojados tip'!E96/'tab. Turistas alojados tip'!E109-1,"-")</f>
        <v>0.46684914841849157</v>
      </c>
      <c r="E95" s="51">
        <f>IFERROR('tab. Turistas alojados tip'!G96/'tab. Turistas alojados tip'!G109-1,"-")</f>
        <v>0.449721662916025</v>
      </c>
    </row>
    <row r="96" spans="2:5" hidden="1" outlineLevel="1">
      <c r="B96" s="41" t="s">
        <v>22</v>
      </c>
      <c r="C96" s="51">
        <f>IFERROR('tab. Turistas alojados tip'!C97/'tab. Turistas alojados tip'!C110-1,"-")</f>
        <v>0.22210526315789481</v>
      </c>
      <c r="D96" s="51">
        <f>IFERROR('tab. Turistas alojados tip'!E97/'tab. Turistas alojados tip'!E110-1,"-")</f>
        <v>0.19791807489522784</v>
      </c>
      <c r="E96" s="51">
        <f>IFERROR('tab. Turistas alojados tip'!G97/'tab. Turistas alojados tip'!G110-1,"-")</f>
        <v>0.20286113800150596</v>
      </c>
    </row>
    <row r="97" spans="2:5" collapsed="1">
      <c r="B97" s="76">
        <v>2004</v>
      </c>
      <c r="C97" s="10">
        <f>IFERROR('tab. Turistas alojados tip'!C98/'tab. Turistas alojados tip'!C111-1,"-")</f>
        <v>0.67177935208748885</v>
      </c>
      <c r="D97" s="10">
        <f>IFERROR('tab. Turistas alojados tip'!E98/'tab. Turistas alojados tip'!E111-1,"-")</f>
        <v>0.12934293937284846</v>
      </c>
      <c r="E97" s="10">
        <f>IFERROR('tab. Turistas alojados tip'!G98/'tab. Turistas alojados tip'!G111-1,"-")</f>
        <v>0.24583456425406203</v>
      </c>
    </row>
    <row r="98" spans="2:5" hidden="1" outlineLevel="1">
      <c r="B98" s="41" t="s">
        <v>11</v>
      </c>
      <c r="C98" s="51">
        <f>IFERROR('tab. Turistas alojados tip'!C99/'tab. Turistas alojados tip'!C112-1,"-")</f>
        <v>-0.10508033000434214</v>
      </c>
      <c r="D98" s="51">
        <f>IFERROR('tab. Turistas alojados tip'!E99/'tab. Turistas alojados tip'!E112-1,"-")</f>
        <v>-8.1973159231048198E-2</v>
      </c>
      <c r="E98" s="51">
        <f>IFERROR('tab. Turistas alojados tip'!G99/'tab. Turistas alojados tip'!G112-1,"-")</f>
        <v>-8.7005863438623043E-2</v>
      </c>
    </row>
    <row r="99" spans="2:5" hidden="1" outlineLevel="1">
      <c r="B99" s="41" t="s">
        <v>12</v>
      </c>
      <c r="C99" s="51">
        <f>IFERROR('tab. Turistas alojados tip'!C100/'tab. Turistas alojados tip'!C113-1,"-")</f>
        <v>5.3208996160175603E-2</v>
      </c>
      <c r="D99" s="51">
        <f>IFERROR('tab. Turistas alojados tip'!E100/'tab. Turistas alojados tip'!E113-1,"-")</f>
        <v>0.10883411797286069</v>
      </c>
      <c r="E99" s="51">
        <f>IFERROR('tab. Turistas alojados tip'!G100/'tab. Turistas alojados tip'!G113-1,"-")</f>
        <v>9.7622996130458883E-2</v>
      </c>
    </row>
    <row r="100" spans="2:5" hidden="1" outlineLevel="1">
      <c r="B100" s="41" t="s">
        <v>13</v>
      </c>
      <c r="C100" s="51">
        <f>IFERROR('tab. Turistas alojados tip'!C101/'tab. Turistas alojados tip'!C114-1,"-")</f>
        <v>5.2168021680216725E-2</v>
      </c>
      <c r="D100" s="51">
        <f>IFERROR('tab. Turistas alojados tip'!E101/'tab. Turistas alojados tip'!E114-1,"-")</f>
        <v>0.10339795705649357</v>
      </c>
      <c r="E100" s="51">
        <f>IFERROR('tab. Turistas alojados tip'!G101/'tab. Turistas alojados tip'!G114-1,"-")</f>
        <v>9.1343854615016706E-2</v>
      </c>
    </row>
    <row r="101" spans="2:5" hidden="1" outlineLevel="1">
      <c r="B101" s="41" t="s">
        <v>14</v>
      </c>
      <c r="C101" s="51">
        <f>IFERROR('tab. Turistas alojados tip'!C102/'tab. Turistas alojados tip'!C115-1,"-")</f>
        <v>0.77073170731707319</v>
      </c>
      <c r="D101" s="51">
        <f>IFERROR('tab. Turistas alojados tip'!E102/'tab. Turistas alojados tip'!E115-1,"-")</f>
        <v>0.62658227848101267</v>
      </c>
      <c r="E101" s="51">
        <f>IFERROR('tab. Turistas alojados tip'!G102/'tab. Turistas alojados tip'!G115-1,"-")</f>
        <v>0.64912280701754388</v>
      </c>
    </row>
    <row r="102" spans="2:5" hidden="1" outlineLevel="1">
      <c r="B102" s="41" t="s">
        <v>15</v>
      </c>
      <c r="C102" s="51">
        <f>IFERROR('tab. Turistas alojados tip'!C103/'tab. Turistas alojados tip'!C116-1,"-")</f>
        <v>-0.23607427055702923</v>
      </c>
      <c r="D102" s="51">
        <f>IFERROR('tab. Turistas alojados tip'!E103/'tab. Turistas alojados tip'!E116-1,"-")</f>
        <v>0.1388127853881278</v>
      </c>
      <c r="E102" s="51">
        <f>IFERROR('tab. Turistas alojados tip'!G103/'tab. Turistas alojados tip'!G116-1,"-")</f>
        <v>4.2798913043478271E-2</v>
      </c>
    </row>
    <row r="103" spans="2:5" hidden="1" outlineLevel="1">
      <c r="B103" s="41" t="s">
        <v>16</v>
      </c>
      <c r="C103" s="51">
        <f>IFERROR('tab. Turistas alojados tip'!C104/'tab. Turistas alojados tip'!C117-1,"-")</f>
        <v>1.1293103448275863</v>
      </c>
      <c r="D103" s="51">
        <f>IFERROR('tab. Turistas alojados tip'!E104/'tab. Turistas alojados tip'!E117-1,"-")</f>
        <v>-0.20110887096774188</v>
      </c>
      <c r="E103" s="51">
        <f>IFERROR('tab. Turistas alojados tip'!G104/'tab. Turistas alojados tip'!G117-1,"-")</f>
        <v>-6.1823104693140785E-2</v>
      </c>
    </row>
    <row r="104" spans="2:5" hidden="1" outlineLevel="1">
      <c r="B104" s="41" t="s">
        <v>17</v>
      </c>
      <c r="C104" s="51">
        <f>IFERROR('tab. Turistas alojados tip'!C105/'tab. Turistas alojados tip'!C118-1,"-")</f>
        <v>-0.3216</v>
      </c>
      <c r="D104" s="51">
        <f>IFERROR('tab. Turistas alojados tip'!E105/'tab. Turistas alojados tip'!E118-1,"-")</f>
        <v>-0.1524216524216524</v>
      </c>
      <c r="E104" s="51">
        <f>IFERROR('tab. Turistas alojados tip'!G105/'tab. Turistas alojados tip'!G118-1,"-")</f>
        <v>-0.20453425332676201</v>
      </c>
    </row>
    <row r="105" spans="2:5" hidden="1" outlineLevel="1">
      <c r="B105" s="41" t="s">
        <v>18</v>
      </c>
      <c r="C105" s="51">
        <f>IFERROR('tab. Turistas alojados tip'!C106/'tab. Turistas alojados tip'!C119-1,"-")</f>
        <v>0.9346733668341709</v>
      </c>
      <c r="D105" s="51">
        <f>IFERROR('tab. Turistas alojados tip'!E106/'tab. Turistas alojados tip'!E119-1,"-")</f>
        <v>-0.27465596330275233</v>
      </c>
      <c r="E105" s="51">
        <f>IFERROR('tab. Turistas alojados tip'!G106/'tab. Turistas alojados tip'!G119-1,"-")</f>
        <v>-0.15079773546062791</v>
      </c>
    </row>
    <row r="106" spans="2:5" hidden="1" outlineLevel="1">
      <c r="B106" s="41" t="s">
        <v>19</v>
      </c>
      <c r="C106" s="51">
        <f>IFERROR('tab. Turistas alojados tip'!C107/'tab. Turistas alojados tip'!C120-1,"-")</f>
        <v>9.5569070373588971E-3</v>
      </c>
      <c r="D106" s="51">
        <f>IFERROR('tab. Turistas alojados tip'!E107/'tab. Turistas alojados tip'!E120-1,"-")</f>
        <v>-6.7902917916553007E-2</v>
      </c>
      <c r="E106" s="51">
        <f>IFERROR('tab. Turistas alojados tip'!G107/'tab. Turistas alojados tip'!G120-1,"-")</f>
        <v>-4.9398090493980917E-2</v>
      </c>
    </row>
    <row r="107" spans="2:5" hidden="1" outlineLevel="1">
      <c r="B107" s="41" t="s">
        <v>20</v>
      </c>
      <c r="C107" s="51">
        <f>IFERROR('tab. Turistas alojados tip'!C108/'tab. Turistas alojados tip'!C121-1,"-")</f>
        <v>0.66562009419152268</v>
      </c>
      <c r="D107" s="51">
        <f>IFERROR('tab. Turistas alojados tip'!E108/'tab. Turistas alojados tip'!E121-1,"-")</f>
        <v>-0.18650793650793651</v>
      </c>
      <c r="E107" s="51">
        <f>IFERROR('tab. Turistas alojados tip'!G108/'tab. Turistas alojados tip'!G121-1,"-")</f>
        <v>-8.6451612903225783E-2</v>
      </c>
    </row>
    <row r="108" spans="2:5" hidden="1" outlineLevel="1">
      <c r="B108" s="41" t="s">
        <v>21</v>
      </c>
      <c r="C108" s="51">
        <f>IFERROR('tab. Turistas alojados tip'!C109/'tab. Turistas alojados tip'!C122-1,"-")</f>
        <v>-1.8917498686284784E-2</v>
      </c>
      <c r="D108" s="51">
        <f>IFERROR('tab. Turistas alojados tip'!E109/'tab. Turistas alojados tip'!E122-1,"-")</f>
        <v>-0.22753435921531773</v>
      </c>
      <c r="E108" s="51">
        <f>IFERROR('tab. Turistas alojados tip'!G109/'tab. Turistas alojados tip'!G122-1,"-")</f>
        <v>-0.18942012288786481</v>
      </c>
    </row>
    <row r="109" spans="2:5" hidden="1" outlineLevel="1">
      <c r="B109" s="41" t="s">
        <v>22</v>
      </c>
      <c r="C109" s="51">
        <f>IFERROR('tab. Turistas alojados tip'!C110/'tab. Turistas alojados tip'!C123-1,"-")</f>
        <v>9.8265895953757232E-2</v>
      </c>
      <c r="D109" s="51">
        <f>IFERROR('tab. Turistas alojados tip'!E110/'tab. Turistas alojados tip'!E123-1,"-")</f>
        <v>-0.13068515689270188</v>
      </c>
      <c r="E109" s="51">
        <f>IFERROR('tab. Turistas alojados tip'!G110/'tab. Turistas alojados tip'!G123-1,"-")</f>
        <v>-9.2001171989452124E-2</v>
      </c>
    </row>
    <row r="110" spans="2:5" collapsed="1">
      <c r="B110" s="76">
        <v>2003</v>
      </c>
      <c r="C110" s="10">
        <f>IFERROR('tab. Turistas alojados tip'!C111/'tab. Turistas alojados tip'!C124-1,"-")</f>
        <v>9.3322304105880605E-2</v>
      </c>
      <c r="D110" s="10">
        <f>IFERROR('tab. Turistas alojados tip'!E111/'tab. Turistas alojados tip'!E124-1,"-")</f>
        <v>-8.1657683803206149E-2</v>
      </c>
      <c r="E110" s="10">
        <f>IFERROR('tab. Turistas alojados tip'!G111/'tab. Turistas alojados tip'!G124-1,"-")</f>
        <v>-4.8970303149495686E-2</v>
      </c>
    </row>
    <row r="111" spans="2:5" hidden="1" outlineLevel="1">
      <c r="B111" s="41" t="s">
        <v>11</v>
      </c>
      <c r="C111" s="51">
        <f>IFERROR('tab. Turistas alojados tip'!C112/'tab. Turistas alojados tip'!C125-1,"-")</f>
        <v>2.0223097112860891</v>
      </c>
      <c r="D111" s="51">
        <f>IFERROR('tab. Turistas alojados tip'!E112/'tab. Turistas alojados tip'!E125-1,"-")</f>
        <v>-2.9680900985452841E-2</v>
      </c>
      <c r="E111" s="51">
        <f>IFERROR('tab. Turistas alojados tip'!G112/'tab. Turistas alojados tip'!G125-1,"-")</f>
        <v>0.13870342451001516</v>
      </c>
    </row>
    <row r="112" spans="2:5" hidden="1" outlineLevel="1">
      <c r="B112" s="41" t="s">
        <v>12</v>
      </c>
      <c r="C112" s="51">
        <f>IFERROR('tab. Turistas alojados tip'!C113/'tab. Turistas alojados tip'!C126-1,"-")</f>
        <v>0.25810904071773644</v>
      </c>
      <c r="D112" s="51">
        <f>IFERROR('tab. Turistas alojados tip'!E113/'tab. Turistas alojados tip'!E126-1,"-")</f>
        <v>6.0343561885185748E-2</v>
      </c>
      <c r="E112" s="51">
        <f>IFERROR('tab. Turistas alojados tip'!G113/'tab. Turistas alojados tip'!G126-1,"-")</f>
        <v>9.5036319612590736E-2</v>
      </c>
    </row>
    <row r="113" spans="2:5" hidden="1" outlineLevel="1">
      <c r="B113" s="41" t="s">
        <v>13</v>
      </c>
      <c r="C113" s="51">
        <f>IFERROR('tab. Turistas alojados tip'!C114/'tab. Turistas alojados tip'!C127-1,"-")</f>
        <v>0.44422700587084152</v>
      </c>
      <c r="D113" s="51">
        <f>IFERROR('tab. Turistas alojados tip'!E114/'tab. Turistas alojados tip'!E127-1,"-")</f>
        <v>-4.8025401865449457E-2</v>
      </c>
      <c r="E113" s="51">
        <f>IFERROR('tab. Turistas alojados tip'!G114/'tab. Turistas alojados tip'!G127-1,"-")</f>
        <v>3.4977726447780855E-2</v>
      </c>
    </row>
    <row r="114" spans="2:5" hidden="1" outlineLevel="1">
      <c r="B114" s="41" t="s">
        <v>14</v>
      </c>
      <c r="C114" s="51">
        <f>IFERROR('tab. Turistas alojados tip'!C115/'tab. Turistas alojados tip'!C128-1,"-")</f>
        <v>0.70833333333333326</v>
      </c>
      <c r="D114" s="51">
        <f>IFERROR('tab. Turistas alojados tip'!E115/'tab. Turistas alojados tip'!E128-1,"-")</f>
        <v>-0.29329073482428114</v>
      </c>
      <c r="E114" s="51">
        <f>IFERROR('tab. Turistas alojados tip'!G115/'tab. Turistas alojados tip'!G128-1,"-")</f>
        <v>-0.22195845697329375</v>
      </c>
    </row>
    <row r="115" spans="2:5" hidden="1" outlineLevel="1">
      <c r="B115" s="41" t="s">
        <v>15</v>
      </c>
      <c r="C115" s="51">
        <f>IFERROR('tab. Turistas alojados tip'!C116/'tab. Turistas alojados tip'!C129-1,"-")</f>
        <v>1.0828729281767955</v>
      </c>
      <c r="D115" s="51">
        <f>IFERROR('tab. Turistas alojados tip'!E116/'tab. Turistas alojados tip'!E129-1,"-")</f>
        <v>-0.35777126099706746</v>
      </c>
      <c r="E115" s="51">
        <f>IFERROR('tab. Turistas alojados tip'!G116/'tab. Turistas alojados tip'!G129-1,"-")</f>
        <v>-0.21951219512195119</v>
      </c>
    </row>
    <row r="116" spans="2:5" hidden="1" outlineLevel="1">
      <c r="B116" s="41" t="s">
        <v>16</v>
      </c>
      <c r="C116" s="51">
        <f>IFERROR('tab. Turistas alojados tip'!C117/'tab. Turistas alojados tip'!C130-1,"-")</f>
        <v>-9.7276264591439676E-2</v>
      </c>
      <c r="D116" s="51">
        <f>IFERROR('tab. Turistas alojados tip'!E117/'tab. Turistas alojados tip'!E130-1,"-")</f>
        <v>-0.13664055700609223</v>
      </c>
      <c r="E116" s="51">
        <f>IFERROR('tab. Turistas alojados tip'!G117/'tab. Turistas alojados tip'!G130-1,"-")</f>
        <v>-0.13268101761252449</v>
      </c>
    </row>
    <row r="117" spans="2:5" hidden="1" outlineLevel="1">
      <c r="B117" s="41" t="s">
        <v>17</v>
      </c>
      <c r="C117" s="51">
        <f>IFERROR('tab. Turistas alojados tip'!C118/'tab. Turistas alojados tip'!C131-1,"-")</f>
        <v>2.5511363636363638</v>
      </c>
      <c r="D117" s="51">
        <f>IFERROR('tab. Turistas alojados tip'!E118/'tab. Turistas alojados tip'!E131-1,"-")</f>
        <v>-0.11698113207547167</v>
      </c>
      <c r="E117" s="51">
        <f>IFERROR('tab. Turistas alojados tip'!G118/'tab. Turistas alojados tip'!G131-1,"-")</f>
        <v>0.14892412231030572</v>
      </c>
    </row>
    <row r="118" spans="2:5" hidden="1" outlineLevel="1">
      <c r="B118" s="41" t="s">
        <v>18</v>
      </c>
      <c r="C118" s="51">
        <f>IFERROR('tab. Turistas alojados tip'!C119/'tab. Turistas alojados tip'!C132-1,"-")</f>
        <v>-2.9268292682926855E-2</v>
      </c>
      <c r="D118" s="51">
        <f>IFERROR('tab. Turistas alojados tip'!E119/'tab. Turistas alojados tip'!E132-1,"-")</f>
        <v>-0.22729286663712889</v>
      </c>
      <c r="E118" s="51">
        <f>IFERROR('tab. Turistas alojados tip'!G119/'tab. Turistas alojados tip'!G132-1,"-")</f>
        <v>-0.21080422420796097</v>
      </c>
    </row>
    <row r="119" spans="2:5" hidden="1" outlineLevel="1">
      <c r="B119" s="41" t="s">
        <v>19</v>
      </c>
      <c r="C119" s="51">
        <f>IFERROR('tab. Turistas alojados tip'!C120/'tab. Turistas alojados tip'!C133-1,"-")</f>
        <v>6.7717996289424764E-2</v>
      </c>
      <c r="D119" s="51">
        <f>IFERROR('tab. Turistas alojados tip'!E120/'tab. Turistas alojados tip'!E133-1,"-")</f>
        <v>-0.21241408934707906</v>
      </c>
      <c r="E119" s="51">
        <f>IFERROR('tab. Turistas alojados tip'!G120/'tab. Turistas alojados tip'!G133-1,"-")</f>
        <v>-0.15974886641088248</v>
      </c>
    </row>
    <row r="120" spans="2:5" hidden="1" outlineLevel="1">
      <c r="B120" s="41" t="s">
        <v>20</v>
      </c>
      <c r="C120" s="51">
        <f>IFERROR('tab. Turistas alojados tip'!C121/'tab. Turistas alojados tip'!C134-1,"-")</f>
        <v>-0.28467153284671531</v>
      </c>
      <c r="D120" s="51">
        <f>IFERROR('tab. Turistas alojados tip'!E121/'tab. Turistas alojados tip'!E134-1,"-")</f>
        <v>0.2565280146962341</v>
      </c>
      <c r="E120" s="51">
        <f>IFERROR('tab. Turistas alojados tip'!G121/'tab. Turistas alojados tip'!G134-1,"-")</f>
        <v>0.1540097851520954</v>
      </c>
    </row>
    <row r="121" spans="2:5" hidden="1" outlineLevel="1">
      <c r="B121" s="41" t="s">
        <v>21</v>
      </c>
      <c r="C121" s="51">
        <f>IFERROR('tab. Turistas alojados tip'!C122/'tab. Turistas alojados tip'!C135-1,"-")</f>
        <v>8.002270147559587E-2</v>
      </c>
      <c r="D121" s="51">
        <f>IFERROR('tab. Turistas alojados tip'!E122/'tab. Turistas alojados tip'!E135-1,"-")</f>
        <v>8.2665649243291339E-2</v>
      </c>
      <c r="E121" s="51">
        <f>IFERROR('tab. Turistas alojados tip'!G122/'tab. Turistas alojados tip'!G135-1,"-")</f>
        <v>8.2181818181818134E-2</v>
      </c>
    </row>
    <row r="122" spans="2:5" hidden="1" outlineLevel="1">
      <c r="B122" s="41" t="s">
        <v>22</v>
      </c>
      <c r="C122" s="51">
        <f>IFERROR('tab. Turistas alojados tip'!C123/'tab. Turistas alojados tip'!C136-1,"-")</f>
        <v>-3.0269058295964157E-2</v>
      </c>
      <c r="D122" s="51">
        <f>IFERROR('tab. Turistas alojados tip'!E123/'tab. Turistas alojados tip'!E136-1,"-")</f>
        <v>-7.6967930029154807E-3</v>
      </c>
      <c r="E122" s="51">
        <f>IFERROR('tab. Turistas alojados tip'!G123/'tab. Turistas alojados tip'!G136-1,"-")</f>
        <v>-1.1584129742253091E-2</v>
      </c>
    </row>
    <row r="123" spans="2:5" collapsed="1">
      <c r="B123" s="76">
        <v>2002</v>
      </c>
      <c r="C123" s="10">
        <f>IFERROR('tab. Turistas alojados tip'!C124/'tab. Turistas alojados tip'!C137-1,"-")</f>
        <v>0.25725631086319378</v>
      </c>
      <c r="D123" s="10">
        <f>IFERROR('tab. Turistas alojados tip'!E124/'tab. Turistas alojados tip'!E137-1,"-")</f>
        <v>-1.052919458498569E-2</v>
      </c>
      <c r="E123" s="10">
        <f>IFERROR('tab. Turistas alojados tip'!G124/'tab. Turistas alojados tip'!G137-1,"-")</f>
        <v>3.0471475514251445E-2</v>
      </c>
    </row>
    <row r="124" spans="2:5" hidden="1" outlineLevel="1">
      <c r="B124" s="41" t="s">
        <v>11</v>
      </c>
      <c r="C124" s="51">
        <f>IFERROR('tab. Turistas alojados tip'!C125/'tab. Turistas alojados tip'!C138-1,"-")</f>
        <v>-0.5458879618593564</v>
      </c>
      <c r="D124" s="51">
        <f>IFERROR('tab. Turistas alojados tip'!E125/'tab. Turistas alojados tip'!E138-1,"-")</f>
        <v>-4.5785290495914066E-2</v>
      </c>
      <c r="E124" s="51">
        <f>IFERROR('tab. Turistas alojados tip'!G125/'tab. Turistas alojados tip'!G138-1,"-")</f>
        <v>-0.12487041749128258</v>
      </c>
    </row>
    <row r="125" spans="2:5" hidden="1" outlineLevel="1">
      <c r="B125" s="41" t="s">
        <v>12</v>
      </c>
      <c r="C125" s="51">
        <f>IFERROR('tab. Turistas alojados tip'!C126/'tab. Turistas alojados tip'!C139-1,"-")</f>
        <v>-0.15853658536585369</v>
      </c>
      <c r="D125" s="51">
        <f>IFERROR('tab. Turistas alojados tip'!E126/'tab. Turistas alojados tip'!E139-1,"-")</f>
        <v>-6.8390097113937953E-2</v>
      </c>
      <c r="E125" s="51">
        <f>IFERROR('tab. Turistas alojados tip'!G126/'tab. Turistas alojados tip'!G139-1,"-")</f>
        <v>-8.5575113472821873E-2</v>
      </c>
    </row>
    <row r="126" spans="2:5" hidden="1" outlineLevel="1">
      <c r="B126" s="41" t="s">
        <v>13</v>
      </c>
      <c r="C126" s="51">
        <f>IFERROR('tab. Turistas alojados tip'!C127/'tab. Turistas alojados tip'!C140-1,"-")</f>
        <v>-0.29371112646855568</v>
      </c>
      <c r="D126" s="51">
        <f>IFERROR('tab. Turistas alojados tip'!E127/'tab. Turistas alojados tip'!E140-1,"-")</f>
        <v>0.29670612454966538</v>
      </c>
      <c r="E126" s="51">
        <f>IFERROR('tab. Turistas alojados tip'!G127/'tab. Turistas alojados tip'!G140-1,"-")</f>
        <v>0.13650853178323641</v>
      </c>
    </row>
    <row r="127" spans="2:5" hidden="1" outlineLevel="1">
      <c r="B127" s="41" t="s">
        <v>14</v>
      </c>
      <c r="C127" s="51">
        <f>IFERROR('tab. Turistas alojados tip'!C128/'tab. Turistas alojados tip'!C141-1,"-")</f>
        <v>-0.30232558139534882</v>
      </c>
      <c r="D127" s="51">
        <f>IFERROR('tab. Turistas alojados tip'!E128/'tab. Turistas alojados tip'!E141-1,"-")</f>
        <v>-7.2867298578199069E-2</v>
      </c>
      <c r="E127" s="51">
        <f>IFERROR('tab. Turistas alojados tip'!G128/'tab. Turistas alojados tip'!G141-1,"-")</f>
        <v>-9.4086021505376372E-2</v>
      </c>
    </row>
    <row r="128" spans="2:5" hidden="1" outlineLevel="1">
      <c r="B128" s="41" t="s">
        <v>15</v>
      </c>
      <c r="C128" s="51">
        <f>IFERROR('tab. Turistas alojados tip'!C129/'tab. Turistas alojados tip'!C142-1,"-")</f>
        <v>-0.21645021645021645</v>
      </c>
      <c r="D128" s="51">
        <f>IFERROR('tab. Turistas alojados tip'!E129/'tab. Turistas alojados tip'!E142-1,"-")</f>
        <v>-0.2459088898717382</v>
      </c>
      <c r="E128" s="51">
        <f>IFERROR('tab. Turistas alojados tip'!G129/'tab. Turistas alojados tip'!G142-1,"-")</f>
        <v>-0.2431781701444623</v>
      </c>
    </row>
    <row r="129" spans="2:5" hidden="1" outlineLevel="1">
      <c r="B129" s="41" t="s">
        <v>16</v>
      </c>
      <c r="C129" s="51">
        <f>IFERROR('tab. Turistas alojados tip'!C130/'tab. Turistas alojados tip'!C143-1,"-")</f>
        <v>0.58641975308641969</v>
      </c>
      <c r="D129" s="51">
        <f>IFERROR('tab. Turistas alojados tip'!E130/'tab. Turistas alojados tip'!E143-1,"-")</f>
        <v>0.37604790419161671</v>
      </c>
      <c r="E129" s="51">
        <f>IFERROR('tab. Turistas alojados tip'!G130/'tab. Turistas alojados tip'!G143-1,"-")</f>
        <v>0.39465065502183405</v>
      </c>
    </row>
    <row r="130" spans="2:5" hidden="1" outlineLevel="1">
      <c r="B130" s="41" t="s">
        <v>17</v>
      </c>
      <c r="C130" s="51">
        <f>IFERROR('tab. Turistas alojados tip'!C131/'tab. Turistas alojados tip'!C144-1,"-")</f>
        <v>1.838709677419355</v>
      </c>
      <c r="D130" s="51">
        <f>IFERROR('tab. Turistas alojados tip'!E131/'tab. Turistas alojados tip'!E144-1,"-")</f>
        <v>-0.19289340101522845</v>
      </c>
      <c r="E130" s="51">
        <f>IFERROR('tab. Turistas alojados tip'!G131/'tab. Turistas alojados tip'!G144-1,"-")</f>
        <v>-0.13090551181102361</v>
      </c>
    </row>
    <row r="131" spans="2:5" hidden="1" outlineLevel="1">
      <c r="B131" s="41" t="s">
        <v>18</v>
      </c>
      <c r="C131" s="51">
        <f>IFERROR('tab. Turistas alojados tip'!C132/'tab. Turistas alojados tip'!C145-1,"-")</f>
        <v>2.106060606060606</v>
      </c>
      <c r="D131" s="51">
        <f>IFERROR('tab. Turistas alojados tip'!E132/'tab. Turistas alojados tip'!E145-1,"-")</f>
        <v>-9.5028067361668023E-2</v>
      </c>
      <c r="E131" s="51">
        <f>IFERROR('tab. Turistas alojados tip'!G132/'tab. Turistas alojados tip'!G145-1,"-")</f>
        <v>-3.8281250000000044E-2</v>
      </c>
    </row>
    <row r="132" spans="2:5" hidden="1" outlineLevel="1">
      <c r="B132" s="41" t="s">
        <v>19</v>
      </c>
      <c r="C132" s="51">
        <f>IFERROR('tab. Turistas alojados tip'!C133/'tab. Turistas alojados tip'!C146-1,"-")</f>
        <v>-0.21940622737146998</v>
      </c>
      <c r="D132" s="51">
        <f>IFERROR('tab. Turistas alojados tip'!E133/'tab. Turistas alojados tip'!E146-1,"-")</f>
        <v>3.8358608385370196E-2</v>
      </c>
      <c r="E132" s="51">
        <f>IFERROR('tab. Turistas alojados tip'!G133/'tab. Turistas alojados tip'!G146-1,"-")</f>
        <v>-2.2335890878090403E-2</v>
      </c>
    </row>
    <row r="133" spans="2:5" hidden="1" outlineLevel="1">
      <c r="B133" s="41" t="s">
        <v>20</v>
      </c>
      <c r="C133" s="51">
        <f>IFERROR('tab. Turistas alojados tip'!C134/'tab. Turistas alojados tip'!C147-1,"-")</f>
        <v>-0.30047132757266304</v>
      </c>
      <c r="D133" s="51">
        <f>IFERROR('tab. Turistas alojados tip'!E134/'tab. Turistas alojados tip'!E147-1,"-")</f>
        <v>6.9614035087719239E-2</v>
      </c>
      <c r="E133" s="51">
        <f>IFERROR('tab. Turistas alojados tip'!G134/'tab. Turistas alojados tip'!G147-1,"-")</f>
        <v>-2.7815117361182917E-2</v>
      </c>
    </row>
    <row r="134" spans="2:5" hidden="1" outlineLevel="1">
      <c r="B134" s="41" t="s">
        <v>21</v>
      </c>
      <c r="C134" s="51">
        <f>IFERROR('tab. Turistas alojados tip'!C135/'tab. Turistas alojados tip'!C148-1,"-")</f>
        <v>-0.23623753792804503</v>
      </c>
      <c r="D134" s="51">
        <f>IFERROR('tab. Turistas alojados tip'!E135/'tab. Turistas alojados tip'!E148-1,"-")</f>
        <v>-1.0445507173420632E-2</v>
      </c>
      <c r="E134" s="51">
        <f>IFERROR('tab. Turistas alojados tip'!G135/'tab. Turistas alojados tip'!G148-1,"-")</f>
        <v>-6.1250365746610802E-2</v>
      </c>
    </row>
    <row r="135" spans="2:5" hidden="1" outlineLevel="1">
      <c r="B135" s="41" t="s">
        <v>22</v>
      </c>
      <c r="C135" s="51">
        <f>IFERROR('tab. Turistas alojados tip'!C136/'tab. Turistas alojados tip'!C149-1,"-")</f>
        <v>-0.25010508617065996</v>
      </c>
      <c r="D135" s="51">
        <f>IFERROR('tab. Turistas alojados tip'!E136/'tab. Turistas alojados tip'!E149-1,"-")</f>
        <v>-0.15708247321340807</v>
      </c>
      <c r="E135" s="51">
        <f>IFERROR('tab. Turistas alojados tip'!G136/'tab. Turistas alojados tip'!G149-1,"-")</f>
        <v>-0.1747131931166348</v>
      </c>
    </row>
    <row r="136" spans="2:5" collapsed="1">
      <c r="B136" s="76">
        <v>2001</v>
      </c>
      <c r="C136" s="10">
        <f>IFERROR('tab. Turistas alojados tip'!C137/'tab. Turistas alojados tip'!C150-1,"-")</f>
        <v>-0.2526672790221155</v>
      </c>
      <c r="D136" s="10">
        <f>IFERROR('tab. Turistas alojados tip'!E137/'tab. Turistas alojados tip'!E150-1,"-")</f>
        <v>-2.3973574014447552E-2</v>
      </c>
      <c r="E136" s="10">
        <f>IFERROR('tab. Turistas alojados tip'!G137/'tab. Turistas alojados tip'!G150-1,"-")</f>
        <v>-6.7657300186249936E-2</v>
      </c>
    </row>
    <row r="137" spans="2:5" hidden="1" outlineLevel="1">
      <c r="B137" s="41" t="s">
        <v>11</v>
      </c>
      <c r="C137" s="51">
        <f>IFERROR('tab. Turistas alojados tip'!C138/'tab. Turistas alojados tip'!C151-1,"-")</f>
        <v>-0.17583497053045183</v>
      </c>
      <c r="D137" s="51">
        <f>IFERROR('tab. Turistas alojados tip'!E138/'tab. Turistas alojados tip'!E151-1,"-")</f>
        <v>0.21985525058036326</v>
      </c>
      <c r="E137" s="51">
        <f>IFERROR('tab. Turistas alojados tip'!G138/'tab. Turistas alojados tip'!G151-1,"-")</f>
        <v>0.13377497595896992</v>
      </c>
    </row>
    <row r="138" spans="2:5" hidden="1" outlineLevel="1">
      <c r="B138" s="41" t="s">
        <v>12</v>
      </c>
      <c r="C138" s="51">
        <f>IFERROR('tab. Turistas alojados tip'!C139/'tab. Turistas alojados tip'!C152-1,"-")</f>
        <v>-0.33178114086146682</v>
      </c>
      <c r="D138" s="51">
        <f>IFERROR('tab. Turistas alojados tip'!E139/'tab. Turistas alojados tip'!E152-1,"-")</f>
        <v>-1.0690121786197548E-2</v>
      </c>
      <c r="E138" s="51">
        <f>IFERROR('tab. Turistas alojados tip'!G139/'tab. Turistas alojados tip'!G152-1,"-")</f>
        <v>-9.3709240493628942E-2</v>
      </c>
    </row>
    <row r="139" spans="2:5" hidden="1" outlineLevel="1">
      <c r="B139" s="41" t="s">
        <v>13</v>
      </c>
      <c r="C139" s="51">
        <f>IFERROR('tab. Turistas alojados tip'!C140/'tab. Turistas alojados tip'!C153-1,"-")</f>
        <v>7.5836431226765866E-2</v>
      </c>
      <c r="D139" s="51">
        <f>IFERROR('tab. Turistas alojados tip'!E140/'tab. Turistas alojados tip'!E153-1,"-")</f>
        <v>-0.28814801245649391</v>
      </c>
      <c r="E139" s="51">
        <f>IFERROR('tab. Turistas alojados tip'!G140/'tab. Turistas alojados tip'!G153-1,"-")</f>
        <v>-0.21619635508524393</v>
      </c>
    </row>
    <row r="140" spans="2:5" hidden="1" outlineLevel="1">
      <c r="B140" s="41" t="s">
        <v>14</v>
      </c>
      <c r="C140" s="51">
        <f>IFERROR('tab. Turistas alojados tip'!C141/'tab. Turistas alojados tip'!C154-1,"-")</f>
        <v>0.97701149425287359</v>
      </c>
      <c r="D140" s="51">
        <f>IFERROR('tab. Turistas alojados tip'!E141/'tab. Turistas alojados tip'!E154-1,"-")</f>
        <v>0.12010617120106182</v>
      </c>
      <c r="E140" s="51">
        <f>IFERROR('tab. Turistas alojados tip'!G141/'tab. Turistas alojados tip'!G154-1,"-")</f>
        <v>0.16687578419071514</v>
      </c>
    </row>
    <row r="141" spans="2:5" hidden="1" outlineLevel="1">
      <c r="B141" s="41" t="s">
        <v>15</v>
      </c>
      <c r="C141" s="51">
        <f>IFERROR('tab. Turistas alojados tip'!C142/'tab. Turistas alojados tip'!C155-1,"-")</f>
        <v>0.32000000000000006</v>
      </c>
      <c r="D141" s="51">
        <f>IFERROR('tab. Turistas alojados tip'!E142/'tab. Turistas alojados tip'!E155-1,"-")</f>
        <v>7.1269487750555971E-3</v>
      </c>
      <c r="E141" s="51">
        <f>IFERROR('tab. Turistas alojados tip'!G142/'tab. Turistas alojados tip'!G155-1,"-")</f>
        <v>2.9752066115702469E-2</v>
      </c>
    </row>
    <row r="142" spans="2:5" hidden="1" outlineLevel="1">
      <c r="B142" s="41" t="s">
        <v>16</v>
      </c>
      <c r="C142" s="51">
        <f>IFERROR('tab. Turistas alojados tip'!C143/'tab. Turistas alojados tip'!C156-1,"-")</f>
        <v>0.37288135593220328</v>
      </c>
      <c r="D142" s="51">
        <f>IFERROR('tab. Turistas alojados tip'!E143/'tab. Turistas alojados tip'!E156-1,"-")</f>
        <v>1.0797011207970111</v>
      </c>
      <c r="E142" s="51">
        <f>IFERROR('tab. Turistas alojados tip'!G143/'tab. Turistas alojados tip'!G156-1,"-")</f>
        <v>0.98914223669923995</v>
      </c>
    </row>
    <row r="143" spans="2:5" hidden="1" outlineLevel="1">
      <c r="B143" s="41" t="s">
        <v>17</v>
      </c>
      <c r="C143" s="51">
        <f>IFERROR('tab. Turistas alojados tip'!C144/'tab. Turistas alojados tip'!C157-1,"-")</f>
        <v>-0.25301204819277112</v>
      </c>
      <c r="D143" s="51">
        <f>IFERROR('tab. Turistas alojados tip'!E144/'tab. Turistas alojados tip'!E157-1,"-")</f>
        <v>-0.221958925750395</v>
      </c>
      <c r="E143" s="51">
        <f>IFERROR('tab. Turistas alojados tip'!G144/'tab. Turistas alojados tip'!G157-1,"-")</f>
        <v>-0.22294455066921604</v>
      </c>
    </row>
    <row r="144" spans="2:5" hidden="1" outlineLevel="1">
      <c r="B144" s="41" t="s">
        <v>18</v>
      </c>
      <c r="C144" s="51">
        <f>IFERROR('tab. Turistas alojados tip'!C145/'tab. Turistas alojados tip'!C158-1,"-")</f>
        <v>-0.19512195121951215</v>
      </c>
      <c r="D144" s="51">
        <f>IFERROR('tab. Turistas alojados tip'!E145/'tab. Turistas alojados tip'!E158-1,"-")</f>
        <v>0.27897435897435896</v>
      </c>
      <c r="E144" s="51">
        <f>IFERROR('tab. Turistas alojados tip'!G145/'tab. Turistas alojados tip'!G158-1,"-")</f>
        <v>0.25984251968503935</v>
      </c>
    </row>
    <row r="145" spans="2:5" hidden="1" outlineLevel="1">
      <c r="B145" s="41" t="s">
        <v>19</v>
      </c>
      <c r="C145" s="51">
        <f>IFERROR('tab. Turistas alojados tip'!C146/'tab. Turistas alojados tip'!C159-1,"-")</f>
        <v>1.1782334384858042</v>
      </c>
      <c r="D145" s="51">
        <f>IFERROR('tab. Turistas alojados tip'!E146/'tab. Turistas alojados tip'!E159-1,"-")</f>
        <v>-2.4156692056583218E-2</v>
      </c>
      <c r="E145" s="51">
        <f>IFERROR('tab. Turistas alojados tip'!G146/'tab. Turistas alojados tip'!G159-1,"-")</f>
        <v>0.12162937464142276</v>
      </c>
    </row>
    <row r="146" spans="2:5" hidden="1" outlineLevel="1">
      <c r="B146" s="41" t="s">
        <v>20</v>
      </c>
      <c r="C146" s="51">
        <f>IFERROR('tab. Turistas alojados tip'!C147/'tab. Turistas alojados tip'!C160-1,"-")</f>
        <v>6.3936481404095247E-2</v>
      </c>
      <c r="D146" s="51">
        <f>IFERROR('tab. Turistas alojados tip'!E147/'tab. Turistas alojados tip'!E160-1,"-")</f>
        <v>-0.26142842334404481</v>
      </c>
      <c r="E146" s="51">
        <f>IFERROR('tab. Turistas alojados tip'!G147/'tab. Turistas alojados tip'!G160-1,"-")</f>
        <v>-0.19676079734219265</v>
      </c>
    </row>
    <row r="147" spans="2:5" hidden="1" outlineLevel="1">
      <c r="B147" s="41" t="s">
        <v>21</v>
      </c>
      <c r="C147" s="51">
        <f>IFERROR('tab. Turistas alojados tip'!C148/'tab. Turistas alojados tip'!C161-1,"-")</f>
        <v>-0.12348024316109418</v>
      </c>
      <c r="D147" s="51">
        <f>IFERROR('tab. Turistas alojados tip'!E148/'tab. Turistas alojados tip'!E161-1,"-")</f>
        <v>-0.10031702898550721</v>
      </c>
      <c r="E147" s="51">
        <f>IFERROR('tab. Turistas alojados tip'!G148/'tab. Turistas alojados tip'!G161-1,"-")</f>
        <v>-0.10563503140265174</v>
      </c>
    </row>
    <row r="148" spans="2:5" hidden="1" outlineLevel="1">
      <c r="B148" s="41" t="s">
        <v>22</v>
      </c>
      <c r="C148" s="51">
        <f>IFERROR('tab. Turistas alojados tip'!C149/'tab. Turistas alojados tip'!C162-1,"-")</f>
        <v>-0.13897937024972851</v>
      </c>
      <c r="D148" s="51">
        <f>IFERROR('tab. Turistas alojados tip'!E149/'tab. Turistas alojados tip'!E162-1,"-")</f>
        <v>-7.1806569343065729E-2</v>
      </c>
      <c r="E148" s="51">
        <f>IFERROR('tab. Turistas alojados tip'!G149/'tab. Turistas alojados tip'!G162-1,"-")</f>
        <v>-8.5331195802667015E-2</v>
      </c>
    </row>
    <row r="149" spans="2:5" collapsed="1">
      <c r="B149" s="76">
        <v>2000</v>
      </c>
      <c r="C149" s="10">
        <f>IFERROR('tab. Turistas alojados tip'!C150/'tab. Turistas alojados tip'!C163-1,"-")</f>
        <v>-5.172529313232832E-2</v>
      </c>
      <c r="D149" s="10">
        <f>IFERROR('tab. Turistas alojados tip'!E150/'tab. Turistas alojados tip'!E163-1,"-")</f>
        <v>-5.2211311923849313E-2</v>
      </c>
      <c r="E149" s="10">
        <f>IFERROR('tab. Turistas alojados tip'!G150/'tab. Turistas alojados tip'!G163-1,"-")</f>
        <v>-5.2118513969910962E-2</v>
      </c>
    </row>
    <row r="150" spans="2:5" hidden="1" outlineLevel="1">
      <c r="B150" s="41" t="s">
        <v>11</v>
      </c>
      <c r="C150" s="51">
        <f>IFERROR('tab. Turistas alojados tip'!C151/'tab. Turistas alojados tip'!C164-1,"-")</f>
        <v>-0.18068410462776663</v>
      </c>
      <c r="D150" s="51">
        <f>IFERROR('tab. Turistas alojados tip'!E151/'tab. Turistas alojados tip'!E164-1,"-")</f>
        <v>-0.2695261845386534</v>
      </c>
      <c r="E150" s="51">
        <f>IFERROR('tab. Turistas alojados tip'!G151/'tab. Turistas alojados tip'!G164-1,"-")</f>
        <v>-0.25187849720223821</v>
      </c>
    </row>
    <row r="151" spans="2:5" hidden="1" outlineLevel="1">
      <c r="B151" s="41" t="s">
        <v>12</v>
      </c>
      <c r="C151" s="51">
        <f>IFERROR('tab. Turistas alojados tip'!C152/'tab. Turistas alojados tip'!C165-1,"-")</f>
        <v>-0.20634431783184481</v>
      </c>
      <c r="D151" s="51">
        <f>IFERROR('tab. Turistas alojados tip'!E152/'tab. Turistas alojados tip'!E165-1,"-")</f>
        <v>-0.18324491600353665</v>
      </c>
      <c r="E151" s="51">
        <f>IFERROR('tab. Turistas alojados tip'!G152/'tab. Turistas alojados tip'!G165-1,"-")</f>
        <v>-0.18934526230174864</v>
      </c>
    </row>
    <row r="152" spans="2:5" hidden="1" outlineLevel="1">
      <c r="B152" s="41" t="s">
        <v>13</v>
      </c>
      <c r="C152" s="51">
        <f>IFERROR('tab. Turistas alojados tip'!C153/'tab. Turistas alojados tip'!C166-1,"-")</f>
        <v>0.87587168758716882</v>
      </c>
      <c r="D152" s="51">
        <f>IFERROR('tab. Turistas alojados tip'!E153/'tab. Turistas alojados tip'!E166-1,"-")</f>
        <v>5.5899419729206867E-2</v>
      </c>
      <c r="E152" s="51">
        <f>IFERROR('tab. Turistas alojados tip'!G153/'tab. Turistas alojados tip'!G166-1,"-")</f>
        <v>0.15576694411414982</v>
      </c>
    </row>
    <row r="153" spans="2:5" hidden="1" outlineLevel="1">
      <c r="B153" s="41" t="s">
        <v>14</v>
      </c>
      <c r="C153" s="51">
        <f>IFERROR('tab. Turistas alojados tip'!C154/'tab. Turistas alojados tip'!C167-1,"-")</f>
        <v>2.3461538461538463</v>
      </c>
      <c r="D153" s="51">
        <f>IFERROR('tab. Turistas alojados tip'!E154/'tab. Turistas alojados tip'!E167-1,"-")</f>
        <v>-0.29546517064048616</v>
      </c>
      <c r="E153" s="51">
        <f>IFERROR('tab. Turistas alojados tip'!G154/'tab. Turistas alojados tip'!G167-1,"-")</f>
        <v>-0.2637413394919168</v>
      </c>
    </row>
    <row r="154" spans="2:5" hidden="1" outlineLevel="1">
      <c r="B154" s="41" t="s">
        <v>15</v>
      </c>
      <c r="C154" s="51">
        <f>IFERROR('tab. Turistas alojados tip'!C155/'tab. Turistas alojados tip'!C168-1,"-")</f>
        <v>6.291666666666667</v>
      </c>
      <c r="D154" s="51">
        <f>IFERROR('tab. Turistas alojados tip'!E155/'tab. Turistas alojados tip'!E168-1,"-")</f>
        <v>2.4015151515151514</v>
      </c>
      <c r="E154" s="51">
        <f>IFERROR('tab. Turistas alojados tip'!G155/'tab. Turistas alojados tip'!G168-1,"-")</f>
        <v>2.5380116959064329</v>
      </c>
    </row>
    <row r="155" spans="2:5" hidden="1" outlineLevel="1">
      <c r="B155" s="41" t="s">
        <v>16</v>
      </c>
      <c r="C155" s="51">
        <f>IFERROR('tab. Turistas alojados tip'!C156/'tab. Turistas alojados tip'!C169-1,"-")</f>
        <v>3.5384615384615383</v>
      </c>
      <c r="D155" s="51">
        <f>IFERROR('tab. Turistas alojados tip'!E156/'tab. Turistas alojados tip'!E169-1,"-")</f>
        <v>-0.52513305736250737</v>
      </c>
      <c r="E155" s="51">
        <f>IFERROR('tab. Turistas alojados tip'!G156/'tab. Turistas alojados tip'!G169-1,"-")</f>
        <v>-0.46359930110658121</v>
      </c>
    </row>
    <row r="156" spans="2:5" hidden="1" outlineLevel="1">
      <c r="B156" s="41" t="s">
        <v>17</v>
      </c>
      <c r="C156" s="51">
        <f>IFERROR('tab. Turistas alojados tip'!C157/'tab. Turistas alojados tip'!C170-1,"-")</f>
        <v>8.2222222222222214</v>
      </c>
      <c r="D156" s="51">
        <f>IFERROR('tab. Turistas alojados tip'!E157/'tab. Turistas alojados tip'!E170-1,"-")</f>
        <v>0.21965317919075145</v>
      </c>
      <c r="E156" s="51">
        <f>IFERROR('tab. Turistas alojados tip'!G157/'tab. Turistas alojados tip'!G170-1,"-")</f>
        <v>0.25419664268585129</v>
      </c>
    </row>
    <row r="157" spans="2:5" hidden="1" outlineLevel="1">
      <c r="B157" s="41" t="s">
        <v>18</v>
      </c>
      <c r="C157" s="51">
        <f>IFERROR('tab. Turistas alojados tip'!C158/'tab. Turistas alojados tip'!C171-1,"-")</f>
        <v>3.0999999999999996</v>
      </c>
      <c r="D157" s="51">
        <f>IFERROR('tab. Turistas alojados tip'!E158/'tab. Turistas alojados tip'!E171-1,"-")</f>
        <v>0.17682558841279428</v>
      </c>
      <c r="E157" s="51">
        <f>IFERROR('tab. Turistas alojados tip'!G158/'tab. Turistas alojados tip'!G171-1,"-")</f>
        <v>0.21168753726893264</v>
      </c>
    </row>
    <row r="158" spans="2:5" hidden="1" outlineLevel="1">
      <c r="B158" s="41" t="s">
        <v>19</v>
      </c>
      <c r="C158" s="51">
        <f>IFERROR('tab. Turistas alojados tip'!C159/'tab. Turistas alojados tip'!C172-1,"-")</f>
        <v>0.22393822393822393</v>
      </c>
      <c r="D158" s="51">
        <f>IFERROR('tab. Turistas alojados tip'!E159/'tab. Turistas alojados tip'!E172-1,"-")</f>
        <v>0.32458921879504188</v>
      </c>
      <c r="E158" s="51">
        <f>IFERROR('tab. Turistas alojados tip'!G159/'tab. Turistas alojados tip'!G172-1,"-")</f>
        <v>0.31151241534988716</v>
      </c>
    </row>
    <row r="159" spans="2:5" hidden="1" outlineLevel="1">
      <c r="B159" s="41" t="s">
        <v>20</v>
      </c>
      <c r="C159" s="51">
        <f>IFERROR('tab. Turistas alojados tip'!C160/'tab. Turistas alojados tip'!C173-1,"-")</f>
        <v>0.13251301467108378</v>
      </c>
      <c r="D159" s="51">
        <f>IFERROR('tab. Turistas alojados tip'!E160/'tab. Turistas alojados tip'!E173-1,"-")</f>
        <v>-0.13673378076062637</v>
      </c>
      <c r="E159" s="51">
        <f>IFERROR('tab. Turistas alojados tip'!G160/'tab. Turistas alojados tip'!G173-1,"-")</f>
        <v>-9.3919325707405132E-2</v>
      </c>
    </row>
    <row r="160" spans="2:5" hidden="1" outlineLevel="1">
      <c r="B160" s="41" t="s">
        <v>21</v>
      </c>
      <c r="C160" s="51">
        <f>IFERROR('tab. Turistas alojados tip'!C161/'tab. Turistas alojados tip'!C174-1,"-")</f>
        <v>0.3955461293743372</v>
      </c>
      <c r="D160" s="51">
        <f>IFERROR('tab. Turistas alojados tip'!E161/'tab. Turistas alojados tip'!E174-1,"-")</f>
        <v>3.093264853507649E-2</v>
      </c>
      <c r="E160" s="51">
        <f>IFERROR('tab. Turistas alojados tip'!G161/'tab. Turistas alojados tip'!G174-1,"-")</f>
        <v>9.6718645364967104E-2</v>
      </c>
    </row>
    <row r="161" spans="2:5" hidden="1" outlineLevel="1">
      <c r="B161" s="41" t="s">
        <v>22</v>
      </c>
      <c r="C161" s="51">
        <f>IFERROR('tab. Turistas alojados tip'!C162/'tab. Turistas alojados tip'!C175-1,"-")</f>
        <v>0.41402251791197542</v>
      </c>
      <c r="D161" s="51">
        <f>IFERROR('tab. Turistas alojados tip'!E162/'tab. Turistas alojados tip'!E175-1,"-")</f>
        <v>0.1534413807619448</v>
      </c>
      <c r="E161" s="51">
        <f>IFERROR('tab. Turistas alojados tip'!G162/'tab. Turistas alojados tip'!G175-1,"-")</f>
        <v>0.1978875698324023</v>
      </c>
    </row>
    <row r="162" spans="2:5" collapsed="1">
      <c r="B162" s="76">
        <v>1999</v>
      </c>
      <c r="C162" s="10">
        <f>IFERROR('tab. Turistas alojados tip'!C163/'tab. Turistas alojados tip'!C176-1,"-")</f>
        <v>0.14587332053742808</v>
      </c>
      <c r="D162" s="10">
        <f>IFERROR('tab. Turistas alojados tip'!E163/'tab. Turistas alojados tip'!E176-1,"-")</f>
        <v>-2.9702818392427055E-2</v>
      </c>
      <c r="E162" s="10">
        <f>IFERROR('tab. Turistas alojados tip'!G163/'tab. Turistas alojados tip'!G176-1,"-")</f>
        <v>-4.6033450974369838E-4</v>
      </c>
    </row>
    <row r="163" spans="2:5" hidden="1" outlineLevel="1">
      <c r="B163" s="41" t="s">
        <v>11</v>
      </c>
      <c r="C163" s="51">
        <f>IFERROR('tab. Turistas alojados tip'!C164/'tab. Turistas alojados tip'!C177-1,"-")</f>
        <v>0.88257575757575757</v>
      </c>
      <c r="D163" s="51">
        <f>IFERROR('tab. Turistas alojados tip'!E164/'tab. Turistas alojados tip'!E177-1,"-")</f>
        <v>0.11302320417453093</v>
      </c>
      <c r="E163" s="51">
        <f>IFERROR('tab. Turistas alojados tip'!G164/'tab. Turistas alojados tip'!G177-1,"-")</f>
        <v>0.21138762467318672</v>
      </c>
    </row>
    <row r="164" spans="2:5" hidden="1" outlineLevel="1">
      <c r="B164" s="41" t="s">
        <v>12</v>
      </c>
      <c r="C164" s="51">
        <f>IFERROR('tab. Turistas alojados tip'!C165/'tab. Turistas alojados tip'!C178-1,"-")</f>
        <v>0.49631336405529947</v>
      </c>
      <c r="D164" s="51">
        <f>IFERROR('tab. Turistas alojados tip'!E165/'tab. Turistas alojados tip'!E178-1,"-")</f>
        <v>5.9484777517564424E-2</v>
      </c>
      <c r="E164" s="51">
        <f>IFERROR('tab. Turistas alojados tip'!G165/'tab. Turistas alojados tip'!G178-1,"-")</f>
        <v>0.14799253034547144</v>
      </c>
    </row>
    <row r="165" spans="2:5" hidden="1" outlineLevel="1">
      <c r="B165" s="41" t="s">
        <v>13</v>
      </c>
      <c r="C165" s="51">
        <f>IFERROR('tab. Turistas alojados tip'!C166/'tab. Turistas alojados tip'!C179-1,"-")</f>
        <v>-0.34758871701546856</v>
      </c>
      <c r="D165" s="51">
        <f>IFERROR('tab. Turistas alojados tip'!E166/'tab. Turistas alojados tip'!E179-1,"-")</f>
        <v>0.30588532457691331</v>
      </c>
      <c r="E165" s="51">
        <f>IFERROR('tab. Turistas alojados tip'!G166/'tab. Turistas alojados tip'!G179-1,"-")</f>
        <v>0.16389877421905896</v>
      </c>
    </row>
    <row r="166" spans="2:5" hidden="1" outlineLevel="1">
      <c r="B166" s="41" t="s">
        <v>14</v>
      </c>
      <c r="C166" s="51">
        <f>IFERROR('tab. Turistas alojados tip'!C167/'tab. Turistas alojados tip'!C180-1,"-")</f>
        <v>-0.796875</v>
      </c>
      <c r="D166" s="51">
        <f>IFERROR('tab. Turistas alojados tip'!E167/'tab. Turistas alojados tip'!E180-1,"-")</f>
        <v>0.91495076096687566</v>
      </c>
      <c r="E166" s="51">
        <f>IFERROR('tab. Turistas alojados tip'!G167/'tab. Turistas alojados tip'!G180-1,"-")</f>
        <v>0.73895582329317278</v>
      </c>
    </row>
    <row r="167" spans="2:5" hidden="1" outlineLevel="1">
      <c r="B167" s="41" t="s">
        <v>15</v>
      </c>
      <c r="C167" s="51">
        <f>IFERROR('tab. Turistas alojados tip'!C168/'tab. Turistas alojados tip'!C181-1,"-")</f>
        <v>-0.81954887218045114</v>
      </c>
      <c r="D167" s="51">
        <f>IFERROR('tab. Turistas alojados tip'!E168/'tab. Turistas alojados tip'!E181-1,"-")</f>
        <v>-0.25085130533484679</v>
      </c>
      <c r="E167" s="51">
        <f>IFERROR('tab. Turistas alojados tip'!G168/'tab. Turistas alojados tip'!G181-1,"-")</f>
        <v>-0.32544378698224852</v>
      </c>
    </row>
    <row r="168" spans="2:5" hidden="1" outlineLevel="1">
      <c r="B168" s="41" t="s">
        <v>16</v>
      </c>
      <c r="C168" s="51">
        <f>IFERROR('tab. Turistas alojados tip'!C169/'tab. Turistas alojados tip'!C182-1,"-")</f>
        <v>-0.74</v>
      </c>
      <c r="D168" s="51">
        <f>IFERROR('tab. Turistas alojados tip'!E169/'tab. Turistas alojados tip'!E182-1,"-")</f>
        <v>0.38379705400981989</v>
      </c>
      <c r="E168" s="51">
        <f>IFERROR('tab. Turistas alojados tip'!G169/'tab. Turistas alojados tip'!G182-1,"-")</f>
        <v>0.29878971255673226</v>
      </c>
    </row>
    <row r="169" spans="2:5" hidden="1" outlineLevel="1">
      <c r="B169" s="41" t="s">
        <v>17</v>
      </c>
      <c r="C169" s="51">
        <f>IFERROR('tab. Turistas alojados tip'!C170/'tab. Turistas alojados tip'!C183-1,"-")</f>
        <v>-0.73529411764705888</v>
      </c>
      <c r="D169" s="51">
        <f>IFERROR('tab. Turistas alojados tip'!E170/'tab. Turistas alojados tip'!E183-1,"-")</f>
        <v>1.131416837782341</v>
      </c>
      <c r="E169" s="51">
        <f>IFERROR('tab. Turistas alojados tip'!G170/'tab. Turistas alojados tip'!G183-1,"-")</f>
        <v>1.0684523809523809</v>
      </c>
    </row>
    <row r="170" spans="2:5" hidden="1" outlineLevel="1">
      <c r="B170" s="41" t="s">
        <v>18</v>
      </c>
      <c r="C170" s="51">
        <f>IFERROR('tab. Turistas alojados tip'!C171/'tab. Turistas alojados tip'!C184-1,"-")</f>
        <v>-0.39393939393939392</v>
      </c>
      <c r="D170" s="51">
        <f>IFERROR('tab. Turistas alojados tip'!E171/'tab. Turistas alojados tip'!E184-1,"-")</f>
        <v>54.233333333333334</v>
      </c>
      <c r="E170" s="51">
        <f>IFERROR('tab. Turistas alojados tip'!G171/'tab. Turistas alojados tip'!G184-1,"-")</f>
        <v>25.61904761904762</v>
      </c>
    </row>
    <row r="171" spans="2:5" hidden="1" outlineLevel="1">
      <c r="B171" s="41" t="s">
        <v>19</v>
      </c>
      <c r="C171" s="51">
        <f>IFERROR('tab. Turistas alojados tip'!C172/'tab. Turistas alojados tip'!C185-1,"-")</f>
        <v>0.22458628841607564</v>
      </c>
      <c r="D171" s="51">
        <f>IFERROR('tab. Turistas alojados tip'!E172/'tab. Turistas alojados tip'!E185-1,"-")</f>
        <v>0.30462579917262134</v>
      </c>
      <c r="E171" s="51">
        <f>IFERROR('tab. Turistas alojados tip'!G172/'tab. Turistas alojados tip'!G185-1,"-")</f>
        <v>0.29364049318624263</v>
      </c>
    </row>
    <row r="172" spans="2:5" hidden="1" outlineLevel="1">
      <c r="B172" s="41" t="s">
        <v>20</v>
      </c>
      <c r="C172" s="51">
        <f>IFERROR('tab. Turistas alojados tip'!C173/'tab. Turistas alojados tip'!C186-1,"-")</f>
        <v>-0.20653398422831393</v>
      </c>
      <c r="D172" s="51">
        <f>IFERROR('tab. Turistas alojados tip'!E173/'tab. Turistas alojados tip'!E186-1,"-")</f>
        <v>0.24568052613978364</v>
      </c>
      <c r="E172" s="51">
        <f>IFERROR('tab. Turistas alojados tip'!G173/'tab. Turistas alojados tip'!G186-1,"-")</f>
        <v>0.14216950318033361</v>
      </c>
    </row>
    <row r="173" spans="2:5" hidden="1" outlineLevel="1">
      <c r="B173" s="41" t="s">
        <v>21</v>
      </c>
      <c r="C173" s="51">
        <f>IFERROR('tab. Turistas alojados tip'!C174/'tab. Turistas alojados tip'!C187-1,"-")</f>
        <v>4.083885209713034E-2</v>
      </c>
      <c r="D173" s="51">
        <f>IFERROR('tab. Turistas alojados tip'!E174/'tab. Turistas alojados tip'!E187-1,"-")</f>
        <v>-4.8956483126110117E-2</v>
      </c>
      <c r="E173" s="51">
        <f>IFERROR('tab. Turistas alojados tip'!G174/'tab. Turistas alojados tip'!G187-1,"-")</f>
        <v>-3.3918669131238421E-2</v>
      </c>
    </row>
    <row r="174" spans="2:5" hidden="1" outlineLevel="1">
      <c r="B174" s="41" t="s">
        <v>22</v>
      </c>
      <c r="C174" s="51">
        <f>IFERROR('tab. Turistas alojados tip'!C175/'tab. Turistas alojados tip'!C188-1,"-")</f>
        <v>4.2133333333333356E-2</v>
      </c>
      <c r="D174" s="51">
        <f>IFERROR('tab. Turistas alojados tip'!E175/'tab. Turistas alojados tip'!E188-1,"-")</f>
        <v>0.26727127233929049</v>
      </c>
      <c r="E174" s="51">
        <f>IFERROR('tab. Turistas alojados tip'!G175/'tab. Turistas alojados tip'!G188-1,"-")</f>
        <v>0.22223407660300865</v>
      </c>
    </row>
    <row r="175" spans="2:5" collapsed="1">
      <c r="B175" s="76">
        <v>1998</v>
      </c>
      <c r="C175" s="10">
        <f>IFERROR('tab. Turistas alojados tip'!C176/'tab. Turistas alojados tip'!C189-1,"-")</f>
        <v>0.10474978795589474</v>
      </c>
      <c r="D175" s="10">
        <f>IFERROR('tab. Turistas alojados tip'!E176/'tab. Turistas alojados tip'!E189-1,"-")</f>
        <v>0.21002116362826273</v>
      </c>
      <c r="E175" s="10">
        <f>IFERROR('tab. Turistas alojados tip'!G176/'tab. Turistas alojados tip'!G189-1,"-")</f>
        <v>0.19111733885707327</v>
      </c>
    </row>
    <row r="176" spans="2:5" hidden="1" outlineLevel="1">
      <c r="B176" s="41" t="s">
        <v>11</v>
      </c>
      <c r="C176" s="51">
        <f>IFERROR('tab. Turistas alojados tip'!C177/'tab. Turistas alojados tip'!C190-1,"-")</f>
        <v>-0.41176470588235292</v>
      </c>
      <c r="D176" s="51">
        <f>IFERROR('tab. Turistas alojados tip'!E177/'tab. Turistas alojados tip'!E190-1,"-")</f>
        <v>-3.870825038708281E-3</v>
      </c>
      <c r="E176" s="51">
        <f>IFERROR('tab. Turistas alojados tip'!G177/'tab. Turistas alojados tip'!G190-1,"-")</f>
        <v>-8.4972532340953366E-2</v>
      </c>
    </row>
    <row r="177" spans="2:5" hidden="1" outlineLevel="1">
      <c r="B177" s="41" t="s">
        <v>12</v>
      </c>
      <c r="C177" s="51">
        <f>IFERROR('tab. Turistas alojados tip'!C178/'tab. Turistas alojados tip'!C191-1,"-")</f>
        <v>0.38924455825864279</v>
      </c>
      <c r="D177" s="51">
        <f>IFERROR('tab. Turistas alojados tip'!E178/'tab. Turistas alojados tip'!E191-1,"-")</f>
        <v>0.14262777629114254</v>
      </c>
      <c r="E177" s="51">
        <f>IFERROR('tab. Turistas alojados tip'!G178/'tab. Turistas alojados tip'!G191-1,"-")</f>
        <v>0.18525896414342635</v>
      </c>
    </row>
    <row r="178" spans="2:5" hidden="1" outlineLevel="1">
      <c r="B178" s="41" t="s">
        <v>13</v>
      </c>
      <c r="C178" s="51">
        <f>IFERROR('tab. Turistas alojados tip'!C179/'tab. Turistas alojados tip'!C192-1,"-")</f>
        <v>0.28088578088578098</v>
      </c>
      <c r="D178" s="51">
        <f>IFERROR('tab. Turistas alojados tip'!E179/'tab. Turistas alojados tip'!E192-1,"-")</f>
        <v>1.2531969309462987E-2</v>
      </c>
      <c r="E178" s="51">
        <f>IFERROR('tab. Turistas alojados tip'!G179/'tab. Turistas alojados tip'!G192-1,"-")</f>
        <v>6.0822147651006686E-2</v>
      </c>
    </row>
    <row r="179" spans="2:5" hidden="1" outlineLevel="1">
      <c r="B179" s="41" t="s">
        <v>14</v>
      </c>
      <c r="C179" s="51">
        <f>IFERROR('tab. Turistas alojados tip'!C180/'tab. Turistas alojados tip'!C193-1,"-")</f>
        <v>3</v>
      </c>
      <c r="D179" s="51">
        <f>IFERROR('tab. Turistas alojados tip'!E180/'tab. Turistas alojados tip'!E193-1,"-")</f>
        <v>8.6293103448275854</v>
      </c>
      <c r="E179" s="51">
        <f>IFERROR('tab. Turistas alojados tip'!G180/'tab. Turistas alojados tip'!G193-1,"-")</f>
        <v>7.4121621621621614</v>
      </c>
    </row>
    <row r="180" spans="2:5" hidden="1" outlineLevel="1">
      <c r="B180" s="41" t="s">
        <v>15</v>
      </c>
      <c r="C180" s="51">
        <f>IFERROR('tab. Turistas alojados tip'!C181/'tab. Turistas alojados tip'!C194-1,"-")</f>
        <v>5.0454545454545459</v>
      </c>
      <c r="D180" s="51">
        <f>IFERROR('tab. Turistas alojados tip'!E181/'tab. Turistas alojados tip'!E194-1,"-")</f>
        <v>9.4880952380952372</v>
      </c>
      <c r="E180" s="51">
        <f>IFERROR('tab. Turistas alojados tip'!G181/'tab. Turistas alojados tip'!G194-1,"-")</f>
        <v>8.566037735849056</v>
      </c>
    </row>
    <row r="181" spans="2:5" hidden="1" outlineLevel="1">
      <c r="B181" s="41" t="s">
        <v>16</v>
      </c>
      <c r="C181" s="51">
        <f>IFERROR('tab. Turistas alojados tip'!C182/'tab. Turistas alojados tip'!C195-1,"-")</f>
        <v>1.3809523809523809</v>
      </c>
      <c r="D181" s="51">
        <f>IFERROR('tab. Turistas alojados tip'!E182/'tab. Turistas alojados tip'!E195-1,"-")</f>
        <v>10.75</v>
      </c>
      <c r="E181" s="51">
        <f>IFERROR('tab. Turistas alojados tip'!G182/'tab. Turistas alojados tip'!G195-1,"-")</f>
        <v>8.0547945205479454</v>
      </c>
    </row>
    <row r="182" spans="2:5" hidden="1" outlineLevel="1">
      <c r="B182" s="41" t="s">
        <v>17</v>
      </c>
      <c r="C182" s="51">
        <f>IFERROR('tab. Turistas alojados tip'!C183/'tab. Turistas alojados tip'!C196-1,"-")</f>
        <v>0.47826086956521729</v>
      </c>
      <c r="D182" s="51">
        <f>IFERROR('tab. Turistas alojados tip'!E183/'tab. Turistas alojados tip'!E196-1,"-")</f>
        <v>19.291666666666668</v>
      </c>
      <c r="E182" s="51">
        <f>IFERROR('tab. Turistas alojados tip'!G183/'tab. Turistas alojados tip'!G196-1,"-")</f>
        <v>13.19718309859155</v>
      </c>
    </row>
    <row r="183" spans="2:5" hidden="1" outlineLevel="1">
      <c r="B183" s="41" t="s">
        <v>18</v>
      </c>
      <c r="C183" s="51">
        <f>IFERROR('tab. Turistas alojados tip'!C184/'tab. Turistas alojados tip'!C197-1,"-")</f>
        <v>0.73684210526315796</v>
      </c>
      <c r="D183" s="51">
        <f>IFERROR('tab. Turistas alojados tip'!E184/'tab. Turistas alojados tip'!E197-1,"-")</f>
        <v>-0.23076923076923073</v>
      </c>
      <c r="E183" s="51">
        <f>IFERROR('tab. Turistas alojados tip'!G184/'tab. Turistas alojados tip'!G197-1,"-")</f>
        <v>8.6206896551724199E-2</v>
      </c>
    </row>
    <row r="184" spans="2:5" hidden="1" outlineLevel="1">
      <c r="B184" s="41" t="s">
        <v>19</v>
      </c>
      <c r="C184" s="51">
        <f>IFERROR('tab. Turistas alojados tip'!C185/'tab. Turistas alojados tip'!C198-1,"-")</f>
        <v>-0.38248175182481747</v>
      </c>
      <c r="D184" s="51">
        <f>IFERROR('tab. Turistas alojados tip'!E185/'tab. Turistas alojados tip'!E198-1,"-")</f>
        <v>-9.4654409261150874E-2</v>
      </c>
      <c r="E184" s="51">
        <f>IFERROR('tab. Turistas alojados tip'!G185/'tab. Turistas alojados tip'!G198-1,"-")</f>
        <v>-0.14908890115958029</v>
      </c>
    </row>
    <row r="185" spans="2:5" hidden="1" outlineLevel="1">
      <c r="B185" s="41" t="s">
        <v>20</v>
      </c>
      <c r="C185" s="51">
        <f>IFERROR('tab. Turistas alojados tip'!C186/'tab. Turistas alojados tip'!C199-1,"-")</f>
        <v>0.32027764005949422</v>
      </c>
      <c r="D185" s="51">
        <f>IFERROR('tab. Turistas alojados tip'!E186/'tab. Turistas alojados tip'!E199-1,"-")</f>
        <v>5.120693695805012E-2</v>
      </c>
      <c r="E185" s="51">
        <f>IFERROR('tab. Turistas alojados tip'!G186/'tab. Turistas alojados tip'!G199-1,"-")</f>
        <v>0.10264429911856698</v>
      </c>
    </row>
    <row r="186" spans="2:5" hidden="1" outlineLevel="1">
      <c r="B186" s="41" t="s">
        <v>21</v>
      </c>
      <c r="C186" s="51">
        <f>IFERROR('tab. Turistas alojados tip'!C187/'tab. Turistas alojados tip'!C200-1,"-")</f>
        <v>-0.11824817518248176</v>
      </c>
      <c r="D186" s="51">
        <f>IFERROR('tab. Turistas alojados tip'!E187/'tab. Turistas alojados tip'!E200-1,"-")</f>
        <v>0.19659936238044629</v>
      </c>
      <c r="E186" s="51">
        <f>IFERROR('tab. Turistas alojados tip'!G187/'tab. Turistas alojados tip'!G200-1,"-")</f>
        <v>0.12908275070437236</v>
      </c>
    </row>
    <row r="187" spans="2:5" hidden="1" outlineLevel="1">
      <c r="B187" s="41" t="s">
        <v>22</v>
      </c>
      <c r="C187" s="51">
        <f>IFERROR('tab. Turistas alojados tip'!C188/'tab. Turistas alojados tip'!C201-1,"-")</f>
        <v>-0.28133384438482179</v>
      </c>
      <c r="D187" s="51">
        <f>IFERROR('tab. Turistas alojados tip'!E188/'tab. Turistas alojados tip'!E201-1,"-")</f>
        <v>-8.0451312239391726E-2</v>
      </c>
      <c r="E187" s="51">
        <f>IFERROR('tab. Turistas alojados tip'!G188/'tab. Turistas alojados tip'!G201-1,"-")</f>
        <v>-0.12914614884325937</v>
      </c>
    </row>
    <row r="188" spans="2:5" collapsed="1">
      <c r="B188" s="76">
        <v>1997</v>
      </c>
      <c r="C188" s="10">
        <f>IFERROR('tab. Turistas alojados tip'!C189/'tab. Turistas alojados tip'!C202-1,"-")</f>
        <v>-3.1065088757396442E-2</v>
      </c>
      <c r="D188" s="10">
        <f>IFERROR('tab. Turistas alojados tip'!E189/'tab. Turistas alojados tip'!E202-1,"-")</f>
        <v>0.12291015217844481</v>
      </c>
      <c r="E188" s="10">
        <f>IFERROR('tab. Turistas alojados tip'!G189/'tab. Turistas alojados tip'!G202-1,"-")</f>
        <v>9.1755628720609161E-2</v>
      </c>
    </row>
    <row r="189" spans="2:5" hidden="1" outlineLevel="1">
      <c r="B189" s="41" t="s">
        <v>11</v>
      </c>
      <c r="C189" s="51">
        <f>IFERROR('tab. Turistas alojados tip'!C190/'tab. Turistas alojados tip'!C203-1,"-")</f>
        <v>0.11976047904191622</v>
      </c>
      <c r="D189" s="51">
        <f>IFERROR('tab. Turistas alojados tip'!E190/'tab. Turistas alojados tip'!E203-1,"-")</f>
        <v>0.22139673105497781</v>
      </c>
      <c r="E189" s="51">
        <f>IFERROR('tab. Turistas alojados tip'!G190/'tab. Turistas alojados tip'!G203-1,"-")</f>
        <v>0.19974487084086312</v>
      </c>
    </row>
    <row r="190" spans="2:5" hidden="1" outlineLevel="1">
      <c r="B190" s="41" t="s">
        <v>12</v>
      </c>
      <c r="C190" s="51">
        <f>IFERROR('tab. Turistas alojados tip'!C191/'tab. Turistas alojados tip'!C204-1,"-")</f>
        <v>-2.6184538653366562E-2</v>
      </c>
      <c r="D190" s="51">
        <f>IFERROR('tab. Turistas alojados tip'!E191/'tab. Turistas alojados tip'!E204-1,"-")</f>
        <v>0.36262534184138562</v>
      </c>
      <c r="E190" s="51">
        <f>IFERROR('tab. Turistas alojados tip'!G191/'tab. Turistas alojados tip'!G204-1,"-")</f>
        <v>0.27465086754126111</v>
      </c>
    </row>
    <row r="191" spans="2:5" hidden="1" outlineLevel="1">
      <c r="B191" s="41" t="s">
        <v>13</v>
      </c>
      <c r="C191" s="51">
        <f>IFERROR('tab. Turistas alojados tip'!C192/'tab. Turistas alojados tip'!C205-1,"-")</f>
        <v>7.0422535211267512E-3</v>
      </c>
      <c r="D191" s="51">
        <f>IFERROR('tab. Turistas alojados tip'!E192/'tab. Turistas alojados tip'!E205-1,"-")</f>
        <v>5.1357891906426367E-2</v>
      </c>
      <c r="E191" s="51">
        <f>IFERROR('tab. Turistas alojados tip'!G192/'tab. Turistas alojados tip'!G205-1,"-")</f>
        <v>4.3097790417851778E-2</v>
      </c>
    </row>
    <row r="192" spans="2:5" hidden="1" outlineLevel="1">
      <c r="B192" s="41" t="s">
        <v>14</v>
      </c>
      <c r="C192" s="51">
        <f>IFERROR('tab. Turistas alojados tip'!C193/'tab. Turistas alojados tip'!C206-1,"-")</f>
        <v>1</v>
      </c>
      <c r="D192" s="51">
        <f>IFERROR('tab. Turistas alojados tip'!E193/'tab. Turistas alojados tip'!E206-1,"-")</f>
        <v>-0.63291139240506333</v>
      </c>
      <c r="E192" s="51">
        <f>IFERROR('tab. Turistas alojados tip'!G193/'tab. Turistas alojados tip'!G206-1,"-")</f>
        <v>-0.55421686746987953</v>
      </c>
    </row>
    <row r="193" spans="2:5" hidden="1" outlineLevel="1">
      <c r="B193" s="41" t="s">
        <v>15</v>
      </c>
      <c r="C193" s="51">
        <f>IFERROR('tab. Turistas alojados tip'!C194/'tab. Turistas alojados tip'!C207-1,"-")</f>
        <v>-4.3478260869565188E-2</v>
      </c>
      <c r="D193" s="51">
        <f>IFERROR('tab. Turistas alojados tip'!E194/'tab. Turistas alojados tip'!E207-1,"-")</f>
        <v>-0.58208955223880599</v>
      </c>
      <c r="E193" s="51">
        <f>IFERROR('tab. Turistas alojados tip'!G194/'tab. Turistas alojados tip'!G207-1,"-")</f>
        <v>-0.5267857142857143</v>
      </c>
    </row>
    <row r="194" spans="2:5" hidden="1" outlineLevel="1">
      <c r="B194" s="41" t="s">
        <v>16</v>
      </c>
      <c r="C194" s="51">
        <f>IFERROR('tab. Turistas alojados tip'!C195/'tab. Turistas alojados tip'!C208-1,"-")</f>
        <v>-0.33333333333333337</v>
      </c>
      <c r="D194" s="51">
        <f>IFERROR('tab. Turistas alojados tip'!E195/'tab. Turistas alojados tip'!E208-1,"-")</f>
        <v>-0.29729729729729726</v>
      </c>
      <c r="E194" s="51">
        <f>IFERROR('tab. Turistas alojados tip'!G195/'tab. Turistas alojados tip'!G208-1,"-")</f>
        <v>-0.30805687203791465</v>
      </c>
    </row>
    <row r="195" spans="2:5" hidden="1" outlineLevel="1">
      <c r="B195" s="41" t="s">
        <v>17</v>
      </c>
      <c r="C195" s="51">
        <f>IFERROR('tab. Turistas alojados tip'!C196/'tab. Turistas alojados tip'!C209-1,"-")</f>
        <v>-0.45238095238095233</v>
      </c>
      <c r="D195" s="51">
        <f>IFERROR('tab. Turistas alojados tip'!E196/'tab. Turistas alojados tip'!E209-1,"-")</f>
        <v>-0.15789473684210531</v>
      </c>
      <c r="E195" s="51">
        <f>IFERROR('tab. Turistas alojados tip'!G196/'tab. Turistas alojados tip'!G209-1,"-")</f>
        <v>-0.28282828282828287</v>
      </c>
    </row>
    <row r="196" spans="2:5" hidden="1" outlineLevel="1">
      <c r="B196" s="41" t="s">
        <v>18</v>
      </c>
      <c r="C196" s="51">
        <f>IFERROR('tab. Turistas alojados tip'!C197/'tab. Turistas alojados tip'!C210-1,"-")</f>
        <v>-0.40625</v>
      </c>
      <c r="D196" s="51">
        <f>IFERROR('tab. Turistas alojados tip'!E197/'tab. Turistas alojados tip'!E210-1,"-")</f>
        <v>-0.54117647058823537</v>
      </c>
      <c r="E196" s="51">
        <f>IFERROR('tab. Turistas alojados tip'!G197/'tab. Turistas alojados tip'!G210-1,"-")</f>
        <v>-0.50427350427350426</v>
      </c>
    </row>
    <row r="197" spans="2:5" hidden="1" outlineLevel="1">
      <c r="B197" s="41" t="s">
        <v>19</v>
      </c>
      <c r="C197" s="51">
        <f>IFERROR('tab. Turistas alojados tip'!C198/'tab. Turistas alojados tip'!C211-1,"-")</f>
        <v>5.3846153846153877E-2</v>
      </c>
      <c r="D197" s="51">
        <f>IFERROR('tab. Turistas alojados tip'!E198/'tab. Turistas alojados tip'!E211-1,"-")</f>
        <v>0.3647769516728625</v>
      </c>
      <c r="E197" s="51">
        <f>IFERROR('tab. Turistas alojados tip'!G198/'tab. Turistas alojados tip'!G211-1,"-")</f>
        <v>0.29264810849393297</v>
      </c>
    </row>
    <row r="198" spans="2:5" hidden="1" outlineLevel="1">
      <c r="B198" s="41" t="s">
        <v>20</v>
      </c>
      <c r="C198" s="51">
        <f>IFERROR('tab. Turistas alojados tip'!C199/'tab. Turistas alojados tip'!C212-1,"-")</f>
        <v>-0.28041384231180877</v>
      </c>
      <c r="D198" s="51">
        <f>IFERROR('tab. Turistas alojados tip'!E199/'tab. Turistas alojados tip'!E212-1,"-")</f>
        <v>0.6561226470017465</v>
      </c>
      <c r="E198" s="51">
        <f>IFERROR('tab. Turistas alojados tip'!G199/'tab. Turistas alojados tip'!G212-1,"-")</f>
        <v>0.32616892911010553</v>
      </c>
    </row>
    <row r="199" spans="2:5" hidden="1" outlineLevel="1">
      <c r="B199" s="41" t="s">
        <v>21</v>
      </c>
      <c r="C199" s="51">
        <f>IFERROR('tab. Turistas alojados tip'!C200/'tab. Turistas alojados tip'!C213-1,"-")</f>
        <v>0.37274549098196386</v>
      </c>
      <c r="D199" s="51">
        <f>IFERROR('tab. Turistas alojados tip'!E200/'tab. Turistas alojados tip'!E213-1,"-")</f>
        <v>0.65268935236004388</v>
      </c>
      <c r="E199" s="51">
        <f>IFERROR('tab. Turistas alojados tip'!G200/'tab. Turistas alojados tip'!G213-1,"-")</f>
        <v>0.58344348975545279</v>
      </c>
    </row>
    <row r="200" spans="2:5" hidden="1" outlineLevel="1">
      <c r="B200" s="41" t="s">
        <v>22</v>
      </c>
      <c r="C200" s="51">
        <f>IFERROR('tab. Turistas alojados tip'!C201/'tab. Turistas alojados tip'!C214-1,"-")</f>
        <v>0.38629117959617432</v>
      </c>
      <c r="D200" s="51">
        <f>IFERROR('tab. Turistas alojados tip'!E201/'tab. Turistas alojados tip'!E214-1,"-")</f>
        <v>0.50165745856353583</v>
      </c>
      <c r="E200" s="51">
        <f>IFERROR('tab. Turistas alojados tip'!G201/'tab. Turistas alojados tip'!G214-1,"-")</f>
        <v>0.47196389496717717</v>
      </c>
    </row>
    <row r="201" spans="2:5" collapsed="1">
      <c r="B201" s="76">
        <v>1996</v>
      </c>
      <c r="C201" s="10">
        <f>IFERROR('tab. Turistas alojados tip'!C202/'tab. Turistas alojados tip'!C215-1,"-")</f>
        <v>6.1039414021625493E-2</v>
      </c>
      <c r="D201" s="10">
        <f>IFERROR('tab. Turistas alojados tip'!E202/'tab. Turistas alojados tip'!E215-1,"-")</f>
        <v>0.38226141078838172</v>
      </c>
      <c r="E201" s="10">
        <f>IFERROR('tab. Turistas alojados tip'!G202/'tab. Turistas alojados tip'!G215-1,"-")</f>
        <v>0.30247769210777098</v>
      </c>
    </row>
    <row r="202" spans="2:5" hidden="1" outlineLevel="1">
      <c r="B202" s="41" t="s">
        <v>11</v>
      </c>
      <c r="C202" s="51">
        <f>IFERROR('tab. Turistas alojados tip'!C203/'tab. Turistas alojados tip'!C216-1,"-")</f>
        <v>0.57299843014128737</v>
      </c>
      <c r="D202" s="51">
        <f>IFERROR('tab. Turistas alojados tip'!E203/'tab. Turistas alojados tip'!E216-1,"-")</f>
        <v>0.31562111249333569</v>
      </c>
      <c r="E202" s="51">
        <f>IFERROR('tab. Turistas alojados tip'!G203/'tab. Turistas alojados tip'!G216-1,"-")</f>
        <v>0.36313577742356173</v>
      </c>
    </row>
    <row r="203" spans="2:5" hidden="1" outlineLevel="1">
      <c r="B203" s="41" t="s">
        <v>12</v>
      </c>
      <c r="C203" s="51">
        <f>IFERROR('tab. Turistas alojados tip'!C204/'tab. Turistas alojados tip'!C217-1,"-")</f>
        <v>0.37211291702309657</v>
      </c>
      <c r="D203" s="51">
        <f>IFERROR('tab. Turistas alojados tip'!E204/'tab. Turistas alojados tip'!E217-1,"-")</f>
        <v>1.4613392526822144E-2</v>
      </c>
      <c r="E203" s="51">
        <f>IFERROR('tab. Turistas alojados tip'!G204/'tab. Turistas alojados tip'!G217-1,"-")</f>
        <v>7.8174904942965862E-2</v>
      </c>
    </row>
    <row r="204" spans="2:5" hidden="1" outlineLevel="1">
      <c r="B204" s="41" t="s">
        <v>13</v>
      </c>
      <c r="C204" s="51">
        <f>IFERROR('tab. Turistas alojados tip'!C205/'tab. Turistas alojados tip'!C218-1,"-")</f>
        <v>0.27544910179640714</v>
      </c>
      <c r="D204" s="51">
        <f>IFERROR('tab. Turistas alojados tip'!E205/'tab. Turistas alojados tip'!E218-1,"-")</f>
        <v>0.73622782446311863</v>
      </c>
      <c r="E204" s="51">
        <f>IFERROR('tab. Turistas alojados tip'!G205/'tab. Turistas alojados tip'!G218-1,"-")</f>
        <v>0.62669039145907468</v>
      </c>
    </row>
    <row r="205" spans="2:5" hidden="1" outlineLevel="1">
      <c r="B205" s="41" t="s">
        <v>14</v>
      </c>
      <c r="C205" s="51">
        <f>IFERROR('tab. Turistas alojados tip'!C206/'tab. Turistas alojados tip'!C219-1,"-")</f>
        <v>-0.74193548387096775</v>
      </c>
      <c r="D205" s="51">
        <f>IFERROR('tab. Turistas alojados tip'!E206/'tab. Turistas alojados tip'!E219-1,"-")</f>
        <v>2.5505617977528088</v>
      </c>
      <c r="E205" s="51">
        <f>IFERROR('tab. Turistas alojados tip'!G206/'tab. Turistas alojados tip'!G219-1,"-")</f>
        <v>1.1986754966887418</v>
      </c>
    </row>
    <row r="206" spans="2:5" hidden="1" outlineLevel="1">
      <c r="B206" s="41" t="s">
        <v>15</v>
      </c>
      <c r="C206" s="51">
        <f>IFERROR('tab. Turistas alojados tip'!C207/'tab. Turistas alojados tip'!C220-1,"-")</f>
        <v>1.875</v>
      </c>
      <c r="D206" s="51">
        <f>IFERROR('tab. Turistas alojados tip'!E207/'tab. Turistas alojados tip'!E220-1,"-")</f>
        <v>-0.81491712707182318</v>
      </c>
      <c r="E206" s="51">
        <f>IFERROR('tab. Turistas alojados tip'!G207/'tab. Turistas alojados tip'!G220-1,"-")</f>
        <v>-0.79524680073126142</v>
      </c>
    </row>
    <row r="207" spans="2:5" hidden="1" outlineLevel="1">
      <c r="B207" s="41" t="s">
        <v>16</v>
      </c>
      <c r="C207" s="51">
        <f>IFERROR('tab. Turistas alojados tip'!C208/'tab. Turistas alojados tip'!C221-1,"-")</f>
        <v>2.7058823529411766</v>
      </c>
      <c r="D207" s="51">
        <f>IFERROR('tab. Turistas alojados tip'!E208/'tab. Turistas alojados tip'!E221-1,"-")</f>
        <v>-0.84338624338624335</v>
      </c>
      <c r="E207" s="51">
        <f>IFERROR('tab. Turistas alojados tip'!G208/'tab. Turistas alojados tip'!G221-1,"-")</f>
        <v>-0.78066528066528063</v>
      </c>
    </row>
    <row r="208" spans="2:5" hidden="1" outlineLevel="1">
      <c r="B208" s="41" t="s">
        <v>17</v>
      </c>
      <c r="C208" s="51">
        <f>IFERROR('tab. Turistas alojados tip'!C209/'tab. Turistas alojados tip'!C222-1,"-")</f>
        <v>2.5</v>
      </c>
      <c r="D208" s="51">
        <f>IFERROR('tab. Turistas alojados tip'!E209/'tab. Turistas alojados tip'!E222-1,"-")</f>
        <v>-0.93687707641196016</v>
      </c>
      <c r="E208" s="51">
        <f>IFERROR('tab. Turistas alojados tip'!G209/'tab. Turistas alojados tip'!G222-1,"-")</f>
        <v>-0.8918032786885246</v>
      </c>
    </row>
    <row r="209" spans="2:5" hidden="1" outlineLevel="1">
      <c r="B209" s="41" t="s">
        <v>18</v>
      </c>
      <c r="C209" s="51">
        <f>IFERROR('tab. Turistas alojados tip'!C210/'tab. Turistas alojados tip'!C223-1,"-")</f>
        <v>0.39130434782608692</v>
      </c>
      <c r="D209" s="51">
        <f>IFERROR('tab. Turistas alojados tip'!E210/'tab. Turistas alojados tip'!E223-1,"-")</f>
        <v>2.1481481481481484</v>
      </c>
      <c r="E209" s="51">
        <f>IFERROR('tab. Turistas alojados tip'!G210/'tab. Turistas alojados tip'!G223-1,"-")</f>
        <v>1.3399999999999999</v>
      </c>
    </row>
    <row r="210" spans="2:5" hidden="1" outlineLevel="1">
      <c r="B210" s="41" t="s">
        <v>19</v>
      </c>
      <c r="C210" s="51">
        <f>IFERROR('tab. Turistas alojados tip'!C211/'tab. Turistas alojados tip'!C224-1,"-")</f>
        <v>1.8017241379310347</v>
      </c>
      <c r="D210" s="51">
        <f>IFERROR('tab. Turistas alojados tip'!E211/'tab. Turistas alojados tip'!E224-1,"-")</f>
        <v>0.16261480280929219</v>
      </c>
      <c r="E210" s="51">
        <f>IFERROR('tab. Turistas alojados tip'!G211/'tab. Turistas alojados tip'!G224-1,"-")</f>
        <v>0.34517522803648593</v>
      </c>
    </row>
    <row r="211" spans="2:5" hidden="1" outlineLevel="1">
      <c r="B211" s="41" t="s">
        <v>20</v>
      </c>
      <c r="C211" s="51">
        <f>IFERROR('tab. Turistas alojados tip'!C212/'tab. Turistas alojados tip'!C225-1,"-")</f>
        <v>2.1109877913429522</v>
      </c>
      <c r="D211" s="51">
        <f>IFERROR('tab. Turistas alojados tip'!E212/'tab. Turistas alojados tip'!E225-1,"-")</f>
        <v>-0.1117048784692295</v>
      </c>
      <c r="E211" s="51">
        <f>IFERROR('tab. Turistas alojados tip'!G212/'tab. Turistas alojados tip'!G225-1,"-")</f>
        <v>0.18710832587287385</v>
      </c>
    </row>
    <row r="212" spans="2:5" hidden="1" outlineLevel="1">
      <c r="B212" s="41" t="s">
        <v>21</v>
      </c>
      <c r="C212" s="51">
        <f>IFERROR('tab. Turistas alojados tip'!C213/'tab. Turistas alojados tip'!C226-1,"-")</f>
        <v>-9.1074681238615618E-2</v>
      </c>
      <c r="D212" s="51">
        <f>IFERROR('tab. Turistas alojados tip'!E213/'tab. Turistas alojados tip'!E226-1,"-")</f>
        <v>-0.17987036370183651</v>
      </c>
      <c r="E212" s="51">
        <f>IFERROR('tab. Turistas alojados tip'!G213/'tab. Turistas alojados tip'!G226-1,"-")</f>
        <v>-0.15956117205943621</v>
      </c>
    </row>
    <row r="213" spans="2:5" hidden="1" outlineLevel="1">
      <c r="B213" s="41" t="s">
        <v>22</v>
      </c>
      <c r="C213" s="51">
        <f>IFERROR('tab. Turistas alojados tip'!C214/'tab. Turistas alojados tip'!C227-1,"-")</f>
        <v>7.1143995446784292E-2</v>
      </c>
      <c r="D213" s="51">
        <f>IFERROR('tab. Turistas alojados tip'!E214/'tab. Turistas alojados tip'!E227-1,"-")</f>
        <v>-0.25504184387433115</v>
      </c>
      <c r="E213" s="51">
        <f>IFERROR('tab. Turistas alojados tip'!G214/'tab. Turistas alojados tip'!G227-1,"-")</f>
        <v>-0.19168693345124921</v>
      </c>
    </row>
    <row r="214" spans="2:5" collapsed="1">
      <c r="B214" s="76">
        <v>1995</v>
      </c>
      <c r="C214" s="10">
        <f>IFERROR('tab. Turistas alojados tip'!C215/'tab. Turistas alojados tip'!C228-1,"-")</f>
        <v>0.47593307593307599</v>
      </c>
      <c r="D214" s="10">
        <f>IFERROR('tab. Turistas alojados tip'!E215/'tab. Turistas alojados tip'!E228-1,"-")</f>
        <v>-5.4901960784313752E-2</v>
      </c>
      <c r="E214" s="10">
        <f>IFERROR('tab. Turistas alojados tip'!G215/'tab. Turistas alojados tip'!G228-1,"-")</f>
        <v>3.7806248595189995E-2</v>
      </c>
    </row>
    <row r="215" spans="2:5" hidden="1" outlineLevel="1">
      <c r="B215" s="41" t="s">
        <v>11</v>
      </c>
      <c r="C215" s="51">
        <f>IFERROR('tab. Turistas alojados tip'!C216/'tab. Turistas alojados tip'!C229-1,"-")</f>
        <v>3.5772357723577342E-2</v>
      </c>
      <c r="D215" s="51">
        <f>IFERROR('tab. Turistas alojados tip'!E216/'tab. Turistas alojados tip'!E229-1,"-")</f>
        <v>0.30134135060129519</v>
      </c>
      <c r="E215" s="51">
        <f>IFERROR('tab. Turistas alojados tip'!G216/'tab. Turistas alojados tip'!G229-1,"-")</f>
        <v>0.24252790781418798</v>
      </c>
    </row>
    <row r="216" spans="2:5" hidden="1" outlineLevel="1">
      <c r="B216" s="41" t="s">
        <v>12</v>
      </c>
      <c r="C216" s="51">
        <f>IFERROR('tab. Turistas alojados tip'!C217/'tab. Turistas alojados tip'!C230-1,"-")</f>
        <v>-1.0160880609652811E-2</v>
      </c>
      <c r="D216" s="51">
        <f>IFERROR('tab. Turistas alojados tip'!E217/'tab. Turistas alojados tip'!E230-1,"-")</f>
        <v>7.7536376320510358E-2</v>
      </c>
      <c r="E216" s="51">
        <f>IFERROR('tab. Turistas alojados tip'!G217/'tab. Turistas alojados tip'!G230-1,"-")</f>
        <v>6.0826072926750463E-2</v>
      </c>
    </row>
    <row r="217" spans="2:5" hidden="1" outlineLevel="1">
      <c r="B217" s="41" t="s">
        <v>13</v>
      </c>
      <c r="C217" s="51">
        <f>IFERROR('tab. Turistas alojados tip'!C218/'tab. Turistas alojados tip'!C231-1,"-")</f>
        <v>-0.18734793187347931</v>
      </c>
      <c r="D217" s="51">
        <f>IFERROR('tab. Turistas alojados tip'!E218/'tab. Turistas alojados tip'!E231-1,"-")</f>
        <v>-0.34173325138291333</v>
      </c>
      <c r="E217" s="51">
        <f>IFERROR('tab. Turistas alojados tip'!G218/'tab. Turistas alojados tip'!G231-1,"-")</f>
        <v>-0.31059862610402356</v>
      </c>
    </row>
    <row r="218" spans="2:5" hidden="1" outlineLevel="1">
      <c r="B218" s="41" t="s">
        <v>14</v>
      </c>
      <c r="C218" s="51">
        <f>IFERROR('tab. Turistas alojados tip'!C219/'tab. Turistas alojados tip'!C232-1,"-")</f>
        <v>0.26530612244897966</v>
      </c>
      <c r="D218" s="51">
        <f>IFERROR('tab. Turistas alojados tip'!E219/'tab. Turistas alojados tip'!E232-1,"-")</f>
        <v>-0.91222879684418146</v>
      </c>
      <c r="E218" s="51">
        <f>IFERROR('tab. Turistas alojados tip'!G219/'tab. Turistas alojados tip'!G232-1,"-")</f>
        <v>-0.85794920037629352</v>
      </c>
    </row>
    <row r="219" spans="2:5" hidden="1" outlineLevel="1">
      <c r="B219" s="41" t="s">
        <v>15</v>
      </c>
      <c r="C219" s="51">
        <f>IFERROR('tab. Turistas alojados tip'!C220/'tab. Turistas alojados tip'!C233-1,"-")</f>
        <v>-0.55555555555555558</v>
      </c>
      <c r="D219" s="51">
        <f>IFERROR('tab. Turistas alojados tip'!E220/'tab. Turistas alojados tip'!E233-1,"-")</f>
        <v>-0.23087818696883855</v>
      </c>
      <c r="E219" s="51">
        <f>IFERROR('tab. Turistas alojados tip'!G220/'tab. Turistas alojados tip'!G233-1,"-")</f>
        <v>-0.23496503496503496</v>
      </c>
    </row>
    <row r="220" spans="2:5" hidden="1" outlineLevel="1">
      <c r="B220" s="41" t="s">
        <v>16</v>
      </c>
      <c r="C220" s="51">
        <f>IFERROR('tab. Turistas alojados tip'!C221/'tab. Turistas alojados tip'!C234-1,"-")</f>
        <v>-0.15000000000000002</v>
      </c>
      <c r="D220" s="51">
        <f>IFERROR('tab. Turistas alojados tip'!E221/'tab. Turistas alojados tip'!E234-1,"-")</f>
        <v>-9.9999999999999978E-2</v>
      </c>
      <c r="E220" s="51">
        <f>IFERROR('tab. Turistas alojados tip'!G221/'tab. Turistas alojados tip'!G234-1,"-")</f>
        <v>-0.10093457943925233</v>
      </c>
    </row>
    <row r="221" spans="2:5" hidden="1" outlineLevel="1">
      <c r="B221" s="41" t="s">
        <v>17</v>
      </c>
      <c r="C221" s="51">
        <f>IFERROR('tab. Turistas alojados tip'!C222/'tab. Turistas alojados tip'!C235-1,"-")</f>
        <v>-0.4</v>
      </c>
      <c r="D221" s="51">
        <f>IFERROR('tab. Turistas alojados tip'!E222/'tab. Turistas alojados tip'!E235-1,"-")</f>
        <v>-9.0634441087613316E-2</v>
      </c>
      <c r="E221" s="51">
        <f>IFERROR('tab. Turistas alojados tip'!G222/'tab. Turistas alojados tip'!G235-1,"-")</f>
        <v>-9.6742349457058285E-2</v>
      </c>
    </row>
    <row r="222" spans="2:5" hidden="1" outlineLevel="1">
      <c r="B222" s="41" t="s">
        <v>18</v>
      </c>
      <c r="C222" s="51">
        <f>IFERROR('tab. Turistas alojados tip'!C223/'tab. Turistas alojados tip'!C236-1,"-")</f>
        <v>-0.39473684210526316</v>
      </c>
      <c r="D222" s="51">
        <f>IFERROR('tab. Turistas alojados tip'!E223/'tab. Turistas alojados tip'!E236-1,"-")</f>
        <v>-0.96181046676096182</v>
      </c>
      <c r="E222" s="51">
        <f>IFERROR('tab. Turistas alojados tip'!G223/'tab. Turistas alojados tip'!G236-1,"-")</f>
        <v>-0.93288590604026844</v>
      </c>
    </row>
    <row r="223" spans="2:5" hidden="1" outlineLevel="1">
      <c r="B223" s="41" t="s">
        <v>19</v>
      </c>
      <c r="C223" s="51">
        <f>IFERROR('tab. Turistas alojados tip'!C224/'tab. Turistas alojados tip'!C237-1,"-")</f>
        <v>-0.39107611548556431</v>
      </c>
      <c r="D223" s="51">
        <f>IFERROR('tab. Turistas alojados tip'!E224/'tab. Turistas alojados tip'!E237-1,"-")</f>
        <v>-0.27695312500000002</v>
      </c>
      <c r="E223" s="51">
        <f>IFERROR('tab. Turistas alojados tip'!G224/'tab. Turistas alojados tip'!G237-1,"-")</f>
        <v>-0.29173750425025502</v>
      </c>
    </row>
    <row r="224" spans="2:5" hidden="1" outlineLevel="1">
      <c r="B224" s="41" t="s">
        <v>20</v>
      </c>
      <c r="C224" s="51">
        <f>IFERROR('tab. Turistas alojados tip'!C225/'tab. Turistas alojados tip'!C238-1,"-")</f>
        <v>-0.12946859903381647</v>
      </c>
      <c r="D224" s="51">
        <f>IFERROR('tab. Turistas alojados tip'!E225/'tab. Turistas alojados tip'!E238-1,"-")</f>
        <v>6.950589970501464E-2</v>
      </c>
      <c r="E224" s="51">
        <f>IFERROR('tab. Turistas alojados tip'!G225/'tab. Turistas alojados tip'!G238-1,"-")</f>
        <v>3.7621922898281479E-2</v>
      </c>
    </row>
    <row r="225" spans="2:5" hidden="1" outlineLevel="1">
      <c r="B225" s="41" t="s">
        <v>21</v>
      </c>
      <c r="C225" s="51">
        <f>IFERROR('tab. Turistas alojados tip'!C226/'tab. Turistas alojados tip'!C239-1,"-")</f>
        <v>0.56857142857142851</v>
      </c>
      <c r="D225" s="51">
        <f>IFERROR('tab. Turistas alojados tip'!E226/'tab. Turistas alojados tip'!E239-1,"-")</f>
        <v>-7.6795212765957466E-2</v>
      </c>
      <c r="E225" s="51">
        <f>IFERROR('tab. Turistas alojados tip'!G226/'tab. Turistas alojados tip'!G239-1,"-")</f>
        <v>1.9105575997735658E-2</v>
      </c>
    </row>
    <row r="226" spans="2:5" hidden="1" outlineLevel="1">
      <c r="B226" s="41" t="s">
        <v>22</v>
      </c>
      <c r="C226" s="51">
        <f>IFERROR('tab. Turistas alojados tip'!C227/'tab. Turistas alojados tip'!C240-1,"-")</f>
        <v>-0.17083529966965549</v>
      </c>
      <c r="D226" s="51">
        <f>IFERROR('tab. Turistas alojados tip'!E227/'tab. Turistas alojados tip'!E240-1,"-")</f>
        <v>7.6343768458357886E-2</v>
      </c>
      <c r="E226" s="51">
        <f>IFERROR('tab. Turistas alojados tip'!G227/'tab. Turistas alojados tip'!G240-1,"-")</f>
        <v>1.7433359577100349E-2</v>
      </c>
    </row>
    <row r="227" spans="2:5" collapsed="1">
      <c r="B227" s="76">
        <v>1994</v>
      </c>
      <c r="C227" s="10">
        <f>IFERROR('tab. Turistas alojados tip'!C228/'tab. Turistas alojados tip'!C241-1,"-")</f>
        <v>-2.4237096571643857E-2</v>
      </c>
      <c r="D227" s="10">
        <f>IFERROR('tab. Turistas alojados tip'!E228/'tab. Turistas alojados tip'!E241-1,"-")</f>
        <v>-4.7297823210440293E-2</v>
      </c>
      <c r="E227" s="10">
        <f>IFERROR('tab. Turistas alojados tip'!G228/'tab. Turistas alojados tip'!G241-1,"-")</f>
        <v>-4.3349245258676339E-2</v>
      </c>
    </row>
    <row r="228" spans="2:5" hidden="1" outlineLevel="1">
      <c r="B228" s="41" t="s">
        <v>11</v>
      </c>
      <c r="C228" s="51">
        <f>IFERROR('tab. Turistas alojados tip'!C229/'tab. Turistas alojados tip'!C242-1,"-")</f>
        <v>-7.0996978851963766E-2</v>
      </c>
      <c r="D228" s="51">
        <f>IFERROR('tab. Turistas alojados tip'!E229/'tab. Turistas alojados tip'!E242-1,"-")</f>
        <v>-0.20762323621037204</v>
      </c>
      <c r="E228" s="51">
        <f>IFERROR('tab. Turistas alojados tip'!G229/'tab. Turistas alojados tip'!G242-1,"-")</f>
        <v>-0.18094676301430468</v>
      </c>
    </row>
    <row r="229" spans="2:5" hidden="1" outlineLevel="1">
      <c r="B229" s="41" t="s">
        <v>12</v>
      </c>
      <c r="C229" s="51">
        <f>IFERROR('tab. Turistas alojados tip'!C230/'tab. Turistas alojados tip'!C243-1,"-")</f>
        <v>-0.42836398838334944</v>
      </c>
      <c r="D229" s="51">
        <f>IFERROR('tab. Turistas alojados tip'!E230/'tab. Turistas alojados tip'!E243-1,"-")</f>
        <v>-5.553463855421692E-2</v>
      </c>
      <c r="E229" s="51">
        <f>IFERROR('tab. Turistas alojados tip'!G230/'tab. Turistas alojados tip'!G243-1,"-")</f>
        <v>-0.15993494171862288</v>
      </c>
    </row>
    <row r="230" spans="2:5" hidden="1" outlineLevel="1">
      <c r="B230" s="41" t="s">
        <v>13</v>
      </c>
      <c r="C230" s="51">
        <f>IFERROR('tab. Turistas alojados tip'!C231/'tab. Turistas alojados tip'!C244-1,"-")</f>
        <v>4.4472681067344366E-2</v>
      </c>
      <c r="D230" s="51">
        <f>IFERROR('tab. Turistas alojados tip'!E231/'tab. Turistas alojados tip'!E244-1,"-")</f>
        <v>-0.19555006180469714</v>
      </c>
      <c r="E230" s="51">
        <f>IFERROR('tab. Turistas alojados tip'!G231/'tab. Turistas alojados tip'!G244-1,"-")</f>
        <v>-0.1564569536423841</v>
      </c>
    </row>
    <row r="231" spans="2:5" hidden="1" outlineLevel="1">
      <c r="B231" s="41" t="s">
        <v>14</v>
      </c>
      <c r="C231" s="51">
        <f>IFERROR('tab. Turistas alojados tip'!C232/'tab. Turistas alojados tip'!C245-1,"-")</f>
        <v>23.5</v>
      </c>
      <c r="D231" s="51">
        <f>IFERROR('tab. Turistas alojados tip'!E232/'tab. Turistas alojados tip'!E245-1,"-")</f>
        <v>-5.8495821727019504E-2</v>
      </c>
      <c r="E231" s="51">
        <f>IFERROR('tab. Turistas alojados tip'!G232/'tab. Turistas alojados tip'!G245-1,"-")</f>
        <v>-1.4828544949026856E-2</v>
      </c>
    </row>
    <row r="232" spans="2:5" hidden="1" outlineLevel="1">
      <c r="B232" s="41" t="s">
        <v>15</v>
      </c>
      <c r="C232" s="51">
        <f>IFERROR('tab. Turistas alojados tip'!C233/'tab. Turistas alojados tip'!C246-1,"-")</f>
        <v>2.6</v>
      </c>
      <c r="D232" s="51">
        <f>IFERROR('tab. Turistas alojados tip'!E233/'tab. Turistas alojados tip'!E246-1,"-")</f>
        <v>3.0656934306569239E-2</v>
      </c>
      <c r="E232" s="51">
        <f>IFERROR('tab. Turistas alojados tip'!G233/'tab. Turistas alojados tip'!G246-1,"-")</f>
        <v>4.0000000000000036E-2</v>
      </c>
    </row>
    <row r="233" spans="2:5" hidden="1" outlineLevel="1">
      <c r="B233" s="41" t="s">
        <v>16</v>
      </c>
      <c r="C233" s="51">
        <f>IFERROR('tab. Turistas alojados tip'!C234/'tab. Turistas alojados tip'!C247-1,"-")</f>
        <v>-0.57446808510638303</v>
      </c>
      <c r="D233" s="51">
        <f>IFERROR('tab. Turistas alojados tip'!E234/'tab. Turistas alojados tip'!E247-1,"-")</f>
        <v>-0.13651315789473684</v>
      </c>
      <c r="E233" s="51">
        <f>IFERROR('tab. Turistas alojados tip'!G234/'tab. Turistas alojados tip'!G247-1,"-")</f>
        <v>-0.15281076801266824</v>
      </c>
    </row>
    <row r="234" spans="2:5" hidden="1" outlineLevel="1">
      <c r="B234" s="41" t="s">
        <v>17</v>
      </c>
      <c r="C234" s="51">
        <f>IFERROR('tab. Turistas alojados tip'!C235/'tab. Turistas alojados tip'!C248-1,"-")</f>
        <v>0.4285714285714286</v>
      </c>
      <c r="D234" s="51">
        <f>IFERROR('tab. Turistas alojados tip'!E235/'tab. Turistas alojados tip'!E248-1,"-")</f>
        <v>-0.35769728331177231</v>
      </c>
      <c r="E234" s="51">
        <f>IFERROR('tab. Turistas alojados tip'!G235/'tab. Turistas alojados tip'!G248-1,"-")</f>
        <v>-0.35064102564102562</v>
      </c>
    </row>
    <row r="235" spans="2:5" hidden="1" outlineLevel="1">
      <c r="B235" s="41" t="s">
        <v>18</v>
      </c>
      <c r="C235" s="51">
        <f>IFERROR('tab. Turistas alojados tip'!C236/'tab. Turistas alojados tip'!C249-1,"-")</f>
        <v>0.40740740740740744</v>
      </c>
      <c r="D235" s="51">
        <f>IFERROR('tab. Turistas alojados tip'!E236/'tab. Turistas alojados tip'!E249-1,"-")</f>
        <v>-0.45906656465187456</v>
      </c>
      <c r="E235" s="51">
        <f>IFERROR('tab. Turistas alojados tip'!G236/'tab. Turistas alojados tip'!G249-1,"-")</f>
        <v>-0.44152923538230882</v>
      </c>
    </row>
    <row r="236" spans="2:5" hidden="1" outlineLevel="1">
      <c r="B236" s="41" t="s">
        <v>19</v>
      </c>
      <c r="C236" s="51">
        <f>IFERROR('tab. Turistas alojados tip'!C237/'tab. Turistas alojados tip'!C250-1,"-")</f>
        <v>-0.54857819905213268</v>
      </c>
      <c r="D236" s="51">
        <f>IFERROR('tab. Turistas alojados tip'!E237/'tab. Turistas alojados tip'!E250-1,"-")</f>
        <v>-8.1363812475784281E-3</v>
      </c>
      <c r="E236" s="51">
        <f>IFERROR('tab. Turistas alojados tip'!G237/'tab. Turistas alojados tip'!G250-1,"-")</f>
        <v>-0.14131386861313866</v>
      </c>
    </row>
    <row r="237" spans="2:5" hidden="1" outlineLevel="1">
      <c r="B237" s="41" t="s">
        <v>20</v>
      </c>
      <c r="C237" s="51">
        <f>IFERROR('tab. Turistas alojados tip'!C238/'tab. Turistas alojados tip'!C251-1,"-")</f>
        <v>-0.56821026282853571</v>
      </c>
      <c r="D237" s="51">
        <f>IFERROR('tab. Turistas alojados tip'!E238/'tab. Turistas alojados tip'!E251-1,"-")</f>
        <v>-7.5034106412005475E-2</v>
      </c>
      <c r="E237" s="51">
        <f>IFERROR('tab. Turistas alojados tip'!G238/'tab. Turistas alojados tip'!G251-1,"-")</f>
        <v>-0.21813339789371744</v>
      </c>
    </row>
    <row r="238" spans="2:5" hidden="1" outlineLevel="1">
      <c r="B238" s="41" t="s">
        <v>21</v>
      </c>
      <c r="C238" s="51">
        <f>IFERROR('tab. Turistas alojados tip'!C239/'tab. Turistas alojados tip'!C252-1,"-")</f>
        <v>-0.58984375</v>
      </c>
      <c r="D238" s="51">
        <f>IFERROR('tab. Turistas alojados tip'!E239/'tab. Turistas alojados tip'!E252-1,"-")</f>
        <v>-6.5257924176507109E-2</v>
      </c>
      <c r="E238" s="51">
        <f>IFERROR('tab. Turistas alojados tip'!G239/'tab. Turistas alojados tip'!G252-1,"-")</f>
        <v>-0.21453979546465096</v>
      </c>
    </row>
    <row r="239" spans="2:5" hidden="1" outlineLevel="1">
      <c r="B239" s="41" t="s">
        <v>22</v>
      </c>
      <c r="C239" s="51">
        <f>IFERROR('tab. Turistas alojados tip'!C240/'tab. Turistas alojados tip'!C253-1,"-")</f>
        <v>-8.3080917351795791E-2</v>
      </c>
      <c r="D239" s="51">
        <f>IFERROR('tab. Turistas alojados tip'!E240/'tab. Turistas alojados tip'!E253-1,"-")</f>
        <v>4.2006462532697242E-2</v>
      </c>
      <c r="E239" s="51">
        <f>IFERROR('tab. Turistas alojados tip'!G240/'tab. Turistas alojados tip'!G253-1,"-")</f>
        <v>9.1940976163451538E-3</v>
      </c>
    </row>
    <row r="240" spans="2:5" collapsed="1">
      <c r="B240" s="76">
        <v>1993</v>
      </c>
      <c r="C240" s="10">
        <f>IFERROR('tab. Turistas alojados tip'!C241/'tab. Turistas alojados tip'!C254-1,"-")</f>
        <v>-0.35699289405684753</v>
      </c>
      <c r="D240" s="10">
        <f>IFERROR('tab. Turistas alojados tip'!E241/'tab. Turistas alojados tip'!E254-1,"-")</f>
        <v>-9.7564973074221517E-2</v>
      </c>
      <c r="E240" s="10">
        <f>IFERROR('tab. Turistas alojados tip'!G241/'tab. Turistas alojados tip'!G254-1,"-")</f>
        <v>-0.15587904308999168</v>
      </c>
    </row>
    <row r="241" spans="2:5" hidden="1" outlineLevel="1">
      <c r="B241" s="41" t="s">
        <v>11</v>
      </c>
      <c r="C241" s="51">
        <f>IFERROR('tab. Turistas alojados tip'!C242/'tab. Turistas alojados tip'!C255-1,"-")</f>
        <v>-0.46091205211726383</v>
      </c>
      <c r="D241" s="51">
        <f>IFERROR('tab. Turistas alojados tip'!E242/'tab. Turistas alojados tip'!E255-1,"-")</f>
        <v>9.3806374022850303E-2</v>
      </c>
      <c r="E241" s="51">
        <f>IFERROR('tab. Turistas alojados tip'!G242/'tab. Turistas alojados tip'!G255-1,"-")</f>
        <v>-8.918737407656141E-2</v>
      </c>
    </row>
    <row r="242" spans="2:5" hidden="1" outlineLevel="1">
      <c r="B242" s="41" t="s">
        <v>12</v>
      </c>
      <c r="C242" s="51">
        <f>IFERROR('tab. Turistas alojados tip'!C243/'tab. Turistas alojados tip'!C256-1,"-")</f>
        <v>-0.29076553381393755</v>
      </c>
      <c r="D242" s="51">
        <f>IFERROR('tab. Turistas alojados tip'!E243/'tab. Turistas alojados tip'!E256-1,"-")</f>
        <v>5.6904098686828553E-2</v>
      </c>
      <c r="E242" s="51">
        <f>IFERROR('tab. Turistas alojados tip'!G243/'tab. Turistas alojados tip'!G256-1,"-")</f>
        <v>-7.0663811563169143E-2</v>
      </c>
    </row>
    <row r="243" spans="2:5" hidden="1" outlineLevel="1">
      <c r="B243" s="41" t="s">
        <v>13</v>
      </c>
      <c r="C243" s="51">
        <f>IFERROR('tab. Turistas alojados tip'!C244/'tab. Turistas alojados tip'!C257-1,"-")</f>
        <v>-0.33809924306139616</v>
      </c>
      <c r="D243" s="51">
        <f>IFERROR('tab. Turistas alojados tip'!E244/'tab. Turistas alojados tip'!E257-1,"-")</f>
        <v>0.15902578796561606</v>
      </c>
      <c r="E243" s="51">
        <f>IFERROR('tab. Turistas alojados tip'!G244/'tab. Turistas alojados tip'!G257-1,"-")</f>
        <v>3.269929472109423E-2</v>
      </c>
    </row>
    <row r="244" spans="2:5" hidden="1" outlineLevel="1">
      <c r="B244" s="41" t="s">
        <v>14</v>
      </c>
      <c r="C244" s="51">
        <f>IFERROR('tab. Turistas alojados tip'!C245/'tab. Turistas alojados tip'!C258-1,"-")</f>
        <v>-0.90476190476190477</v>
      </c>
      <c r="D244" s="51">
        <f>IFERROR('tab. Turistas alojados tip'!E245/'tab. Turistas alojados tip'!E258-1,"-")</f>
        <v>-0.29928432010409889</v>
      </c>
      <c r="E244" s="51">
        <f>IFERROR('tab. Turistas alojados tip'!G245/'tab. Turistas alojados tip'!G258-1,"-")</f>
        <v>-0.30744544287548137</v>
      </c>
    </row>
    <row r="245" spans="2:5" hidden="1" outlineLevel="1">
      <c r="B245" s="41" t="s">
        <v>15</v>
      </c>
      <c r="C245" s="51">
        <f>IFERROR('tab. Turistas alojados tip'!C246/'tab. Turistas alojados tip'!C259-1,"-")</f>
        <v>-0.83870967741935487</v>
      </c>
      <c r="D245" s="51">
        <f>IFERROR('tab. Turistas alojados tip'!E246/'tab. Turistas alojados tip'!E259-1,"-")</f>
        <v>-0.15012406947890822</v>
      </c>
      <c r="E245" s="51">
        <f>IFERROR('tab. Turistas alojados tip'!G246/'tab. Turistas alojados tip'!G259-1,"-")</f>
        <v>-0.16311625076080338</v>
      </c>
    </row>
    <row r="246" spans="2:5" hidden="1" outlineLevel="1">
      <c r="B246" s="41" t="s">
        <v>16</v>
      </c>
      <c r="C246" s="51">
        <f>IFERROR('tab. Turistas alojados tip'!C247/'tab. Turistas alojados tip'!C260-1,"-")</f>
        <v>2.6153846153846154</v>
      </c>
      <c r="D246" s="51">
        <f>IFERROR('tab. Turistas alojados tip'!E247/'tab. Turistas alojados tip'!E260-1,"-")</f>
        <v>-0.18716577540106949</v>
      </c>
      <c r="E246" s="51">
        <f>IFERROR('tab. Turistas alojados tip'!G247/'tab. Turistas alojados tip'!G260-1,"-")</f>
        <v>-0.16302186878727631</v>
      </c>
    </row>
    <row r="247" spans="2:5" hidden="1" outlineLevel="1">
      <c r="B247" s="41" t="s">
        <v>17</v>
      </c>
      <c r="C247" s="51">
        <f>IFERROR('tab. Turistas alojados tip'!C248/'tab. Turistas alojados tip'!C261-1,"-")</f>
        <v>0.39999999999999991</v>
      </c>
      <c r="D247" s="51">
        <f>IFERROR('tab. Turistas alojados tip'!E248/'tab. Turistas alojados tip'!E261-1,"-")</f>
        <v>0.39656729900632337</v>
      </c>
      <c r="E247" s="51">
        <f>IFERROR('tab. Turistas alojados tip'!G248/'tab. Turistas alojados tip'!G261-1,"-")</f>
        <v>0.39659803043867492</v>
      </c>
    </row>
    <row r="248" spans="2:5" hidden="1" outlineLevel="1">
      <c r="B248" s="41" t="s">
        <v>18</v>
      </c>
      <c r="C248" s="51">
        <f>IFERROR('tab. Turistas alojados tip'!C249/'tab. Turistas alojados tip'!C262-1,"-")</f>
        <v>1.25</v>
      </c>
      <c r="D248" s="51">
        <f>IFERROR('tab. Turistas alojados tip'!E249/'tab. Turistas alojados tip'!E262-1,"-")</f>
        <v>5.9521276595744679</v>
      </c>
      <c r="E248" s="51">
        <f>IFERROR('tab. Turistas alojados tip'!G249/'tab. Turistas alojados tip'!G262-1,"-")</f>
        <v>5.67</v>
      </c>
    </row>
    <row r="249" spans="2:5" hidden="1" outlineLevel="1">
      <c r="B249" s="41" t="s">
        <v>19</v>
      </c>
      <c r="C249" s="51">
        <f>IFERROR('tab. Turistas alojados tip'!C250/'tab. Turistas alojados tip'!C263-1,"-")</f>
        <v>1.2506666666666666</v>
      </c>
      <c r="D249" s="51">
        <f>IFERROR('tab. Turistas alojados tip'!E250/'tab. Turistas alojados tip'!E263-1,"-")</f>
        <v>-7.8214285714285681E-2</v>
      </c>
      <c r="E249" s="51">
        <f>IFERROR('tab. Turistas alojados tip'!G250/'tab. Turistas alojados tip'!G263-1,"-")</f>
        <v>7.8740157480315043E-2</v>
      </c>
    </row>
    <row r="250" spans="2:5" hidden="1" outlineLevel="1">
      <c r="B250" s="41" t="s">
        <v>20</v>
      </c>
      <c r="C250" s="51">
        <f>IFERROR('tab. Turistas alojados tip'!C251/'tab. Turistas alojados tip'!C264-1,"-")</f>
        <v>-0.17259233690024167</v>
      </c>
      <c r="D250" s="51">
        <f>IFERROR('tab. Turistas alojados tip'!E251/'tab. Turistas alojados tip'!E264-1,"-")</f>
        <v>9.7716211156870125E-2</v>
      </c>
      <c r="E250" s="51">
        <f>IFERROR('tab. Turistas alojados tip'!G251/'tab. Turistas alojados tip'!G264-1,"-")</f>
        <v>2.6702269692924219E-3</v>
      </c>
    </row>
    <row r="251" spans="2:5" hidden="1" outlineLevel="1">
      <c r="B251" s="41" t="s">
        <v>21</v>
      </c>
      <c r="C251" s="51">
        <f>IFERROR('tab. Turistas alojados tip'!C252/'tab. Turistas alojados tip'!C265-1,"-")</f>
        <v>-5.5699004057543355E-2</v>
      </c>
      <c r="D251" s="51">
        <f>IFERROR('tab. Turistas alojados tip'!E252/'tab. Turistas alojados tip'!E265-1,"-")</f>
        <v>0.11619840443981966</v>
      </c>
      <c r="E251" s="51">
        <f>IFERROR('tab. Turistas alojados tip'!G252/'tab. Turistas alojados tip'!G265-1,"-")</f>
        <v>6.1224489795918435E-2</v>
      </c>
    </row>
    <row r="252" spans="2:5" hidden="1" outlineLevel="1">
      <c r="B252" s="41" t="s">
        <v>22</v>
      </c>
      <c r="C252" s="51">
        <f>IFERROR('tab. Turistas alojados tip'!C253/'tab. Turistas alojados tip'!C266-1,"-")</f>
        <v>-0.12428950359984847</v>
      </c>
      <c r="D252" s="51">
        <f>IFERROR('tab. Turistas alojados tip'!E253/'tab. Turistas alojados tip'!E266-1,"-")</f>
        <v>0.13599021150148571</v>
      </c>
      <c r="E252" s="51">
        <f>IFERROR('tab. Turistas alojados tip'!G253/'tab. Turistas alojados tip'!G266-1,"-")</f>
        <v>5.3827751196172224E-2</v>
      </c>
    </row>
    <row r="253" spans="2:5" collapsed="1">
      <c r="B253" s="76">
        <v>1992</v>
      </c>
      <c r="C253" s="10">
        <f>IFERROR('tab. Turistas alojados tip'!C254/'tab. Turistas alojados tip'!C267-1,"-")</f>
        <v>-0.1888386716447239</v>
      </c>
      <c r="D253" s="10">
        <f>IFERROR('tab. Turistas alojados tip'!E254/'tab. Turistas alojados tip'!E267-1,"-")</f>
        <v>9.305420484209459E-2</v>
      </c>
      <c r="E253" s="10">
        <f>IFERROR('tab. Turistas alojados tip'!G254/'tab. Turistas alojados tip'!G267-1,"-")</f>
        <v>1.3856940431718145E-2</v>
      </c>
    </row>
    <row r="254" spans="2:5" hidden="1" outlineLevel="1">
      <c r="B254" s="41" t="s">
        <v>11</v>
      </c>
      <c r="C254" s="51">
        <f>IFERROR('tab. Turistas alojados tip'!C255/'tab. Turistas alojados tip'!C268-1,"-")</f>
        <v>-0.15775034293552814</v>
      </c>
      <c r="D254" s="51">
        <f>IFERROR('tab. Turistas alojados tip'!E255/'tab. Turistas alojados tip'!E268-1,"-")</f>
        <v>0.15915427509293689</v>
      </c>
      <c r="E254" s="51">
        <f>IFERROR('tab. Turistas alojados tip'!G255/'tab. Turistas alojados tip'!G268-1,"-")</f>
        <v>3.1163434903047182E-2</v>
      </c>
    </row>
    <row r="255" spans="2:5" hidden="1" outlineLevel="1">
      <c r="B255" s="41" t="s">
        <v>12</v>
      </c>
      <c r="C255" s="51">
        <f>IFERROR('tab. Turistas alojados tip'!C256/'tab. Turistas alojados tip'!C269-1,"-")</f>
        <v>0.176969696969697</v>
      </c>
      <c r="D255" s="51">
        <f>IFERROR('tab. Turistas alojados tip'!E256/'tab. Turistas alojados tip'!E269-1,"-")</f>
        <v>0.16802231001626766</v>
      </c>
      <c r="E255" s="51">
        <f>IFERROR('tab. Turistas alojados tip'!G256/'tab. Turistas alojados tip'!G269-1,"-")</f>
        <v>0.17128946591915017</v>
      </c>
    </row>
    <row r="256" spans="2:5" hidden="1" outlineLevel="1">
      <c r="B256" s="41" t="s">
        <v>13</v>
      </c>
      <c r="C256" s="51">
        <f>IFERROR('tab. Turistas alojados tip'!C257/'tab. Turistas alojados tip'!C270-1,"-")</f>
        <v>0.23725286160249737</v>
      </c>
      <c r="D256" s="51">
        <f>IFERROR('tab. Turistas alojados tip'!E257/'tab. Turistas alojados tip'!E270-1,"-")</f>
        <v>0.38437128123760411</v>
      </c>
      <c r="E256" s="51">
        <f>IFERROR('tab. Turistas alojados tip'!G257/'tab. Turistas alojados tip'!G270-1,"-")</f>
        <v>0.34376794945433664</v>
      </c>
    </row>
    <row r="257" spans="2:5" hidden="1" outlineLevel="1">
      <c r="B257" s="41" t="s">
        <v>14</v>
      </c>
      <c r="C257" s="51">
        <f>IFERROR('tab. Turistas alojados tip'!C258/'tab. Turistas alojados tip'!C271-1,"-")</f>
        <v>-0.5</v>
      </c>
      <c r="D257" s="51">
        <f>IFERROR('tab. Turistas alojados tip'!E258/'tab. Turistas alojados tip'!E271-1,"-")</f>
        <v>0.54939516129032251</v>
      </c>
      <c r="E257" s="51">
        <f>IFERROR('tab. Turistas alojados tip'!G258/'tab. Turistas alojados tip'!G271-1,"-")</f>
        <v>0.50676982591876207</v>
      </c>
    </row>
    <row r="258" spans="2:5" hidden="1" outlineLevel="1">
      <c r="B258" s="41" t="s">
        <v>15</v>
      </c>
      <c r="C258" s="51">
        <f>IFERROR('tab. Turistas alojados tip'!C259/'tab. Turistas alojados tip'!C272-1,"-")</f>
        <v>0.82352941176470584</v>
      </c>
      <c r="D258" s="51">
        <f>IFERROR('tab. Turistas alojados tip'!E259/'tab. Turistas alojados tip'!E272-1,"-")</f>
        <v>0.37425404944586527</v>
      </c>
      <c r="E258" s="51">
        <f>IFERROR('tab. Turistas alojados tip'!G259/'tab. Turistas alojados tip'!G272-1,"-")</f>
        <v>0.38067226890756301</v>
      </c>
    </row>
    <row r="259" spans="2:5" hidden="1" outlineLevel="1">
      <c r="B259" s="41" t="s">
        <v>16</v>
      </c>
      <c r="C259" s="51">
        <f>IFERROR('tab. Turistas alojados tip'!C260/'tab. Turistas alojados tip'!C273-1,"-")</f>
        <v>0.85714285714285721</v>
      </c>
      <c r="D259" s="51">
        <f>IFERROR('tab. Turistas alojados tip'!E260/'tab. Turistas alojados tip'!E273-1,"-")</f>
        <v>-0.15192743764172334</v>
      </c>
      <c r="E259" s="51">
        <f>IFERROR('tab. Turistas alojados tip'!G260/'tab. Turistas alojados tip'!G273-1,"-")</f>
        <v>-0.14793901750423488</v>
      </c>
    </row>
    <row r="260" spans="2:5" hidden="1" outlineLevel="1">
      <c r="B260" s="41" t="s">
        <v>17</v>
      </c>
      <c r="C260" s="51">
        <f>IFERROR('tab. Turistas alojados tip'!C261/'tab. Turistas alojados tip'!C274-1,"-")</f>
        <v>-0.2857142857142857</v>
      </c>
      <c r="D260" s="51">
        <f>IFERROR('tab. Turistas alojados tip'!E261/'tab. Turistas alojados tip'!E274-1,"-")</f>
        <v>-3.7391304347826115E-2</v>
      </c>
      <c r="E260" s="51">
        <f>IFERROR('tab. Turistas alojados tip'!G261/'tab. Turistas alojados tip'!G274-1,"-")</f>
        <v>-4.0378006872852201E-2</v>
      </c>
    </row>
    <row r="261" spans="2:5" hidden="1" outlineLevel="1">
      <c r="B261" s="41" t="s">
        <v>18</v>
      </c>
      <c r="C261" s="51">
        <f>IFERROR('tab. Turistas alojados tip'!C262/'tab. Turistas alojados tip'!C275-1,"-")</f>
        <v>-7.6923076923076872E-2</v>
      </c>
      <c r="D261" s="51">
        <f>IFERROR('tab. Turistas alojados tip'!E262/'tab. Turistas alojados tip'!E275-1,"-")</f>
        <v>-0.84665579119086454</v>
      </c>
      <c r="E261" s="51">
        <f>IFERROR('tab. Turistas alojados tip'!G262/'tab. Turistas alojados tip'!G275-1,"-")</f>
        <v>-0.83857949959644873</v>
      </c>
    </row>
    <row r="262" spans="2:5" hidden="1" outlineLevel="1">
      <c r="B262" s="41" t="s">
        <v>19</v>
      </c>
      <c r="C262" s="51">
        <f>IFERROR('tab. Turistas alojados tip'!C263/'tab. Turistas alojados tip'!C276-1,"-")</f>
        <v>-0.70634299138606105</v>
      </c>
      <c r="D262" s="51">
        <f>IFERROR('tab. Turistas alojados tip'!E263/'tab. Turistas alojados tip'!E276-1,"-")</f>
        <v>0.65484633569739947</v>
      </c>
      <c r="E262" s="51">
        <f>IFERROR('tab. Turistas alojados tip'!G263/'tab. Turistas alojados tip'!G276-1,"-")</f>
        <v>6.9383630852138722E-2</v>
      </c>
    </row>
    <row r="263" spans="2:5" hidden="1" outlineLevel="1">
      <c r="B263" s="41" t="s">
        <v>20</v>
      </c>
      <c r="C263" s="51">
        <f>IFERROR('tab. Turistas alojados tip'!C264/'tab. Turistas alojados tip'!C277-1,"-")</f>
        <v>-4.7039473684210575E-2</v>
      </c>
      <c r="D263" s="51">
        <f>IFERROR('tab. Turistas alojados tip'!E264/'tab. Turistas alojados tip'!E277-1,"-")</f>
        <v>-0.13922010957138253</v>
      </c>
      <c r="E263" s="51">
        <f>IFERROR('tab. Turistas alojados tip'!G264/'tab. Turistas alojados tip'!G277-1,"-")</f>
        <v>-0.10891196192948305</v>
      </c>
    </row>
    <row r="264" spans="2:5" hidden="1" outlineLevel="1">
      <c r="B264" s="41" t="s">
        <v>21</v>
      </c>
      <c r="C264" s="51">
        <f>IFERROR('tab. Turistas alojados tip'!C265/'tab. Turistas alojados tip'!C278-1,"-")</f>
        <v>-0.14398484370066311</v>
      </c>
      <c r="D264" s="51">
        <f>IFERROR('tab. Turistas alojados tip'!E265/'tab. Turistas alojados tip'!E278-1,"-")</f>
        <v>-0.19491762077631947</v>
      </c>
      <c r="E264" s="51">
        <f>IFERROR('tab. Turistas alojados tip'!G265/'tab. Turistas alojados tip'!G278-1,"-")</f>
        <v>-0.17930099719237103</v>
      </c>
    </row>
    <row r="265" spans="2:5" hidden="1" outlineLevel="1">
      <c r="B265" s="41" t="s">
        <v>22</v>
      </c>
      <c r="C265" s="51">
        <f>IFERROR('tab. Turistas alojados tip'!C266/'tab. Turistas alojados tip'!C279-1,"-")</f>
        <v>-0.27500000000000002</v>
      </c>
      <c r="D265" s="51">
        <f>IFERROR('tab. Turistas alojados tip'!E266/'tab. Turistas alojados tip'!E279-1,"-")</f>
        <v>-0.32567185289957568</v>
      </c>
      <c r="E265" s="51">
        <f>IFERROR('tab. Turistas alojados tip'!G266/'tab. Turistas alojados tip'!G279-1,"-")</f>
        <v>-0.31045859452325963</v>
      </c>
    </row>
    <row r="266" spans="2:5" collapsed="1">
      <c r="B266" s="76">
        <v>1991</v>
      </c>
      <c r="C266" s="10">
        <f>IFERROR('tab. Turistas alojados tip'!C267/'tab. Turistas alojados tip'!C280-1,"-")</f>
        <v>-0.13102623939894131</v>
      </c>
      <c r="D266" s="10">
        <f>IFERROR('tab. Turistas alojados tip'!E267/'tab. Turistas alojados tip'!E280-1,"-")</f>
        <v>-4.6440686238621631E-2</v>
      </c>
      <c r="E266" s="10">
        <f>IFERROR('tab. Turistas alojados tip'!G267/'tab. Turistas alojados tip'!G280-1,"-")</f>
        <v>-7.1823864995046671E-2</v>
      </c>
    </row>
    <row r="267" spans="2:5" hidden="1" outlineLevel="1">
      <c r="B267" s="41" t="s">
        <v>11</v>
      </c>
      <c r="C267" s="51">
        <f>IFERROR('tab. Turistas alojados tip'!C268/'tab. Turistas alojados tip'!C281-1,"-")</f>
        <v>-0.1415955254636444</v>
      </c>
      <c r="D267" s="51">
        <f>IFERROR('tab. Turistas alojados tip'!E268/'tab. Turistas alojados tip'!E281-1,"-")</f>
        <v>-0.41593160537386353</v>
      </c>
      <c r="E267" s="51">
        <f>IFERROR('tab. Turistas alojados tip'!G268/'tab. Turistas alojados tip'!G281-1,"-")</f>
        <v>-0.32937023964332157</v>
      </c>
    </row>
    <row r="268" spans="2:5" hidden="1" outlineLevel="1">
      <c r="B268" s="41" t="s">
        <v>12</v>
      </c>
      <c r="C268" s="51">
        <f>IFERROR('tab. Turistas alojados tip'!C269/'tab. Turistas alojados tip'!C282-1,"-")</f>
        <v>-0.2349304482225657</v>
      </c>
      <c r="D268" s="51">
        <f>IFERROR('tab. Turistas alojados tip'!E269/'tab. Turistas alojados tip'!E282-1,"-")</f>
        <v>-0.35438859714928728</v>
      </c>
      <c r="E268" s="51">
        <f>IFERROR('tab. Turistas alojados tip'!G269/'tab. Turistas alojados tip'!G282-1,"-")</f>
        <v>-0.31535353535353539</v>
      </c>
    </row>
    <row r="269" spans="2:5" hidden="1" outlineLevel="1">
      <c r="B269" s="41" t="s">
        <v>13</v>
      </c>
      <c r="C269" s="51">
        <f>IFERROR('tab. Turistas alojados tip'!C270/'tab. Turistas alojados tip'!C283-1,"-")</f>
        <v>-0.3506756756756757</v>
      </c>
      <c r="D269" s="51">
        <f>IFERROR('tab. Turistas alojados tip'!E270/'tab. Turistas alojados tip'!E283-1,"-")</f>
        <v>-0.46017130620985014</v>
      </c>
      <c r="E269" s="51">
        <f>IFERROR('tab. Turistas alojados tip'!G270/'tab. Turistas alojados tip'!G283-1,"-")</f>
        <v>-0.43382113821138213</v>
      </c>
    </row>
    <row r="270" spans="2:5" hidden="1" outlineLevel="1">
      <c r="B270" s="41" t="s">
        <v>14</v>
      </c>
      <c r="C270" s="51">
        <f>IFERROR('tab. Turistas alojados tip'!C271/'tab. Turistas alojados tip'!C284-1,"-")</f>
        <v>0.61538461538461542</v>
      </c>
      <c r="D270" s="51">
        <f>IFERROR('tab. Turistas alojados tip'!E271/'tab. Turistas alojados tip'!E284-1,"-")</f>
        <v>-0.59609120521172643</v>
      </c>
      <c r="E270" s="51">
        <f>IFERROR('tab. Turistas alojados tip'!G271/'tab. Turistas alojados tip'!G284-1,"-")</f>
        <v>-0.58340048348106366</v>
      </c>
    </row>
    <row r="271" spans="2:5" hidden="1" outlineLevel="1">
      <c r="B271" s="41" t="s">
        <v>15</v>
      </c>
      <c r="C271" s="51">
        <f>IFERROR('tab. Turistas alojados tip'!C272/'tab. Turistas alojados tip'!C285-1,"-")</f>
        <v>0.41666666666666674</v>
      </c>
      <c r="D271" s="51">
        <f>IFERROR('tab. Turistas alojados tip'!E272/'tab. Turistas alojados tip'!E285-1,"-")</f>
        <v>-0.62761904761904763</v>
      </c>
      <c r="E271" s="51">
        <f>IFERROR('tab. Turistas alojados tip'!G272/'tab. Turistas alojados tip'!G285-1,"-")</f>
        <v>-0.62365591397849462</v>
      </c>
    </row>
    <row r="272" spans="2:5" hidden="1" outlineLevel="1">
      <c r="B272" s="41" t="s">
        <v>16</v>
      </c>
      <c r="C272" s="51">
        <f>IFERROR('tab. Turistas alojados tip'!C273/'tab. Turistas alojados tip'!C286-1,"-")</f>
        <v>-0.7407407407407407</v>
      </c>
      <c r="D272" s="51">
        <f>IFERROR('tab. Turistas alojados tip'!E273/'tab. Turistas alojados tip'!E286-1,"-")</f>
        <v>-0.49412102093490107</v>
      </c>
      <c r="E272" s="51">
        <f>IFERROR('tab. Turistas alojados tip'!G273/'tab. Turistas alojados tip'!G286-1,"-")</f>
        <v>-0.49601593625498008</v>
      </c>
    </row>
    <row r="273" spans="2:5" hidden="1" outlineLevel="1">
      <c r="B273" s="41" t="s">
        <v>17</v>
      </c>
      <c r="C273" s="51">
        <f>IFERROR('tab. Turistas alojados tip'!C274/'tab. Turistas alojados tip'!C287-1,"-")</f>
        <v>-0.73076923076923084</v>
      </c>
      <c r="D273" s="51">
        <f>IFERROR('tab. Turistas alojados tip'!E274/'tab. Turistas alojados tip'!E287-1,"-")</f>
        <v>-0.58736993182633657</v>
      </c>
      <c r="E273" s="51">
        <f>IFERROR('tab. Turistas alojados tip'!G274/'tab. Turistas alojados tip'!G287-1,"-")</f>
        <v>-0.58999647763296936</v>
      </c>
    </row>
    <row r="274" spans="2:5" hidden="1" outlineLevel="1">
      <c r="B274" s="41" t="s">
        <v>18</v>
      </c>
      <c r="C274" s="51">
        <f>IFERROR('tab. Turistas alojados tip'!C275/'tab. Turistas alojados tip'!C288-1,"-")</f>
        <v>-0.70454545454545459</v>
      </c>
      <c r="D274" s="51">
        <f>IFERROR('tab. Turistas alojados tip'!E275/'tab. Turistas alojados tip'!E288-1,"-")</f>
        <v>-0.66029371016902183</v>
      </c>
      <c r="E274" s="51">
        <f>IFERROR('tab. Turistas alojados tip'!G275/'tab. Turistas alojados tip'!G288-1,"-")</f>
        <v>-0.66082671776621948</v>
      </c>
    </row>
    <row r="275" spans="2:5" hidden="1" outlineLevel="1">
      <c r="B275" s="41" t="s">
        <v>19</v>
      </c>
      <c r="C275" s="51">
        <f>IFERROR('tab. Turistas alojados tip'!C276/'tab. Turistas alojados tip'!C289-1,"-")</f>
        <v>-0.29680616740088106</v>
      </c>
      <c r="D275" s="51">
        <f>IFERROR('tab. Turistas alojados tip'!E276/'tab. Turistas alojados tip'!E289-1,"-")</f>
        <v>-0.70640291514836018</v>
      </c>
      <c r="E275" s="51">
        <f>IFERROR('tab. Turistas alojados tip'!G276/'tab. Turistas alojados tip'!G289-1,"-")</f>
        <v>-0.60825966486343841</v>
      </c>
    </row>
    <row r="276" spans="2:5" hidden="1" outlineLevel="1">
      <c r="B276" s="41" t="s">
        <v>20</v>
      </c>
      <c r="C276" s="51">
        <f>IFERROR('tab. Turistas alojados tip'!C277/'tab. Turistas alojados tip'!C290-1,"-")</f>
        <v>-0.13464275547964699</v>
      </c>
      <c r="D276" s="51">
        <f>IFERROR('tab. Turistas alojados tip'!E277/'tab. Turistas alojados tip'!E290-1,"-")</f>
        <v>-0.28625646923519266</v>
      </c>
      <c r="E276" s="51">
        <f>IFERROR('tab. Turistas alojados tip'!G277/'tab. Turistas alojados tip'!G290-1,"-")</f>
        <v>-0.24262778505897775</v>
      </c>
    </row>
    <row r="277" spans="2:5" hidden="1" outlineLevel="1">
      <c r="B277" s="41" t="s">
        <v>21</v>
      </c>
      <c r="C277" s="51">
        <f>IFERROR('tab. Turistas alojados tip'!C278/'tab. Turistas alojados tip'!C291-1,"-")</f>
        <v>-9.9772598067083607E-2</v>
      </c>
      <c r="D277" s="51">
        <f>IFERROR('tab. Turistas alojados tip'!E278/'tab. Turistas alojados tip'!E291-1,"-")</f>
        <v>-6.4035546262415033E-2</v>
      </c>
      <c r="E277" s="51">
        <f>IFERROR('tab. Turistas alojados tip'!G278/'tab. Turistas alojados tip'!G291-1,"-")</f>
        <v>-7.5290957923008106E-2</v>
      </c>
    </row>
    <row r="278" spans="2:5" hidden="1" outlineLevel="1">
      <c r="B278" s="41" t="s">
        <v>22</v>
      </c>
      <c r="C278" s="51">
        <f>IFERROR('tab. Turistas alojados tip'!C279/'tab. Turistas alojados tip'!C292-1,"-")</f>
        <v>-7.8014184397163122E-2</v>
      </c>
      <c r="D278" s="51">
        <f>IFERROR('tab. Turistas alojados tip'!E279/'tab. Turistas alojados tip'!E292-1,"-")</f>
        <v>-0.14346289752650176</v>
      </c>
      <c r="E278" s="51">
        <f>IFERROR('tab. Turistas alojados tip'!G279/'tab. Turistas alojados tip'!G292-1,"-")</f>
        <v>-0.124810510358767</v>
      </c>
    </row>
    <row r="279" spans="2:5" collapsed="1">
      <c r="B279" s="76">
        <v>1990</v>
      </c>
      <c r="C279" s="10">
        <f>IFERROR('tab. Turistas alojados tip'!C280/'tab. Turistas alojados tip'!C293-1,"-")</f>
        <v>-0.16608126067970386</v>
      </c>
      <c r="D279" s="10">
        <f>IFERROR('tab. Turistas alojados tip'!E280/'tab. Turistas alojados tip'!E293-1,"-")</f>
        <v>-0.38108687771870464</v>
      </c>
      <c r="E279" s="10">
        <f>IFERROR('tab. Turistas alojados tip'!G280/'tab. Turistas alojados tip'!G293-1,"-")</f>
        <v>-0.32918557220770883</v>
      </c>
    </row>
    <row r="280" spans="2:5" hidden="1" outlineLevel="1">
      <c r="B280" s="41" t="s">
        <v>11</v>
      </c>
      <c r="C280" s="51">
        <f>IFERROR('tab. Turistas alojados tip'!C281/'tab. Turistas alojados tip'!C294-1,"-")</f>
        <v>0.3151374370886566</v>
      </c>
      <c r="D280" s="51">
        <f>IFERROR('tab. Turistas alojados tip'!E281/'tab. Turistas alojados tip'!E294-1,"-")</f>
        <v>-0.37656514382402706</v>
      </c>
      <c r="E280" s="51">
        <f>IFERROR('tab. Turistas alojados tip'!G281/'tab. Turistas alojados tip'!G294-1,"-")</f>
        <v>-0.25251683677011738</v>
      </c>
    </row>
    <row r="281" spans="2:5" hidden="1" outlineLevel="1">
      <c r="B281" s="41" t="s">
        <v>12</v>
      </c>
      <c r="C281" s="51">
        <f>IFERROR('tab. Turistas alojados tip'!C282/'tab. Turistas alojados tip'!C295-1,"-")</f>
        <v>-1.0400734169470738E-2</v>
      </c>
      <c r="D281" s="51">
        <f>IFERROR('tab. Turistas alojados tip'!E282/'tab. Turistas alojados tip'!E295-1,"-")</f>
        <v>-0.31704068039758171</v>
      </c>
      <c r="E281" s="51">
        <f>IFERROR('tab. Turistas alojados tip'!G282/'tab. Turistas alojados tip'!G295-1,"-")</f>
        <v>-0.24009824992324225</v>
      </c>
    </row>
    <row r="282" spans="2:5" hidden="1" outlineLevel="1">
      <c r="B282" s="41" t="s">
        <v>13</v>
      </c>
      <c r="C282" s="51">
        <f>IFERROR('tab. Turistas alojados tip'!C283/'tab. Turistas alojados tip'!C296-1,"-")</f>
        <v>-0.19956733369388857</v>
      </c>
      <c r="D282" s="51">
        <f>IFERROR('tab. Turistas alojados tip'!E283/'tab. Turistas alojados tip'!E296-1,"-")</f>
        <v>-0.27809553253980523</v>
      </c>
      <c r="E282" s="51">
        <f>IFERROR('tab. Turistas alojados tip'!G283/'tab. Turistas alojados tip'!G296-1,"-")</f>
        <v>-0.2606395768213513</v>
      </c>
    </row>
    <row r="283" spans="2:5" hidden="1" outlineLevel="1">
      <c r="B283" s="41" t="s">
        <v>14</v>
      </c>
      <c r="C283" s="51">
        <f>IFERROR('tab. Turistas alojados tip'!C284/'tab. Turistas alojados tip'!C297-1,"-")</f>
        <v>-0.10344827586206895</v>
      </c>
      <c r="D283" s="51">
        <f>IFERROR('tab. Turistas alojados tip'!E284/'tab. Turistas alojados tip'!E297-1,"-")</f>
        <v>-0.4421985010220304</v>
      </c>
      <c r="E283" s="51">
        <f>IFERROR('tab. Turistas alojados tip'!G284/'tab. Turistas alojados tip'!G297-1,"-")</f>
        <v>-0.43998194945848379</v>
      </c>
    </row>
    <row r="284" spans="2:5" hidden="1" outlineLevel="1">
      <c r="B284" s="41" t="s">
        <v>15</v>
      </c>
      <c r="C284" s="51">
        <f>IFERROR('tab. Turistas alojados tip'!C285/'tab. Turistas alojados tip'!C298-1,"-")</f>
        <v>-0.4285714285714286</v>
      </c>
      <c r="D284" s="51">
        <f>IFERROR('tab. Turistas alojados tip'!E285/'tab. Turistas alojados tip'!E298-1,"-")</f>
        <v>-0.31132487975513778</v>
      </c>
      <c r="E284" s="51">
        <f>IFERROR('tab. Turistas alojados tip'!G285/'tab. Turistas alojados tip'!G298-1,"-")</f>
        <v>-0.31186071817192595</v>
      </c>
    </row>
    <row r="285" spans="2:5" hidden="1" outlineLevel="1">
      <c r="B285" s="41" t="s">
        <v>16</v>
      </c>
      <c r="C285" s="51">
        <f>IFERROR('tab. Turistas alojados tip'!C286/'tab. Turistas alojados tip'!C299-1,"-")</f>
        <v>-6.8965517241379337E-2</v>
      </c>
      <c r="D285" s="51">
        <f>IFERROR('tab. Turistas alojados tip'!E286/'tab. Turistas alojados tip'!E299-1,"-")</f>
        <v>-0.1926371845334568</v>
      </c>
      <c r="E285" s="51">
        <f>IFERROR('tab. Turistas alojados tip'!G286/'tab. Turistas alojados tip'!G299-1,"-")</f>
        <v>-0.19181232750689969</v>
      </c>
    </row>
    <row r="286" spans="2:5" hidden="1" outlineLevel="1">
      <c r="B286" s="41" t="s">
        <v>17</v>
      </c>
      <c r="C286" s="51">
        <f>IFERROR('tab. Turistas alojados tip'!C287/'tab. Turistas alojados tip'!C300-1,"-")</f>
        <v>1.4761904761904763</v>
      </c>
      <c r="D286" s="51">
        <f>IFERROR('tab. Turistas alojados tip'!E287/'tab. Turistas alojados tip'!E300-1,"-")</f>
        <v>-0.31031922791388267</v>
      </c>
      <c r="E286" s="51">
        <f>IFERROR('tab. Turistas alojados tip'!G287/'tab. Turistas alojados tip'!G300-1,"-")</f>
        <v>-0.3010832102412605</v>
      </c>
    </row>
    <row r="287" spans="2:5" hidden="1" outlineLevel="1">
      <c r="B287" s="41" t="s">
        <v>18</v>
      </c>
      <c r="C287" s="51">
        <f>IFERROR('tab. Turistas alojados tip'!C288/'tab. Turistas alojados tip'!C301-1,"-")</f>
        <v>2.1428571428571428</v>
      </c>
      <c r="D287" s="51">
        <f>IFERROR('tab. Turistas alojados tip'!E288/'tab. Turistas alojados tip'!E301-1,"-")</f>
        <v>-7.6745970836531119E-2</v>
      </c>
      <c r="E287" s="51">
        <f>IFERROR('tab. Turistas alojados tip'!G288/'tab. Turistas alojados tip'!G301-1,"-")</f>
        <v>-6.8824878919194532E-2</v>
      </c>
    </row>
    <row r="288" spans="2:5" hidden="1" outlineLevel="1">
      <c r="B288" s="41" t="s">
        <v>19</v>
      </c>
      <c r="C288" s="51">
        <f>IFERROR('tab. Turistas alojados tip'!C289/'tab. Turistas alojados tip'!C302-1,"-")</f>
        <v>0.17692806221646151</v>
      </c>
      <c r="D288" s="51">
        <f>IFERROR('tab. Turistas alojados tip'!E289/'tab. Turistas alojados tip'!E302-1,"-")</f>
        <v>-9.8404255319148981E-2</v>
      </c>
      <c r="E288" s="51">
        <f>IFERROR('tab. Turistas alojados tip'!G289/'tab. Turistas alojados tip'!G302-1,"-")</f>
        <v>-4.4864524259609295E-2</v>
      </c>
    </row>
    <row r="289" spans="2:5" hidden="1" outlineLevel="1">
      <c r="B289" s="41" t="s">
        <v>20</v>
      </c>
      <c r="C289" s="51">
        <f>IFERROR('tab. Turistas alojados tip'!C290/'tab. Turistas alojados tip'!C303-1,"-")</f>
        <v>0.10645669291338589</v>
      </c>
      <c r="D289" s="51">
        <f>IFERROR('tab. Turistas alojados tip'!E290/'tab. Turistas alojados tip'!E303-1,"-")</f>
        <v>-5.0867809191136315E-2</v>
      </c>
      <c r="E289" s="51">
        <f>IFERROR('tab. Turistas alojados tip'!G290/'tab. Turistas alojados tip'!G303-1,"-")</f>
        <v>-1.037613488975353E-2</v>
      </c>
    </row>
    <row r="290" spans="2:5" hidden="1" outlineLevel="1">
      <c r="B290" s="41" t="s">
        <v>21</v>
      </c>
      <c r="C290" s="51">
        <f>IFERROR('tab. Turistas alojados tip'!C291/'tab. Turistas alojados tip'!C304-1,"-")</f>
        <v>7.7158603796693148E-2</v>
      </c>
      <c r="D290" s="51">
        <f>IFERROR('tab. Turistas alojados tip'!E291/'tab. Turistas alojados tip'!E304-1,"-")</f>
        <v>-0.16517564913811911</v>
      </c>
      <c r="E290" s="51">
        <f>IFERROR('tab. Turistas alojados tip'!G291/'tab. Turistas alojados tip'!G304-1,"-")</f>
        <v>-0.10151222651222647</v>
      </c>
    </row>
    <row r="291" spans="2:5" hidden="1" outlineLevel="1">
      <c r="B291" s="41" t="s">
        <v>22</v>
      </c>
      <c r="C291" s="51">
        <f>IFERROR('tab. Turistas alojados tip'!C292/'tab. Turistas alojados tip'!C305-1,"-")</f>
        <v>-3.7307973664959748E-2</v>
      </c>
      <c r="D291" s="51">
        <f>IFERROR('tab. Turistas alojados tip'!E292/'tab. Turistas alojados tip'!E305-1,"-")</f>
        <v>-9.8960415833666548E-3</v>
      </c>
      <c r="E291" s="51">
        <f>IFERROR('tab. Turistas alojados tip'!G292/'tab. Turistas alojados tip'!G305-1,"-")</f>
        <v>-1.7866004962779125E-2</v>
      </c>
    </row>
    <row r="292" spans="2:5" collapsed="1">
      <c r="B292" s="76">
        <v>1989</v>
      </c>
      <c r="C292" s="10">
        <f>IFERROR('tab. Turistas alojados tip'!C293/'tab. Turistas alojados tip'!C306-1,"-")</f>
        <v>5.8693467336683458E-2</v>
      </c>
      <c r="D292" s="10">
        <f>IFERROR('tab. Turistas alojados tip'!E293/'tab. Turistas alojados tip'!E306-1,"-")</f>
        <v>-0.21196900627254012</v>
      </c>
      <c r="E292" s="10">
        <f>IFERROR('tab. Turistas alojados tip'!G293/'tab. Turistas alojados tip'!G306-1,"-")</f>
        <v>-0.1601374173619331</v>
      </c>
    </row>
    <row r="293" spans="2:5" hidden="1" outlineLevel="1">
      <c r="B293" s="41" t="s">
        <v>11</v>
      </c>
      <c r="C293" s="51">
        <f>IFERROR('tab. Turistas alojados tip'!C294/'tab. Turistas alojados tip'!C307-1,"-")</f>
        <v>-0.20449645826917151</v>
      </c>
      <c r="D293" s="51">
        <f>IFERROR('tab. Turistas alojados tip'!E294/'tab. Turistas alojados tip'!E307-1,"-")</f>
        <v>0.8620037807183365</v>
      </c>
      <c r="E293" s="51">
        <f>IFERROR('tab. Turistas alojados tip'!G294/'tab. Turistas alojados tip'!G307-1,"-")</f>
        <v>0.50109431995831155</v>
      </c>
    </row>
    <row r="294" spans="2:5" hidden="1" outlineLevel="1">
      <c r="B294" s="41" t="s">
        <v>12</v>
      </c>
      <c r="C294" s="51">
        <f>IFERROR('tab. Turistas alojados tip'!C295/'tab. Turistas alojados tip'!C308-1,"-")</f>
        <v>-0.25108820160366552</v>
      </c>
      <c r="D294" s="51">
        <f>IFERROR('tab. Turistas alojados tip'!E295/'tab. Turistas alojados tip'!E308-1,"-")</f>
        <v>0.73585912486659555</v>
      </c>
      <c r="E294" s="51">
        <f>IFERROR('tab. Turistas alojados tip'!G295/'tab. Turistas alojados tip'!G308-1,"-")</f>
        <v>0.30449584459797729</v>
      </c>
    </row>
    <row r="295" spans="2:5" hidden="1" outlineLevel="1">
      <c r="B295" s="41" t="s">
        <v>13</v>
      </c>
      <c r="C295" s="51">
        <f>IFERROR('tab. Turistas alojados tip'!C296/'tab. Turistas alojados tip'!C309-1,"-")</f>
        <v>-0.30567029665790457</v>
      </c>
      <c r="D295" s="51">
        <f>IFERROR('tab. Turistas alojados tip'!E296/'tab. Turistas alojados tip'!E309-1,"-")</f>
        <v>0.72231096911608095</v>
      </c>
      <c r="E295" s="51">
        <f>IFERROR('tab. Turistas alojados tip'!G296/'tab. Turistas alojados tip'!G309-1,"-")</f>
        <v>0.29584047359401766</v>
      </c>
    </row>
    <row r="296" spans="2:5" hidden="1" outlineLevel="1">
      <c r="B296" s="41" t="s">
        <v>14</v>
      </c>
      <c r="C296" s="51">
        <f>IFERROR('tab. Turistas alojados tip'!C297/'tab. Turistas alojados tip'!C310-1,"-")</f>
        <v>-0.96759776536312847</v>
      </c>
      <c r="D296" s="51">
        <f>IFERROR('tab. Turistas alojados tip'!E297/'tab. Turistas alojados tip'!E310-1,"-")</f>
        <v>0.86330935251798557</v>
      </c>
      <c r="E296" s="51">
        <f>IFERROR('tab. Turistas alojados tip'!G297/'tab. Turistas alojados tip'!G310-1,"-")</f>
        <v>0.36034376918354827</v>
      </c>
    </row>
    <row r="297" spans="2:5" hidden="1" outlineLevel="1">
      <c r="B297" s="41" t="s">
        <v>15</v>
      </c>
      <c r="C297" s="51">
        <f>IFERROR('tab. Turistas alojados tip'!C298/'tab. Turistas alojados tip'!C311-1,"-")</f>
        <v>-0.97017045454545459</v>
      </c>
      <c r="D297" s="51">
        <f>IFERROR('tab. Turistas alojados tip'!E298/'tab. Turistas alojados tip'!E311-1,"-")</f>
        <v>1.2225461613216715</v>
      </c>
      <c r="E297" s="51">
        <f>IFERROR('tab. Turistas alojados tip'!G298/'tab. Turistas alojados tip'!G311-1,"-")</f>
        <v>0.66364952932657495</v>
      </c>
    </row>
    <row r="298" spans="2:5" hidden="1" outlineLevel="1">
      <c r="B298" s="41" t="s">
        <v>16</v>
      </c>
      <c r="C298" s="51">
        <f>IFERROR('tab. Turistas alojados tip'!C299/'tab. Turistas alojados tip'!C312-1,"-")</f>
        <v>-0.97442680776014112</v>
      </c>
      <c r="D298" s="51">
        <f>IFERROR('tab. Turistas alojados tip'!E299/'tab. Turistas alojados tip'!E312-1,"-")</f>
        <v>0.35732243871778757</v>
      </c>
      <c r="E298" s="51">
        <f>IFERROR('tab. Turistas alojados tip'!G299/'tab. Turistas alojados tip'!G312-1,"-")</f>
        <v>7.4142724745134281E-3</v>
      </c>
    </row>
    <row r="299" spans="2:5" hidden="1" outlineLevel="1">
      <c r="B299" s="41" t="s">
        <v>17</v>
      </c>
      <c r="C299" s="51">
        <f>IFERROR('tab. Turistas alojados tip'!C300/'tab. Turistas alojados tip'!C313-1,"-")</f>
        <v>-0.9682299546142209</v>
      </c>
      <c r="D299" s="51">
        <f>IFERROR('tab. Turistas alojados tip'!E300/'tab. Turistas alojados tip'!E313-1,"-")</f>
        <v>0.43654461429079272</v>
      </c>
      <c r="E299" s="51">
        <f>IFERROR('tab. Turistas alojados tip'!G300/'tab. Turistas alojados tip'!G313-1,"-")</f>
        <v>0.16925734024179628</v>
      </c>
    </row>
    <row r="300" spans="2:5" hidden="1" outlineLevel="1">
      <c r="B300" s="41" t="s">
        <v>18</v>
      </c>
      <c r="C300" s="51">
        <f>IFERROR('tab. Turistas alojados tip'!C301/'tab. Turistas alojados tip'!C314-1,"-")</f>
        <v>-0.97712418300653592</v>
      </c>
      <c r="D300" s="51">
        <f>IFERROR('tab. Turistas alojados tip'!E301/'tab. Turistas alojados tip'!E314-1,"-")</f>
        <v>0.75134408602150549</v>
      </c>
      <c r="E300" s="51">
        <f>IFERROR('tab. Turistas alojados tip'!G301/'tab. Turistas alojados tip'!G314-1,"-")</f>
        <v>0.37939521800281284</v>
      </c>
    </row>
    <row r="301" spans="2:5" hidden="1" outlineLevel="1">
      <c r="B301" s="41" t="s">
        <v>19</v>
      </c>
      <c r="C301" s="51">
        <f>IFERROR('tab. Turistas alojados tip'!C302/'tab. Turistas alojados tip'!C315-1,"-")</f>
        <v>-0.25530888030888033</v>
      </c>
      <c r="D301" s="51">
        <f>IFERROR('tab. Turistas alojados tip'!E302/'tab. Turistas alojados tip'!E315-1,"-")</f>
        <v>0.55750487329434706</v>
      </c>
      <c r="E301" s="51">
        <f>IFERROR('tab. Turistas alojados tip'!G302/'tab. Turistas alojados tip'!G315-1,"-")</f>
        <v>0.28481217616580312</v>
      </c>
    </row>
    <row r="302" spans="2:5" hidden="1" outlineLevel="1">
      <c r="B302" s="41" t="s">
        <v>20</v>
      </c>
      <c r="C302" s="51">
        <f>IFERROR('tab. Turistas alojados tip'!C303/'tab. Turistas alojados tip'!C316-1,"-")</f>
        <v>-0.11263275572945775</v>
      </c>
      <c r="D302" s="51">
        <f>IFERROR('tab. Turistas alojados tip'!E303/'tab. Turistas alojados tip'!E316-1,"-")</f>
        <v>0.36283844094019635</v>
      </c>
      <c r="E302" s="51">
        <f>IFERROR('tab. Turistas alojados tip'!G303/'tab. Turistas alojados tip'!G316-1,"-")</f>
        <v>0.19766990291262143</v>
      </c>
    </row>
    <row r="303" spans="2:5" hidden="1" outlineLevel="1">
      <c r="B303" s="41" t="s">
        <v>21</v>
      </c>
      <c r="C303" s="51">
        <f>IFERROR('tab. Turistas alojados tip'!C304/'tab. Turistas alojados tip'!C317-1,"-")</f>
        <v>-8.5666293393057091E-2</v>
      </c>
      <c r="D303" s="51">
        <f>IFERROR('tab. Turistas alojados tip'!E304/'tab. Turistas alojados tip'!E317-1,"-")</f>
        <v>0.39725609756097557</v>
      </c>
      <c r="E303" s="51">
        <f>IFERROR('tab. Turistas alojados tip'!G304/'tab. Turistas alojados tip'!G317-1,"-")</f>
        <v>0.22700355309909193</v>
      </c>
    </row>
    <row r="304" spans="2:5" hidden="1" outlineLevel="1">
      <c r="B304" s="41" t="s">
        <v>22</v>
      </c>
      <c r="C304" s="51">
        <f>IFERROR('tab. Turistas alojados tip'!C305/'tab. Turistas alojados tip'!C318-1,"-")</f>
        <v>0.13948318977493757</v>
      </c>
      <c r="D304" s="51">
        <f>IFERROR('tab. Turistas alojados tip'!E305/'tab. Turistas alojados tip'!E318-1,"-")</f>
        <v>0.26504805260495701</v>
      </c>
      <c r="E304" s="51">
        <f>IFERROR('tab. Turistas alojados tip'!G305/'tab. Turistas alojados tip'!G318-1,"-")</f>
        <v>0.22577561484313891</v>
      </c>
    </row>
    <row r="305" spans="2:5" collapsed="1">
      <c r="B305" s="76">
        <v>1988</v>
      </c>
      <c r="C305" s="10">
        <f>IFERROR('tab. Turistas alojados tip'!C306/'tab. Turistas alojados tip'!C319-1,"-")</f>
        <v>-0.26573684598922587</v>
      </c>
      <c r="D305" s="10">
        <f>IFERROR('tab. Turistas alojados tip'!E306/'tab. Turistas alojados tip'!E319-1,"-")</f>
        <v>0.56549526719833043</v>
      </c>
      <c r="E305" s="10">
        <f>IFERROR('tab. Turistas alojados tip'!G306/'tab. Turistas alojados tip'!G319-1,"-")</f>
        <v>0.28657917543642442</v>
      </c>
    </row>
    <row r="306" spans="2:5" hidden="1" outlineLevel="1">
      <c r="B306" s="41" t="s">
        <v>11</v>
      </c>
      <c r="C306" s="51">
        <f>IFERROR('tab. Turistas alojados tip'!C307/'tab. Turistas alojados tip'!C320-1,"-")</f>
        <v>-1.9921521279806842E-2</v>
      </c>
      <c r="D306" s="51">
        <f>IFERROR('tab. Turistas alojados tip'!E307/'tab. Turistas alojados tip'!E320-1,"-")</f>
        <v>0.18543417366946779</v>
      </c>
      <c r="E306" s="51">
        <f>IFERROR('tab. Turistas alojados tip'!G307/'tab. Turistas alojados tip'!G320-1,"-")</f>
        <v>0.10694508537148129</v>
      </c>
    </row>
    <row r="307" spans="2:5" hidden="1" outlineLevel="1">
      <c r="B307" s="41" t="s">
        <v>12</v>
      </c>
      <c r="C307" s="51">
        <f>IFERROR('tab. Turistas alojados tip'!C308/'tab. Turistas alojados tip'!C321-1,"-")</f>
        <v>0.30493273542600896</v>
      </c>
      <c r="D307" s="51">
        <f>IFERROR('tab. Turistas alojados tip'!E308/'tab. Turistas alojados tip'!E321-1,"-")</f>
        <v>-2.2430881585811191E-2</v>
      </c>
      <c r="E307" s="51">
        <f>IFERROR('tab. Turistas alojados tip'!G308/'tab. Turistas alojados tip'!G321-1,"-")</f>
        <v>9.7955145118733489E-2</v>
      </c>
    </row>
    <row r="308" spans="2:5" hidden="1" outlineLevel="1">
      <c r="B308" s="41" t="s">
        <v>13</v>
      </c>
      <c r="C308" s="51">
        <f>IFERROR('tab. Turistas alojados tip'!C309/'tab. Turistas alojados tip'!C322-1,"-")</f>
        <v>0.73372395833333326</v>
      </c>
      <c r="D308" s="51">
        <f>IFERROR('tab. Turistas alojados tip'!E309/'tab. Turistas alojados tip'!E322-1,"-")</f>
        <v>0.6678507992895204</v>
      </c>
      <c r="E308" s="51">
        <f>IFERROR('tab. Turistas alojados tip'!G309/'tab. Turistas alojados tip'!G322-1,"-")</f>
        <v>0.69456177402323127</v>
      </c>
    </row>
    <row r="309" spans="2:5" hidden="1" outlineLevel="1">
      <c r="B309" s="41" t="s">
        <v>14</v>
      </c>
      <c r="C309" s="51">
        <f>IFERROR('tab. Turistas alojados tip'!C310/'tab. Turistas alojados tip'!C323-1,"-")</f>
        <v>1.8144654088050314</v>
      </c>
      <c r="D309" s="51">
        <f>IFERROR('tab. Turistas alojados tip'!E310/'tab. Turistas alojados tip'!E323-1,"-")</f>
        <v>0.53341985723556129</v>
      </c>
      <c r="E309" s="51">
        <f>IFERROR('tab. Turistas alojados tip'!G310/'tab. Turistas alojados tip'!G323-1,"-")</f>
        <v>0.75255513717052169</v>
      </c>
    </row>
    <row r="310" spans="2:5" hidden="1" outlineLevel="1">
      <c r="B310" s="41" t="s">
        <v>15</v>
      </c>
      <c r="C310" s="51">
        <f>IFERROR('tab. Turistas alojados tip'!C311/'tab. Turistas alojados tip'!C324-1,"-")</f>
        <v>2.0085470085470085</v>
      </c>
      <c r="D310" s="51">
        <f>IFERROR('tab. Turistas alojados tip'!E311/'tab. Turistas alojados tip'!E324-1,"-")</f>
        <v>0.6596774193548387</v>
      </c>
      <c r="E310" s="51">
        <f>IFERROR('tab. Turistas alojados tip'!G311/'tab. Turistas alojados tip'!G324-1,"-")</f>
        <v>0.87381275440976935</v>
      </c>
    </row>
    <row r="311" spans="2:5" hidden="1" outlineLevel="1">
      <c r="B311" s="41" t="s">
        <v>16</v>
      </c>
      <c r="C311" s="51">
        <f>IFERROR('tab. Turistas alojados tip'!C312/'tab. Turistas alojados tip'!C325-1,"-")</f>
        <v>2.2586206896551726</v>
      </c>
      <c r="D311" s="51">
        <f>IFERROR('tab. Turistas alojados tip'!E312/'tab. Turistas alojados tip'!E325-1,"-")</f>
        <v>0.98132004981320042</v>
      </c>
      <c r="E311" s="51">
        <f>IFERROR('tab. Turistas alojados tip'!G312/'tab. Turistas alojados tip'!G325-1,"-")</f>
        <v>1.2088024564994884</v>
      </c>
    </row>
    <row r="312" spans="2:5" hidden="1" outlineLevel="1">
      <c r="B312" s="41" t="s">
        <v>17</v>
      </c>
      <c r="C312" s="51">
        <f>IFERROR('tab. Turistas alojados tip'!C313/'tab. Turistas alojados tip'!C326-1,"-")</f>
        <v>1.5521235521235521</v>
      </c>
      <c r="D312" s="51">
        <f>IFERROR('tab. Turistas alojados tip'!E313/'tab. Turistas alojados tip'!E326-1,"-")</f>
        <v>1.4524847428073233</v>
      </c>
      <c r="E312" s="51">
        <f>IFERROR('tab. Turistas alojados tip'!G313/'tab. Turistas alojados tip'!G326-1,"-")</f>
        <v>1.4708392603129443</v>
      </c>
    </row>
    <row r="313" spans="2:5" hidden="1" outlineLevel="1">
      <c r="B313" s="41" t="s">
        <v>18</v>
      </c>
      <c r="C313" s="51">
        <f>IFERROR('tab. Turistas alojados tip'!C314/'tab. Turistas alojados tip'!C327-1,"-")</f>
        <v>1.5185185185185186</v>
      </c>
      <c r="D313" s="51">
        <f>IFERROR('tab. Turistas alojados tip'!E314/'tab. Turistas alojados tip'!E327-1,"-")</f>
        <v>0.91259640102827766</v>
      </c>
      <c r="E313" s="51">
        <f>IFERROR('tab. Turistas alojados tip'!G314/'tab. Turistas alojados tip'!G327-1,"-")</f>
        <v>1.0170212765957447</v>
      </c>
    </row>
    <row r="314" spans="2:5" hidden="1" outlineLevel="1">
      <c r="B314" s="41" t="s">
        <v>19</v>
      </c>
      <c r="C314" s="51">
        <f>IFERROR('tab. Turistas alojados tip'!C315/'tab. Turistas alojados tip'!C328-1,"-")</f>
        <v>0.35602094240837689</v>
      </c>
      <c r="D314" s="51">
        <f>IFERROR('tab. Turistas alojados tip'!E315/'tab. Turistas alojados tip'!E328-1,"-")</f>
        <v>0.78434782608695652</v>
      </c>
      <c r="E314" s="51">
        <f>IFERROR('tab. Turistas alojados tip'!G315/'tab. Turistas alojados tip'!G328-1,"-")</f>
        <v>0.61337513061650983</v>
      </c>
    </row>
    <row r="315" spans="2:5" hidden="1" outlineLevel="1">
      <c r="B315" s="41" t="s">
        <v>20</v>
      </c>
      <c r="C315" s="51">
        <f>IFERROR('tab. Turistas alojados tip'!C316/'tab. Turistas alojados tip'!C329-1,"-")</f>
        <v>4.2099354476565765E-3</v>
      </c>
      <c r="D315" s="51">
        <f>IFERROR('tab. Turistas alojados tip'!E316/'tab. Turistas alojados tip'!E329-1,"-")</f>
        <v>0.25480679484786251</v>
      </c>
      <c r="E315" s="51">
        <f>IFERROR('tab. Turistas alojados tip'!G316/'tab. Turistas alojados tip'!G329-1,"-")</f>
        <v>0.15470852017937209</v>
      </c>
    </row>
    <row r="316" spans="2:5" hidden="1" outlineLevel="1">
      <c r="B316" s="41" t="s">
        <v>21</v>
      </c>
      <c r="C316" s="51">
        <f>IFERROR('tab. Turistas alojados tip'!C317/'tab. Turistas alojados tip'!C330-1,"-")</f>
        <v>-7.2930184271995824E-2</v>
      </c>
      <c r="D316" s="51">
        <f>IFERROR('tab. Turistas alojados tip'!E317/'tab. Turistas alojados tip'!E330-1,"-")</f>
        <v>0.67774936061381075</v>
      </c>
      <c r="E316" s="51">
        <f>IFERROR('tab. Turistas alojados tip'!G317/'tab. Turistas alojados tip'!G330-1,"-")</f>
        <v>0.30516552879041603</v>
      </c>
    </row>
    <row r="317" spans="2:5" hidden="1" outlineLevel="1">
      <c r="B317" s="41" t="s">
        <v>22</v>
      </c>
      <c r="C317" s="51">
        <f>IFERROR('tab. Turistas alojados tip'!C318/'tab. Turistas alojados tip'!C331-1,"-")</f>
        <v>-8.3524318818436472E-2</v>
      </c>
      <c r="D317" s="51">
        <f>IFERROR('tab. Turistas alojados tip'!E318/'tab. Turistas alojados tip'!E331-1,"-")</f>
        <v>1.0045627376425856</v>
      </c>
      <c r="E317" s="51">
        <f>IFERROR('tab. Turistas alojados tip'!G318/'tab. Turistas alojados tip'!G331-1,"-")</f>
        <v>0.46176321138211374</v>
      </c>
    </row>
    <row r="318" spans="2:5" collapsed="1">
      <c r="B318" s="76">
        <v>1987</v>
      </c>
      <c r="C318" s="10">
        <f>IFERROR('tab. Turistas alojados tip'!C319/'tab. Turistas alojados tip'!C332-1,"-")</f>
        <v>0.20630257711309929</v>
      </c>
      <c r="D318" s="10">
        <f>IFERROR('tab. Turistas alojados tip'!E319/'tab. Turistas alojados tip'!E332-1,"-")</f>
        <v>0.50875713362008379</v>
      </c>
      <c r="E318" s="10">
        <f>IFERROR('tab. Turistas alojados tip'!G319/'tab. Turistas alojados tip'!G332-1,"-")</f>
        <v>0.39167442020745025</v>
      </c>
    </row>
    <row r="319" spans="2:5" hidden="1" outlineLevel="1">
      <c r="B319" s="41" t="s">
        <v>11</v>
      </c>
      <c r="C319" s="51">
        <f>IFERROR('tab. Turistas alojados tip'!C320/'tab. Turistas alojados tip'!C333-1,"-")</f>
        <v>-5.4239223522694835E-2</v>
      </c>
      <c r="D319" s="51">
        <f>IFERROR('tab. Turistas alojados tip'!E320/'tab. Turistas alojados tip'!E333-1,"-")</f>
        <v>0.30577907827359185</v>
      </c>
      <c r="E319" s="51">
        <f>IFERROR('tab. Turistas alojados tip'!G320/'tab. Turistas alojados tip'!G333-1,"-")</f>
        <v>0.13992635455023672</v>
      </c>
    </row>
    <row r="320" spans="2:5" hidden="1" outlineLevel="1">
      <c r="B320" s="41" t="s">
        <v>12</v>
      </c>
      <c r="C320" s="51">
        <f>IFERROR('tab. Turistas alojados tip'!C321/'tab. Turistas alojados tip'!C334-1,"-")</f>
        <v>-9.6434359805510517E-2</v>
      </c>
      <c r="D320" s="51">
        <f>IFERROR('tab. Turistas alojados tip'!E321/'tab. Turistas alojados tip'!E334-1,"-")</f>
        <v>0.94751100575685743</v>
      </c>
      <c r="E320" s="51">
        <f>IFERROR('tab. Turistas alojados tip'!G321/'tab. Turistas alojados tip'!G334-1,"-")</f>
        <v>0.36679188580015021</v>
      </c>
    </row>
    <row r="321" spans="2:5" hidden="1" outlineLevel="1">
      <c r="B321" s="41" t="s">
        <v>13</v>
      </c>
      <c r="C321" s="51">
        <f>IFERROR('tab. Turistas alojados tip'!C322/'tab. Turistas alojados tip'!C335-1,"-")</f>
        <v>-0.30213539300318037</v>
      </c>
      <c r="D321" s="51">
        <f>IFERROR('tab. Turistas alojados tip'!E322/'tab. Turistas alojados tip'!E335-1,"-")</f>
        <v>0.20427807486631022</v>
      </c>
      <c r="E321" s="51">
        <f>IFERROR('tab. Turistas alojados tip'!G322/'tab. Turistas alojados tip'!G335-1,"-")</f>
        <v>-6.9516089412920645E-2</v>
      </c>
    </row>
    <row r="322" spans="2:5" hidden="1" outlineLevel="1">
      <c r="B322" s="41" t="s">
        <v>14</v>
      </c>
      <c r="C322" s="51">
        <f>IFERROR('tab. Turistas alojados tip'!C323/'tab. Turistas alojados tip'!C336-1,"-")</f>
        <v>-0.49842271293375395</v>
      </c>
      <c r="D322" s="51">
        <f>IFERROR('tab. Turistas alojados tip'!E323/'tab. Turistas alojados tip'!E336-1,"-")</f>
        <v>1.6846689895470384</v>
      </c>
      <c r="E322" s="51">
        <f>IFERROR('tab. Turistas alojados tip'!G323/'tab. Turistas alojados tip'!G336-1,"-")</f>
        <v>0.53890728476821192</v>
      </c>
    </row>
    <row r="323" spans="2:5" hidden="1" outlineLevel="1">
      <c r="B323" s="41" t="s">
        <v>15</v>
      </c>
      <c r="C323" s="51">
        <f>IFERROR('tab. Turistas alojados tip'!C324/'tab. Turistas alojados tip'!C337-1,"-")</f>
        <v>-0.5880281690140845</v>
      </c>
      <c r="D323" s="51">
        <f>IFERROR('tab. Turistas alojados tip'!E324/'tab. Turistas alojados tip'!E337-1,"-")</f>
        <v>2.0769230769230771</v>
      </c>
      <c r="E323" s="51">
        <f>IFERROR('tab. Turistas alojados tip'!G324/'tab. Turistas alojados tip'!G337-1,"-")</f>
        <v>0.51802265705458295</v>
      </c>
    </row>
    <row r="324" spans="2:5" hidden="1" outlineLevel="1">
      <c r="B324" s="41" t="s">
        <v>16</v>
      </c>
      <c r="C324" s="51">
        <f>IFERROR('tab. Turistas alojados tip'!C325/'tab. Turistas alojados tip'!C338-1,"-")</f>
        <v>0.359375</v>
      </c>
      <c r="D324" s="51">
        <f>IFERROR('tab. Turistas alojados tip'!E325/'tab. Turistas alojados tip'!E338-1,"-")</f>
        <v>1.96309963099631</v>
      </c>
      <c r="E324" s="51">
        <f>IFERROR('tab. Turistas alojados tip'!G325/'tab. Turistas alojados tip'!G338-1,"-")</f>
        <v>1.4486215538847116</v>
      </c>
    </row>
    <row r="325" spans="2:5" hidden="1" outlineLevel="1">
      <c r="B325" s="41" t="s">
        <v>17</v>
      </c>
      <c r="C325" s="51">
        <f>IFERROR('tab. Turistas alojados tip'!C326/'tab. Turistas alojados tip'!C339-1,"-")</f>
        <v>-0.76624548736462095</v>
      </c>
      <c r="D325" s="51">
        <f>IFERROR('tab. Turistas alojados tip'!E326/'tab. Turistas alojados tip'!E339-1,"-")</f>
        <v>2.4757575757575756</v>
      </c>
      <c r="E325" s="51">
        <f>IFERROR('tab. Turistas alojados tip'!G326/'tab. Turistas alojados tip'!G339-1,"-")</f>
        <v>-2.2253129346314293E-2</v>
      </c>
    </row>
    <row r="326" spans="2:5" hidden="1" outlineLevel="1">
      <c r="B326" s="41" t="s">
        <v>18</v>
      </c>
      <c r="C326" s="51">
        <f>IFERROR('tab. Turistas alojados tip'!C327/'tab. Turistas alojados tip'!C340-1,"-")</f>
        <v>-0.85343787696019302</v>
      </c>
      <c r="D326" s="51">
        <f>IFERROR('tab. Turistas alojados tip'!E327/'tab. Turistas alojados tip'!E340-1,"-")</f>
        <v>1.3865030674846626</v>
      </c>
      <c r="E326" s="51">
        <f>IFERROR('tab. Turistas alojados tip'!G327/'tab. Turistas alojados tip'!G340-1,"-")</f>
        <v>-0.34326967862133206</v>
      </c>
    </row>
    <row r="327" spans="2:5" hidden="1" outlineLevel="1">
      <c r="B327" s="41" t="s">
        <v>19</v>
      </c>
      <c r="C327" s="51">
        <f>IFERROR('tab. Turistas alojados tip'!C328/'tab. Turistas alojados tip'!C341-1,"-")</f>
        <v>-0.3860988348734431</v>
      </c>
      <c r="D327" s="51">
        <f>IFERROR('tab. Turistas alojados tip'!E328/'tab. Turistas alojados tip'!E341-1,"-")</f>
        <v>1.0140105078809105</v>
      </c>
      <c r="E327" s="51">
        <f>IFERROR('tab. Turistas alojados tip'!G328/'tab. Turistas alojados tip'!G341-1,"-")</f>
        <v>5.4255026163591236E-2</v>
      </c>
    </row>
    <row r="328" spans="2:5" hidden="1" outlineLevel="1">
      <c r="B328" s="41" t="s">
        <v>20</v>
      </c>
      <c r="C328" s="51">
        <f>IFERROR('tab. Turistas alojados tip'!C329/'tab. Turistas alojados tip'!C342-1,"-")</f>
        <v>-0.28482537133681252</v>
      </c>
      <c r="D328" s="51">
        <f>IFERROR('tab. Turistas alojados tip'!E329/'tab. Turistas alojados tip'!E342-1,"-")</f>
        <v>0.88229093464511599</v>
      </c>
      <c r="E328" s="51">
        <f>IFERROR('tab. Turistas alojados tip'!G329/'tab. Turistas alojados tip'!G342-1,"-")</f>
        <v>0.13949923352069504</v>
      </c>
    </row>
    <row r="329" spans="2:5" hidden="1" outlineLevel="1">
      <c r="B329" s="41" t="s">
        <v>21</v>
      </c>
      <c r="C329" s="51">
        <f>IFERROR('tab. Turistas alojados tip'!C330/'tab. Turistas alojados tip'!C343-1,"-")</f>
        <v>-9.5752170851912677E-2</v>
      </c>
      <c r="D329" s="51">
        <f>IFERROR('tab. Turistas alojados tip'!E330/'tab. Turistas alojados tip'!E343-1,"-")</f>
        <v>0.65959252971137516</v>
      </c>
      <c r="E329" s="51">
        <f>IFERROR('tab. Turistas alojados tip'!G330/'tab. Turistas alojados tip'!G343-1,"-")</f>
        <v>0.17319026749282163</v>
      </c>
    </row>
    <row r="330" spans="2:5" hidden="1" outlineLevel="1">
      <c r="B330" s="41" t="s">
        <v>22</v>
      </c>
      <c r="C330" s="51">
        <f>IFERROR('tab. Turistas alojados tip'!C331/'tab. Turistas alojados tip'!C344-1,"-")</f>
        <v>-5.1907291163689084E-2</v>
      </c>
      <c r="D330" s="51">
        <f>IFERROR('tab. Turistas alojados tip'!E331/'tab. Turistas alojados tip'!E344-1,"-")</f>
        <v>0.65825977301387129</v>
      </c>
      <c r="E330" s="51">
        <f>IFERROR('tab. Turistas alojados tip'!G331/'tab. Turistas alojados tip'!G344-1,"-")</f>
        <v>0.20717681337218208</v>
      </c>
    </row>
    <row r="331" spans="2:5" collapsed="1">
      <c r="B331" s="76">
        <v>1986</v>
      </c>
      <c r="C331" s="10">
        <f>IFERROR('tab. Turistas alojados tip'!C332/'tab. Turistas alojados tip'!C345-1,"-")</f>
        <v>-0.23851003253796099</v>
      </c>
      <c r="D331" s="10">
        <f>IFERROR('tab. Turistas alojados tip'!E332/'tab. Turistas alojados tip'!E345-1,"-")</f>
        <v>0.77988491368526391</v>
      </c>
      <c r="E331" s="10">
        <f>IFERROR('tab. Turistas alojados tip'!G332/'tab. Turistas alojados tip'!G345-1,"-")</f>
        <v>0.17274545858675672</v>
      </c>
    </row>
    <row r="332" spans="2:5" hidden="1" outlineLevel="1">
      <c r="B332" s="41" t="s">
        <v>11</v>
      </c>
      <c r="C332" s="51">
        <f>IFERROR('tab. Turistas alojados tip'!C333/'tab. Turistas alojados tip'!C346-1,"-")</f>
        <v>-0.202776513427401</v>
      </c>
      <c r="D332" s="51">
        <f>IFERROR('tab. Turistas alojados tip'!E333/'tab. Turistas alojados tip'!E346-1,"-")</f>
        <v>0.91188811188811192</v>
      </c>
      <c r="E332" s="51">
        <f>IFERROR('tab. Turistas alojados tip'!G333/'tab. Turistas alojados tip'!G346-1,"-")</f>
        <v>0.16286894020492437</v>
      </c>
    </row>
    <row r="333" spans="2:5" hidden="1" outlineLevel="1">
      <c r="B333" s="41" t="s">
        <v>12</v>
      </c>
      <c r="C333" s="51">
        <f>IFERROR('tab. Turistas alojados tip'!C334/'tab. Turistas alojados tip'!C347-1,"-")</f>
        <v>0.1248860528714677</v>
      </c>
      <c r="D333" s="51">
        <f>IFERROR('tab. Turistas alojados tip'!E334/'tab. Turistas alojados tip'!E347-1,"-")</f>
        <v>0.40887404580152675</v>
      </c>
      <c r="E333" s="51">
        <f>IFERROR('tab. Turistas alojados tip'!G334/'tab. Turistas alojados tip'!G347-1,"-")</f>
        <v>0.23538147391869324</v>
      </c>
    </row>
    <row r="334" spans="2:5" hidden="1" outlineLevel="1">
      <c r="B334" s="41" t="s">
        <v>13</v>
      </c>
      <c r="C334" s="51">
        <f>IFERROR('tab. Turistas alojados tip'!C335/'tab. Turistas alojados tip'!C348-1,"-")</f>
        <v>0.18716289104638628</v>
      </c>
      <c r="D334" s="51">
        <f>IFERROR('tab. Turistas alojados tip'!E335/'tab. Turistas alojados tip'!E348-1,"-")</f>
        <v>0.84965380811078139</v>
      </c>
      <c r="E334" s="51">
        <f>IFERROR('tab. Turistas alojados tip'!G335/'tab. Turistas alojados tip'!G348-1,"-")</f>
        <v>0.42094240837696328</v>
      </c>
    </row>
    <row r="335" spans="2:5" hidden="1" outlineLevel="1">
      <c r="B335" s="41" t="s">
        <v>14</v>
      </c>
      <c r="C335" s="51">
        <f>IFERROR('tab. Turistas alojados tip'!C336/'tab. Turistas alojados tip'!C349-1,"-")</f>
        <v>-0.40357478833490124</v>
      </c>
      <c r="D335" s="51">
        <f>IFERROR('tab. Turistas alojados tip'!E336/'tab. Turistas alojados tip'!E349-1,"-")</f>
        <v>1.1660377358490566</v>
      </c>
      <c r="E335" s="51">
        <f>IFERROR('tab. Turistas alojados tip'!G336/'tab. Turistas alojados tip'!G349-1,"-")</f>
        <v>-9.0361445783132543E-2</v>
      </c>
    </row>
    <row r="336" spans="2:5" hidden="1" outlineLevel="1">
      <c r="B336" s="41" t="s">
        <v>15</v>
      </c>
      <c r="C336" s="51">
        <f>IFERROR('tab. Turistas alojados tip'!C337/'tab. Turistas alojados tip'!C350-1,"-")</f>
        <v>-0.19318181818181823</v>
      </c>
      <c r="D336" s="51">
        <f>IFERROR('tab. Turistas alojados tip'!E337/'tab. Turistas alojados tip'!E350-1,"-")</f>
        <v>0.70042194092827015</v>
      </c>
      <c r="E336" s="51">
        <f>IFERROR('tab. Turistas alojados tip'!G337/'tab. Turistas alojados tip'!G350-1,"-")</f>
        <v>3.1880977683315548E-2</v>
      </c>
    </row>
    <row r="337" spans="2:5" hidden="1" outlineLevel="1">
      <c r="B337" s="41" t="s">
        <v>16</v>
      </c>
      <c r="C337" s="51">
        <f>IFERROR('tab. Turistas alojados tip'!C338/'tab. Turistas alojados tip'!C351-1,"-")</f>
        <v>-0.72881355932203395</v>
      </c>
      <c r="D337" s="51">
        <f>IFERROR('tab. Turistas alojados tip'!E338/'tab. Turistas alojados tip'!E351-1,"-")</f>
        <v>0.30288461538461542</v>
      </c>
      <c r="E337" s="51">
        <f>IFERROR('tab. Turistas alojados tip'!G338/'tab. Turistas alojados tip'!G351-1,"-")</f>
        <v>-0.41323529411764703</v>
      </c>
    </row>
    <row r="338" spans="2:5" hidden="1" outlineLevel="1">
      <c r="B338" s="41" t="s">
        <v>17</v>
      </c>
      <c r="C338" s="51">
        <f>IFERROR('tab. Turistas alojados tip'!C339/'tab. Turistas alojados tip'!C352-1,"-")</f>
        <v>2.985611510791367</v>
      </c>
      <c r="D338" s="51">
        <f>IFERROR('tab. Turistas alojados tip'!E339/'tab. Turistas alojados tip'!E352-1,"-")</f>
        <v>0.2890625</v>
      </c>
      <c r="E338" s="51">
        <f>IFERROR('tab. Turistas alojados tip'!G339/'tab. Turistas alojados tip'!G352-1,"-")</f>
        <v>1.6928838951310863</v>
      </c>
    </row>
    <row r="339" spans="2:5" hidden="1" outlineLevel="1">
      <c r="B339" s="41" t="s">
        <v>18</v>
      </c>
      <c r="C339" s="51">
        <f>IFERROR('tab. Turistas alojados tip'!C340/'tab. Turistas alojados tip'!C353-1,"-")</f>
        <v>3.1449999999999996</v>
      </c>
      <c r="D339" s="51">
        <f>IFERROR('tab. Turistas alojados tip'!E340/'tab. Turistas alojados tip'!E353-1,"-")</f>
        <v>0.5</v>
      </c>
      <c r="E339" s="51">
        <f>IFERROR('tab. Turistas alojados tip'!G340/'tab. Turistas alojados tip'!G353-1,"-")</f>
        <v>1.9573002754820936</v>
      </c>
    </row>
    <row r="340" spans="2:5" hidden="1" outlineLevel="1">
      <c r="B340" s="41" t="s">
        <v>19</v>
      </c>
      <c r="C340" s="51">
        <f>IFERROR('tab. Turistas alojados tip'!C341/'tab. Turistas alojados tip'!C354-1,"-")</f>
        <v>0.5326354679802956</v>
      </c>
      <c r="D340" s="51">
        <f>IFERROR('tab. Turistas alojados tip'!E341/'tab. Turistas alojados tip'!E354-1,"-")</f>
        <v>7.9395085066162663E-2</v>
      </c>
      <c r="E340" s="51">
        <f>IFERROR('tab. Turistas alojados tip'!G341/'tab. Turistas alojados tip'!G354-1,"-")</f>
        <v>0.3538404175988068</v>
      </c>
    </row>
    <row r="341" spans="2:5" hidden="1" outlineLevel="1">
      <c r="B341" s="41" t="s">
        <v>20</v>
      </c>
      <c r="C341" s="51">
        <f>IFERROR('tab. Turistas alojados tip'!C342/'tab. Turistas alojados tip'!C355-1,"-")</f>
        <v>0.96683774180813264</v>
      </c>
      <c r="D341" s="51">
        <f>IFERROR('tab. Turistas alojados tip'!E342/'tab. Turistas alojados tip'!E355-1,"-")</f>
        <v>0.55434188967777165</v>
      </c>
      <c r="E341" s="51">
        <f>IFERROR('tab. Turistas alojados tip'!G342/'tab. Turistas alojados tip'!G355-1,"-")</f>
        <v>0.7937671860678277</v>
      </c>
    </row>
    <row r="342" spans="2:5" hidden="1" outlineLevel="1">
      <c r="B342" s="41" t="s">
        <v>21</v>
      </c>
      <c r="C342" s="51">
        <f>IFERROR('tab. Turistas alojados tip'!C343/'tab. Turistas alojados tip'!C356-1,"-")</f>
        <v>0.49876890608512126</v>
      </c>
      <c r="D342" s="51">
        <f>IFERROR('tab. Turistas alojados tip'!E343/'tab. Turistas alojados tip'!E356-1,"-")</f>
        <v>0.17272274763563966</v>
      </c>
      <c r="E342" s="51">
        <f>IFERROR('tab. Turistas alojados tip'!G343/'tab. Turistas alojados tip'!G356-1,"-")</f>
        <v>0.36376751854905187</v>
      </c>
    </row>
    <row r="343" spans="2:5" hidden="1" outlineLevel="1">
      <c r="B343" s="41" t="s">
        <v>22</v>
      </c>
      <c r="C343" s="51">
        <f>IFERROR('tab. Turistas alojados tip'!C344/'tab. Turistas alojados tip'!C357-1,"-")</f>
        <v>0.25211608222490933</v>
      </c>
      <c r="D343" s="51">
        <f>IFERROR('tab. Turistas alojados tip'!E344/'tab. Turistas alojados tip'!E357-1,"-")</f>
        <v>-0.18971389645776571</v>
      </c>
      <c r="E343" s="51">
        <f>IFERROR('tab. Turistas alojados tip'!G344/'tab. Turistas alojados tip'!G357-1,"-")</f>
        <v>4.4362588084561283E-2</v>
      </c>
    </row>
    <row r="344" spans="2:5" collapsed="1">
      <c r="B344" s="76">
        <v>1985</v>
      </c>
      <c r="C344" s="10">
        <f>IFERROR('tab. Turistas alojados tip'!C345/'tab. Turistas alojados tip'!C358-1,"-")</f>
        <v>0.2697538302633844</v>
      </c>
      <c r="D344" s="10">
        <f>IFERROR('tab. Turistas alojados tip'!E345/'tab. Turistas alojados tip'!E358-1,"-")</f>
        <v>0.37014945838475244</v>
      </c>
      <c r="E344" s="10">
        <f>IFERROR('tab. Turistas alojados tip'!G345/'tab. Turistas alojados tip'!G358-1,"-")</f>
        <v>0.30847126011316162</v>
      </c>
    </row>
    <row r="345" spans="2:5" hidden="1" outlineLevel="1">
      <c r="B345" s="41" t="s">
        <v>11</v>
      </c>
      <c r="C345" s="51">
        <f>IFERROR('tab. Turistas alojados tip'!C346/'tab. Turistas alojados tip'!C359-1,"-")</f>
        <v>0.30231179608772973</v>
      </c>
      <c r="D345" s="51">
        <f>IFERROR('tab. Turistas alojados tip'!E346/'tab. Turistas alojados tip'!E359-1,"-")</f>
        <v>3.3734939759036076E-2</v>
      </c>
      <c r="E345" s="51">
        <f>IFERROR('tab. Turistas alojados tip'!G346/'tab. Turistas alojados tip'!G359-1,"-")</f>
        <v>0.20003670398238205</v>
      </c>
    </row>
    <row r="346" spans="2:5" hidden="1" outlineLevel="1">
      <c r="B346" s="41" t="s">
        <v>12</v>
      </c>
      <c r="C346" s="51">
        <f>IFERROR('tab. Turistas alojados tip'!C347/'tab. Turistas alojados tip'!C360-1,"-")</f>
        <v>-9.9277978339350481E-3</v>
      </c>
      <c r="D346" s="51">
        <f>IFERROR('tab. Turistas alojados tip'!E347/'tab. Turistas alojados tip'!E360-1,"-")</f>
        <v>-7.2566371681415887E-2</v>
      </c>
      <c r="E346" s="51">
        <f>IFERROR('tab. Turistas alojados tip'!G347/'tab. Turistas alojados tip'!G360-1,"-")</f>
        <v>-3.5279369627507218E-2</v>
      </c>
    </row>
    <row r="347" spans="2:5" hidden="1" outlineLevel="1">
      <c r="B347" s="41" t="s">
        <v>13</v>
      </c>
      <c r="C347" s="51">
        <f>IFERROR('tab. Turistas alojados tip'!C348/'tab. Turistas alojados tip'!C361-1,"-")</f>
        <v>0.31396172927002119</v>
      </c>
      <c r="D347" s="51">
        <f>IFERROR('tab. Turistas alojados tip'!E348/'tab. Turistas alojados tip'!E361-1,"-")</f>
        <v>-0.20643642072213497</v>
      </c>
      <c r="E347" s="51">
        <f>IFERROR('tab. Turistas alojados tip'!G348/'tab. Turistas alojados tip'!G361-1,"-")</f>
        <v>6.7039106145251326E-2</v>
      </c>
    </row>
    <row r="348" spans="2:5" hidden="1" outlineLevel="1">
      <c r="B348" s="41" t="s">
        <v>14</v>
      </c>
      <c r="C348" s="51">
        <f>IFERROR('tab. Turistas alojados tip'!C349/'tab. Turistas alojados tip'!C362-1,"-")</f>
        <v>1.8047493403693933</v>
      </c>
      <c r="D348" s="51">
        <f>IFERROR('tab. Turistas alojados tip'!E349/'tab. Turistas alojados tip'!E362-1,"-")</f>
        <v>2.8405797101449277</v>
      </c>
      <c r="E348" s="51">
        <f>IFERROR('tab. Turistas alojados tip'!G349/'tab. Turistas alojados tip'!G362-1,"-")</f>
        <v>1.9642857142857144</v>
      </c>
    </row>
    <row r="349" spans="2:5" hidden="1" outlineLevel="1">
      <c r="B349" s="41" t="s">
        <v>15</v>
      </c>
      <c r="C349" s="51">
        <f>IFERROR('tab. Turistas alojados tip'!C350/'tab. Turistas alojados tip'!C363-1,"-")</f>
        <v>38.111111111111114</v>
      </c>
      <c r="D349" s="51" t="str">
        <f>IFERROR('tab. Turistas alojados tip'!E350/'tab. Turistas alojados tip'!E363-1,"-")</f>
        <v>-</v>
      </c>
      <c r="E349" s="51">
        <f>IFERROR('tab. Turistas alojados tip'!G350/'tab. Turistas alojados tip'!G363-1,"-")</f>
        <v>51.277777777777779</v>
      </c>
    </row>
    <row r="350" spans="2:5" hidden="1" outlineLevel="1">
      <c r="B350" s="41" t="s">
        <v>16</v>
      </c>
      <c r="C350" s="51">
        <f>IFERROR('tab. Turistas alojados tip'!C351/'tab. Turistas alojados tip'!C364-1,"-")</f>
        <v>51.444444444444443</v>
      </c>
      <c r="D350" s="51" t="str">
        <f>IFERROR('tab. Turistas alojados tip'!E351/'tab. Turistas alojados tip'!E364-1,"-")</f>
        <v>-</v>
      </c>
      <c r="E350" s="51">
        <f>IFERROR('tab. Turistas alojados tip'!G351/'tab. Turistas alojados tip'!G364-1,"-")</f>
        <v>74.555555555555557</v>
      </c>
    </row>
    <row r="351" spans="2:5" hidden="1" outlineLevel="1">
      <c r="B351" s="41" t="s">
        <v>17</v>
      </c>
      <c r="C351" s="51">
        <f>IFERROR('tab. Turistas alojados tip'!C352/'tab. Turistas alojados tip'!C365-1,"-")</f>
        <v>8.9285714285714288</v>
      </c>
      <c r="D351" s="51">
        <f>IFERROR('tab. Turistas alojados tip'!E352/'tab. Turistas alojados tip'!E365-1,"-")</f>
        <v>255</v>
      </c>
      <c r="E351" s="51">
        <f>IFERROR('tab. Turistas alojados tip'!G352/'tab. Turistas alojados tip'!G365-1,"-")</f>
        <v>17.413793103448278</v>
      </c>
    </row>
    <row r="352" spans="2:5" hidden="1" outlineLevel="1">
      <c r="B352" s="41" t="s">
        <v>18</v>
      </c>
      <c r="C352" s="51">
        <f>IFERROR('tab. Turistas alojados tip'!C353/'tab. Turistas alojados tip'!C366-1,"-")</f>
        <v>21.222222222222221</v>
      </c>
      <c r="D352" s="51">
        <f>IFERROR('tab. Turistas alojados tip'!E353/'tab. Turistas alojados tip'!E366-1,"-")</f>
        <v>162</v>
      </c>
      <c r="E352" s="51">
        <f>IFERROR('tab. Turistas alojados tip'!G353/'tab. Turistas alojados tip'!G366-1,"-")</f>
        <v>35.299999999999997</v>
      </c>
    </row>
    <row r="353" spans="2:5" hidden="1" outlineLevel="1">
      <c r="B353" s="41" t="s">
        <v>19</v>
      </c>
      <c r="C353" s="51">
        <f>IFERROR('tab. Turistas alojados tip'!C354/'tab. Turistas alojados tip'!C367-1,"-")</f>
        <v>0.16082916368834876</v>
      </c>
      <c r="D353" s="51">
        <f>IFERROR('tab. Turistas alojados tip'!E354/'tab. Turistas alojados tip'!E367-1,"-")</f>
        <v>0.3866317169069462</v>
      </c>
      <c r="E353" s="51">
        <f>IFERROR('tab. Turistas alojados tip'!G354/'tab. Turistas alojados tip'!G367-1,"-")</f>
        <v>0.24051803885291401</v>
      </c>
    </row>
    <row r="354" spans="2:5" hidden="1" outlineLevel="1">
      <c r="B354" s="41" t="s">
        <v>20</v>
      </c>
      <c r="C354" s="51">
        <f>IFERROR('tab. Turistas alojados tip'!C355/'tab. Turistas alojados tip'!C368-1,"-")</f>
        <v>-0.29344490934449097</v>
      </c>
      <c r="D354" s="51">
        <f>IFERROR('tab. Turistas alojados tip'!E355/'tab. Turistas alojados tip'!E368-1,"-")</f>
        <v>-7.9899497487437188E-2</v>
      </c>
      <c r="E354" s="51">
        <f>IFERROR('tab. Turistas alojados tip'!G355/'tab. Turistas alojados tip'!G368-1,"-")</f>
        <v>-0.21721973094170399</v>
      </c>
    </row>
    <row r="355" spans="2:5" hidden="1" outlineLevel="1">
      <c r="B355" s="41" t="s">
        <v>21</v>
      </c>
      <c r="C355" s="51">
        <f>IFERROR('tab. Turistas alojados tip'!C356/'tab. Turistas alojados tip'!C369-1,"-")</f>
        <v>-0.32390011890606418</v>
      </c>
      <c r="D355" s="51">
        <f>IFERROR('tab. Turistas alojados tip'!E356/'tab. Turistas alojados tip'!E369-1,"-")</f>
        <v>0.20951234196267299</v>
      </c>
      <c r="E355" s="51">
        <f>IFERROR('tab. Turistas alojados tip'!G356/'tab. Turistas alojados tip'!G369-1,"-")</f>
        <v>-0.17286055233549269</v>
      </c>
    </row>
    <row r="356" spans="2:5" hidden="1" outlineLevel="1">
      <c r="B356" s="41" t="s">
        <v>22</v>
      </c>
      <c r="C356" s="51">
        <f>IFERROR('tab. Turistas alojados tip'!C357/'tab. Turistas alojados tip'!C370-1,"-")</f>
        <v>-0.15026971487284868</v>
      </c>
      <c r="D356" s="51">
        <f>IFERROR('tab. Turistas alojados tip'!E357/'tab. Turistas alojados tip'!E370-1,"-")</f>
        <v>0.25954525954525964</v>
      </c>
      <c r="E356" s="51">
        <f>IFERROR('tab. Turistas alojados tip'!G357/'tab. Turistas alojados tip'!G370-1,"-")</f>
        <v>3.2133676092545027E-3</v>
      </c>
    </row>
    <row r="357" spans="2:5" collapsed="1">
      <c r="B357" s="76">
        <v>1984</v>
      </c>
      <c r="C357" s="10">
        <f>IFERROR('tab. Turistas alojados tip'!C358/'tab. Turistas alojados tip'!C371-1,"-")</f>
        <v>7.3157214114169644E-2</v>
      </c>
      <c r="D357" s="10">
        <f>IFERROR('tab. Turistas alojados tip'!E358/'tab. Turistas alojados tip'!E371-1,"-")</f>
        <v>0.17382906808305165</v>
      </c>
      <c r="E357" s="10">
        <f>IFERROR('tab. Turistas alojados tip'!G358/'tab. Turistas alojados tip'!G371-1,"-")</f>
        <v>0.10986560244145793</v>
      </c>
    </row>
    <row r="358" spans="2:5" hidden="1" outlineLevel="1">
      <c r="B358" s="41" t="s">
        <v>11</v>
      </c>
      <c r="C358" s="51">
        <f>IFERROR('tab. Turistas alojados tip'!C359/'tab. Turistas alojados tip'!C372-1,"-")</f>
        <v>0.17152777777777772</v>
      </c>
      <c r="D358" s="51">
        <f>IFERROR('tab. Turistas alojados tip'!E359/'tab. Turistas alojados tip'!E372-1,"-")</f>
        <v>-0.22400897531787589</v>
      </c>
      <c r="E358" s="51">
        <f>IFERROR('tab. Turistas alojados tip'!G359/'tab. Turistas alojados tip'!G372-1,"-")</f>
        <v>-1.8905293482174956E-2</v>
      </c>
    </row>
    <row r="359" spans="2:5" hidden="1" outlineLevel="1">
      <c r="B359" s="41" t="s">
        <v>12</v>
      </c>
      <c r="C359" s="51">
        <f>IFERROR('tab. Turistas alojados tip'!C360/'tab. Turistas alojados tip'!C373-1,"-")</f>
        <v>0.68389057750759874</v>
      </c>
      <c r="D359" s="51">
        <f>IFERROR('tab. Turistas alojados tip'!E360/'tab. Turistas alojados tip'!E373-1,"-")</f>
        <v>6.2333036509349959E-3</v>
      </c>
      <c r="E359" s="51">
        <f>IFERROR('tab. Turistas alojados tip'!G360/'tab. Turistas alojados tip'!G373-1,"-")</f>
        <v>0.32322274881516577</v>
      </c>
    </row>
    <row r="360" spans="2:5" hidden="1" outlineLevel="1">
      <c r="B360" s="41" t="s">
        <v>13</v>
      </c>
      <c r="C360" s="51">
        <f>IFERROR('tab. Turistas alojados tip'!C361/'tab. Turistas alojados tip'!C374-1,"-")</f>
        <v>0.1837248322147651</v>
      </c>
      <c r="D360" s="51">
        <f>IFERROR('tab. Turistas alojados tip'!E361/'tab. Turistas alojados tip'!E374-1,"-")</f>
        <v>-0.14381720430107525</v>
      </c>
      <c r="E360" s="51">
        <f>IFERROR('tab. Turistas alojados tip'!G361/'tab. Turistas alojados tip'!G374-1,"-")</f>
        <v>1.8656716417910779E-3</v>
      </c>
    </row>
    <row r="361" spans="2:5" hidden="1" outlineLevel="1">
      <c r="B361" s="41" t="s">
        <v>14</v>
      </c>
      <c r="C361" s="51">
        <f>IFERROR('tab. Turistas alojados tip'!C362/'tab. Turistas alojados tip'!C375-1,"-")</f>
        <v>0.87623762376237613</v>
      </c>
      <c r="D361" s="51">
        <f>IFERROR('tab. Turistas alojados tip'!E362/'tab. Turistas alojados tip'!E375-1,"-")</f>
        <v>-0.82307692307692304</v>
      </c>
      <c r="E361" s="51">
        <f>IFERROR('tab. Turistas alojados tip'!G362/'tab. Turistas alojados tip'!G375-1,"-")</f>
        <v>-0.2432432432432432</v>
      </c>
    </row>
    <row r="362" spans="2:5" hidden="1" outlineLevel="1">
      <c r="B362" s="41" t="s">
        <v>15</v>
      </c>
      <c r="C362" s="51">
        <f>IFERROR('tab. Turistas alojados tip'!C363/'tab. Turistas alojados tip'!C376-1,"-")</f>
        <v>-0.18181818181818177</v>
      </c>
      <c r="D362" s="51" t="str">
        <f>IFERROR('tab. Turistas alojados tip'!E363/'tab. Turistas alojados tip'!E376-1,"-")</f>
        <v>-</v>
      </c>
      <c r="E362" s="51">
        <f>IFERROR('tab. Turistas alojados tip'!G363/'tab. Turistas alojados tip'!G376-1,"-")</f>
        <v>-0.18181818181818177</v>
      </c>
    </row>
    <row r="363" spans="2:5" hidden="1" outlineLevel="1">
      <c r="B363" s="41" t="s">
        <v>16</v>
      </c>
      <c r="C363" s="51">
        <f>IFERROR('tab. Turistas alojados tip'!C364/'tab. Turistas alojados tip'!C377-1,"-")</f>
        <v>-0.55000000000000004</v>
      </c>
      <c r="D363" s="51" t="str">
        <f>IFERROR('tab. Turistas alojados tip'!E364/'tab. Turistas alojados tip'!E377-1,"-")</f>
        <v>-</v>
      </c>
      <c r="E363" s="51">
        <f>IFERROR('tab. Turistas alojados tip'!G364/'tab. Turistas alojados tip'!G377-1,"-")</f>
        <v>-0.55000000000000004</v>
      </c>
    </row>
    <row r="364" spans="2:5" hidden="1" outlineLevel="1">
      <c r="B364" s="41" t="s">
        <v>17</v>
      </c>
      <c r="C364" s="51">
        <f>IFERROR('tab. Turistas alojados tip'!C365/'tab. Turistas alojados tip'!C378-1,"-")</f>
        <v>-0.26315789473684215</v>
      </c>
      <c r="D364" s="51" t="str">
        <f>IFERROR('tab. Turistas alojados tip'!E365/'tab. Turistas alojados tip'!E378-1,"-")</f>
        <v>-</v>
      </c>
      <c r="E364" s="51">
        <f>IFERROR('tab. Turistas alojados tip'!G365/'tab. Turistas alojados tip'!G378-1,"-")</f>
        <v>-0.23684210526315785</v>
      </c>
    </row>
    <row r="365" spans="2:5" hidden="1" outlineLevel="1">
      <c r="B365" s="41" t="s">
        <v>18</v>
      </c>
      <c r="C365" s="51">
        <f>IFERROR('tab. Turistas alojados tip'!C366/'tab. Turistas alojados tip'!C379-1,"-")</f>
        <v>-0.53846153846153844</v>
      </c>
      <c r="D365" s="51" t="str">
        <f>IFERROR('tab. Turistas alojados tip'!E366/'tab. Turistas alojados tip'!E379-1,"-")</f>
        <v>-</v>
      </c>
      <c r="E365" s="51">
        <f>IFERROR('tab. Turistas alojados tip'!G366/'tab. Turistas alojados tip'!G379-1,"-")</f>
        <v>-0.48717948717948723</v>
      </c>
    </row>
    <row r="366" spans="2:5" hidden="1" outlineLevel="1">
      <c r="B366" s="41" t="s">
        <v>19</v>
      </c>
      <c r="C366" s="51">
        <f>IFERROR('tab. Turistas alojados tip'!C367/'tab. Turistas alojados tip'!C380-1,"-")</f>
        <v>0.19165247018739362</v>
      </c>
      <c r="D366" s="51">
        <f>IFERROR('tab. Turistas alojados tip'!E367/'tab. Turistas alojados tip'!E380-1,"-")</f>
        <v>-0.44184345281638626</v>
      </c>
      <c r="E366" s="51">
        <f>IFERROR('tab. Turistas alojados tip'!G367/'tab. Turistas alojados tip'!G380-1,"-")</f>
        <v>-0.14915387642660372</v>
      </c>
    </row>
    <row r="367" spans="2:5" hidden="1" outlineLevel="1">
      <c r="B367" s="41" t="s">
        <v>20</v>
      </c>
      <c r="C367" s="51">
        <f>IFERROR('tab. Turistas alojados tip'!C368/'tab. Turistas alojados tip'!C381-1,"-")</f>
        <v>0.15794573643410859</v>
      </c>
      <c r="D367" s="51">
        <f>IFERROR('tab. Turistas alojados tip'!E368/'tab. Turistas alojados tip'!E381-1,"-")</f>
        <v>-0.32358939496940853</v>
      </c>
      <c r="E367" s="51">
        <f>IFERROR('tab. Turistas alojados tip'!G368/'tab. Turistas alojados tip'!G381-1,"-")</f>
        <v>-7.6681020205366046E-2</v>
      </c>
    </row>
    <row r="368" spans="2:5" hidden="1" outlineLevel="1">
      <c r="B368" s="41" t="s">
        <v>21</v>
      </c>
      <c r="C368" s="51">
        <f>IFERROR('tab. Turistas alojados tip'!C369/'tab. Turistas alojados tip'!C382-1,"-")</f>
        <v>0.47907140344706289</v>
      </c>
      <c r="D368" s="51">
        <f>IFERROR('tab. Turistas alojados tip'!E369/'tab. Turistas alojados tip'!E382-1,"-")</f>
        <v>-0.38114754098360659</v>
      </c>
      <c r="E368" s="51">
        <f>IFERROR('tab. Turistas alojados tip'!G369/'tab. Turistas alojados tip'!G382-1,"-")</f>
        <v>6.1335263253120997E-2</v>
      </c>
    </row>
    <row r="369" spans="2:5" hidden="1" outlineLevel="1">
      <c r="B369" s="41" t="s">
        <v>22</v>
      </c>
      <c r="C369" s="51">
        <f>IFERROR('tab. Turistas alojados tip'!C370/'tab. Turistas alojados tip'!C383-1,"-")</f>
        <v>0.48701298701298712</v>
      </c>
      <c r="D369" s="51">
        <f>IFERROR('tab. Turistas alojados tip'!E370/'tab. Turistas alojados tip'!E383-1,"-")</f>
        <v>-0.22942148760330583</v>
      </c>
      <c r="E369" s="51">
        <f>IFERROR('tab. Turistas alojados tip'!G370/'tab. Turistas alojados tip'!G383-1,"-")</f>
        <v>0.10295941874889247</v>
      </c>
    </row>
    <row r="370" spans="2:5" collapsed="1">
      <c r="B370" s="76">
        <v>1983</v>
      </c>
      <c r="C370" s="10">
        <f>IFERROR('tab. Turistas alojados tip'!C371/'tab. Turistas alojados tip'!C384-1,"-")</f>
        <v>0.34334284650701075</v>
      </c>
      <c r="D370" s="10">
        <f>IFERROR('tab. Turistas alojados tip'!E371/'tab. Turistas alojados tip'!E384-1,"-")</f>
        <v>-0.26106089438629876</v>
      </c>
      <c r="E370" s="10">
        <f>IFERROR('tab. Turistas alojados tip'!G371/'tab. Turistas alojados tip'!G384-1,"-")</f>
        <v>3.4736138944555739E-2</v>
      </c>
    </row>
    <row r="371" spans="2:5" hidden="1" outlineLevel="1">
      <c r="B371" s="41" t="s">
        <v>11</v>
      </c>
      <c r="C371" s="51">
        <f>IFERROR('tab. Turistas alojados tip'!C372/'tab. Turistas alojados tip'!C385-1,"-")</f>
        <v>0.49377593360995853</v>
      </c>
      <c r="D371" s="51">
        <f>IFERROR('tab. Turistas alojados tip'!E372/'tab. Turistas alojados tip'!E385-1,"-")</f>
        <v>-0.10057181298351836</v>
      </c>
      <c r="E371" s="51">
        <f>IFERROR('tab. Turistas alojados tip'!G372/'tab. Turistas alojados tip'!G385-1,"-")</f>
        <v>0.1332381146704753</v>
      </c>
    </row>
    <row r="372" spans="2:5" hidden="1" outlineLevel="1">
      <c r="B372" s="41" t="s">
        <v>12</v>
      </c>
      <c r="C372" s="51">
        <f>IFERROR('tab. Turistas alojados tip'!C373/'tab. Turistas alojados tip'!C386-1,"-")</f>
        <v>-0.11835640911121037</v>
      </c>
      <c r="D372" s="51">
        <f>IFERROR('tab. Turistas alojados tip'!E373/'tab. Turistas alojados tip'!E386-1,"-")</f>
        <v>-0.21742160278745648</v>
      </c>
      <c r="E372" s="51">
        <f>IFERROR('tab. Turistas alojados tip'!G373/'tab. Turistas alojados tip'!G386-1,"-")</f>
        <v>-0.17400665492268541</v>
      </c>
    </row>
    <row r="373" spans="2:5" hidden="1" outlineLevel="1">
      <c r="B373" s="41" t="s">
        <v>13</v>
      </c>
      <c r="C373" s="51">
        <f>IFERROR('tab. Turistas alojados tip'!C374/'tab. Turistas alojados tip'!C387-1,"-")</f>
        <v>1.5254237288135593</v>
      </c>
      <c r="D373" s="51">
        <f>IFERROR('tab. Turistas alojados tip'!E374/'tab. Turistas alojados tip'!E387-1,"-")</f>
        <v>0.70642201834862384</v>
      </c>
      <c r="E373" s="51">
        <f>IFERROR('tab. Turistas alojados tip'!G374/'tab. Turistas alojados tip'!G387-1,"-")</f>
        <v>0.99404761904761907</v>
      </c>
    </row>
    <row r="374" spans="2:5" hidden="1" outlineLevel="1">
      <c r="B374" s="41" t="s">
        <v>14</v>
      </c>
      <c r="C374" s="51">
        <f>IFERROR('tab. Turistas alojados tip'!C375/'tab. Turistas alojados tip'!C388-1,"-")</f>
        <v>2.4827586206896552</v>
      </c>
      <c r="D374" s="51">
        <f>IFERROR('tab. Turistas alojados tip'!E375/'tab. Turistas alojados tip'!E388-1,"-")</f>
        <v>20.666666666666668</v>
      </c>
      <c r="E374" s="51">
        <f>IFERROR('tab. Turistas alojados tip'!G375/'tab. Turistas alojados tip'!G388-1,"-")</f>
        <v>6.7894736842105265</v>
      </c>
    </row>
    <row r="375" spans="2:5" hidden="1" outlineLevel="1">
      <c r="B375" s="41" t="s">
        <v>15</v>
      </c>
      <c r="C375" s="51">
        <f>IFERROR('tab. Turistas alojados tip'!C376/'tab. Turistas alojados tip'!C389-1,"-")</f>
        <v>-0.12</v>
      </c>
      <c r="D375" s="51">
        <f>IFERROR('tab. Turistas alojados tip'!E376/'tab. Turistas alojados tip'!E389-1,"-")</f>
        <v>-1</v>
      </c>
      <c r="E375" s="51">
        <f>IFERROR('tab. Turistas alojados tip'!G376/'tab. Turistas alojados tip'!G389-1,"-")</f>
        <v>-0.37142857142857144</v>
      </c>
    </row>
    <row r="376" spans="2:5" hidden="1" outlineLevel="1">
      <c r="B376" s="41" t="s">
        <v>16</v>
      </c>
      <c r="C376" s="51">
        <f>IFERROR('tab. Turistas alojados tip'!C377/'tab. Turistas alojados tip'!C390-1,"-")</f>
        <v>0</v>
      </c>
      <c r="D376" s="51">
        <f>IFERROR('tab. Turistas alojados tip'!E377/'tab. Turistas alojados tip'!E390-1,"-")</f>
        <v>-1</v>
      </c>
      <c r="E376" s="51">
        <f>IFERROR('tab. Turistas alojados tip'!G377/'tab. Turistas alojados tip'!G390-1,"-")</f>
        <v>-4.7619047619047672E-2</v>
      </c>
    </row>
    <row r="377" spans="2:5" hidden="1" outlineLevel="1">
      <c r="B377" s="41" t="s">
        <v>17</v>
      </c>
      <c r="C377" s="51">
        <f>IFERROR('tab. Turistas alojados tip'!C378/'tab. Turistas alojados tip'!C391-1,"-")</f>
        <v>2.7027027027026973E-2</v>
      </c>
      <c r="D377" s="51">
        <f>IFERROR('tab. Turistas alojados tip'!E378/'tab. Turistas alojados tip'!E391-1,"-")</f>
        <v>-1</v>
      </c>
      <c r="E377" s="51">
        <f>IFERROR('tab. Turistas alojados tip'!G378/'tab. Turistas alojados tip'!G391-1,"-")</f>
        <v>-2.5641025641025661E-2</v>
      </c>
    </row>
    <row r="378" spans="2:5" hidden="1" outlineLevel="1">
      <c r="B378" s="41" t="s">
        <v>18</v>
      </c>
      <c r="C378" s="51">
        <f>IFERROR('tab. Turistas alojados tip'!C379/'tab. Turistas alojados tip'!C392-1,"-")</f>
        <v>0.14705882352941169</v>
      </c>
      <c r="D378" s="51">
        <f>IFERROR('tab. Turistas alojados tip'!E379/'tab. Turistas alojados tip'!E392-1,"-")</f>
        <v>-1</v>
      </c>
      <c r="E378" s="51">
        <f>IFERROR('tab. Turistas alojados tip'!G379/'tab. Turistas alojados tip'!G392-1,"-")</f>
        <v>-0.36065573770491799</v>
      </c>
    </row>
    <row r="379" spans="2:5" hidden="1" outlineLevel="1">
      <c r="B379" s="41" t="s">
        <v>19</v>
      </c>
      <c r="C379" s="51">
        <f>IFERROR('tab. Turistas alojados tip'!C380/'tab. Turistas alojados tip'!C393-1,"-")</f>
        <v>1.0327022375215211E-2</v>
      </c>
      <c r="D379" s="51">
        <f>IFERROR('tab. Turistas alojados tip'!E380/'tab. Turistas alojados tip'!E393-1,"-")</f>
        <v>-0.25095890410958899</v>
      </c>
      <c r="E379" s="51">
        <f>IFERROR('tab. Turistas alojados tip'!G380/'tab. Turistas alojados tip'!G393-1,"-")</f>
        <v>-0.14931369266822903</v>
      </c>
    </row>
    <row r="380" spans="2:5" hidden="1" outlineLevel="1">
      <c r="B380" s="41" t="s">
        <v>20</v>
      </c>
      <c r="C380" s="51">
        <f>IFERROR('tab. Turistas alojados tip'!C381/'tab. Turistas alojados tip'!C394-1,"-")</f>
        <v>0.65384615384615374</v>
      </c>
      <c r="D380" s="51">
        <f>IFERROR('tab. Turistas alojados tip'!E381/'tab. Turistas alojados tip'!E394-1,"-")</f>
        <v>0.27746417716022576</v>
      </c>
      <c r="E380" s="51">
        <f>IFERROR('tab. Turistas alojados tip'!G381/'tab. Turistas alojados tip'!G394-1,"-")</f>
        <v>0.44622754491017957</v>
      </c>
    </row>
    <row r="381" spans="2:5" hidden="1" outlineLevel="1">
      <c r="B381" s="41" t="s">
        <v>21</v>
      </c>
      <c r="C381" s="51">
        <f>IFERROR('tab. Turistas alojados tip'!C382/'tab. Turistas alojados tip'!C395-1,"-")</f>
        <v>0.57506925207756243</v>
      </c>
      <c r="D381" s="51">
        <f>IFERROR('tab. Turistas alojados tip'!E382/'tab. Turistas alojados tip'!E395-1,"-")</f>
        <v>0.20900900900900909</v>
      </c>
      <c r="E381" s="51">
        <f>IFERROR('tab. Turistas alojados tip'!G382/'tab. Turistas alojados tip'!G395-1,"-")</f>
        <v>0.37316770186335413</v>
      </c>
    </row>
    <row r="382" spans="2:5" hidden="1" outlineLevel="1">
      <c r="B382" s="41" t="s">
        <v>22</v>
      </c>
      <c r="C382" s="51">
        <f>IFERROR('tab. Turistas alojados tip'!C383/'tab. Turistas alojados tip'!C396-1,"-")</f>
        <v>8.4745762711864181E-3</v>
      </c>
      <c r="D382" s="51">
        <f>IFERROR('tab. Turistas alojados tip'!E383/'tab. Turistas alojados tip'!E396-1,"-")</f>
        <v>0.13465866466616649</v>
      </c>
      <c r="E382" s="51">
        <f>IFERROR('tab. Turistas alojados tip'!G383/'tab. Turistas alojados tip'!G396-1,"-")</f>
        <v>7.2405929304447003E-2</v>
      </c>
    </row>
    <row r="383" spans="2:5" collapsed="1">
      <c r="B383" s="76">
        <v>1982</v>
      </c>
      <c r="C383" s="10">
        <f>IFERROR('tab. Turistas alojados tip'!C384/'tab. Turistas alojados tip'!C397-1,"-")</f>
        <v>0.31382458428431703</v>
      </c>
      <c r="D383" s="10">
        <f>IFERROR('tab. Turistas alojados tip'!E384/'tab. Turistas alojados tip'!E397-1,"-")</f>
        <v>6.5112743856093225E-2</v>
      </c>
      <c r="E383" s="10">
        <f>IFERROR('tab. Turistas alojados tip'!G384/'tab. Turistas alojados tip'!G397-1,"-")</f>
        <v>0.17386655260906747</v>
      </c>
    </row>
    <row r="384" spans="2:5" hidden="1" outlineLevel="1">
      <c r="B384" s="41" t="s">
        <v>11</v>
      </c>
      <c r="C384" s="51">
        <f>IFERROR('tab. Turistas alojados tip'!C385/'tab. Turistas alojados tip'!C398-1,"-")</f>
        <v>-3.9362232187344248E-2</v>
      </c>
      <c r="D384" s="51">
        <f>IFERROR('tab. Turistas alojados tip'!E385/'tab. Turistas alojados tip'!E398-1,"-")</f>
        <v>0.49848790322580649</v>
      </c>
      <c r="E384" s="51">
        <f>IFERROR('tab. Turistas alojados tip'!G385/'tab. Turistas alojados tip'!G398-1,"-")</f>
        <v>0.22801302931596101</v>
      </c>
    </row>
    <row r="385" spans="2:5" hidden="1" outlineLevel="1">
      <c r="B385" s="41" t="s">
        <v>12</v>
      </c>
      <c r="C385" s="51">
        <f>IFERROR('tab. Turistas alojados tip'!C386/'tab. Turistas alojados tip'!C399-1,"-")</f>
        <v>1.9538258575197891</v>
      </c>
      <c r="D385" s="51">
        <f>IFERROR('tab. Turistas alojados tip'!E386/'tab. Turistas alojados tip'!E399-1,"-")</f>
        <v>0.29046762589928066</v>
      </c>
      <c r="E385" s="51">
        <f>IFERROR('tab. Turistas alojados tip'!G386/'tab. Turistas alojados tip'!G399-1,"-")</f>
        <v>0.71327967806841053</v>
      </c>
    </row>
    <row r="386" spans="2:5" hidden="1" outlineLevel="1">
      <c r="B386" s="41" t="s">
        <v>13</v>
      </c>
      <c r="C386" s="51">
        <f>IFERROR('tab. Turistas alojados tip'!C387/'tab. Turistas alojados tip'!C400-1,"-")</f>
        <v>-0.3370786516853933</v>
      </c>
      <c r="D386" s="51">
        <f>IFERROR('tab. Turistas alojados tip'!E387/'tab. Turistas alojados tip'!E400-1,"-")</f>
        <v>-0.27333333333333332</v>
      </c>
      <c r="E386" s="51">
        <f>IFERROR('tab. Turistas alojados tip'!G387/'tab. Turistas alojados tip'!G400-1,"-")</f>
        <v>-0.29707112970711302</v>
      </c>
    </row>
    <row r="387" spans="2:5" hidden="1" outlineLevel="1">
      <c r="B387" s="41" t="s">
        <v>14</v>
      </c>
      <c r="C387" s="51">
        <f>IFERROR('tab. Turistas alojados tip'!C388/'tab. Turistas alojados tip'!C401-1,"-")</f>
        <v>-0.7734375</v>
      </c>
      <c r="D387" s="51">
        <f>IFERROR('tab. Turistas alojados tip'!E388/'tab. Turistas alojados tip'!E401-1,"-")</f>
        <v>-0.96178343949044587</v>
      </c>
      <c r="E387" s="51">
        <f>IFERROR('tab. Turistas alojados tip'!G388/'tab. Turistas alojados tip'!G401-1,"-")</f>
        <v>-0.89546079779917465</v>
      </c>
    </row>
    <row r="388" spans="2:5" hidden="1" outlineLevel="1">
      <c r="B388" s="41" t="s">
        <v>15</v>
      </c>
      <c r="C388" s="51">
        <f>IFERROR('tab. Turistas alojados tip'!C389/'tab. Turistas alojados tip'!C402-1,"-")</f>
        <v>-0.90601503759398494</v>
      </c>
      <c r="D388" s="51">
        <f>IFERROR('tab. Turistas alojados tip'!E389/'tab. Turistas alojados tip'!E402-1,"-")</f>
        <v>-0.96551724137931039</v>
      </c>
      <c r="E388" s="51">
        <f>IFERROR('tab. Turistas alojados tip'!G389/'tab. Turistas alojados tip'!G402-1,"-")</f>
        <v>-0.93705035971223016</v>
      </c>
    </row>
    <row r="389" spans="2:5" hidden="1" outlineLevel="1">
      <c r="B389" s="41" t="s">
        <v>16</v>
      </c>
      <c r="C389" s="51">
        <f>IFERROR('tab. Turistas alojados tip'!C390/'tab. Turistas alojados tip'!C403-1,"-")</f>
        <v>-0.89974937343358397</v>
      </c>
      <c r="D389" s="51">
        <f>IFERROR('tab. Turistas alojados tip'!E390/'tab. Turistas alojados tip'!E403-1,"-")</f>
        <v>-0.99592668024439923</v>
      </c>
      <c r="E389" s="51">
        <f>IFERROR('tab. Turistas alojados tip'!G390/'tab. Turistas alojados tip'!G403-1,"-")</f>
        <v>-0.95280898876404496</v>
      </c>
    </row>
    <row r="390" spans="2:5" hidden="1" outlineLevel="1">
      <c r="B390" s="41" t="s">
        <v>17</v>
      </c>
      <c r="C390" s="51">
        <f>IFERROR('tab. Turistas alojados tip'!C391/'tab. Turistas alojados tip'!C404-1,"-")</f>
        <v>-0.75</v>
      </c>
      <c r="D390" s="51">
        <f>IFERROR('tab. Turistas alojados tip'!E391/'tab. Turistas alojados tip'!E404-1,"-")</f>
        <v>-0.99423631123919309</v>
      </c>
      <c r="E390" s="51">
        <f>IFERROR('tab. Turistas alojados tip'!G391/'tab. Turistas alojados tip'!G404-1,"-")</f>
        <v>-0.92121212121212126</v>
      </c>
    </row>
    <row r="391" spans="2:5" hidden="1" outlineLevel="1">
      <c r="B391" s="41" t="s">
        <v>18</v>
      </c>
      <c r="C391" s="51">
        <f>IFERROR('tab. Turistas alojados tip'!C392/'tab. Turistas alojados tip'!C405-1,"-")</f>
        <v>-0.87813620071684584</v>
      </c>
      <c r="D391" s="51">
        <f>IFERROR('tab. Turistas alojados tip'!E392/'tab. Turistas alojados tip'!E405-1,"-")</f>
        <v>-0.92643051771117169</v>
      </c>
      <c r="E391" s="51">
        <f>IFERROR('tab. Turistas alojados tip'!G392/'tab. Turistas alojados tip'!G405-1,"-")</f>
        <v>-0.90557275541795668</v>
      </c>
    </row>
    <row r="392" spans="2:5" hidden="1" outlineLevel="1">
      <c r="B392" s="41" t="s">
        <v>19</v>
      </c>
      <c r="C392" s="51">
        <f>IFERROR('tab. Turistas alojados tip'!C393/'tab. Turistas alojados tip'!C406-1,"-")</f>
        <v>0.23617021276595751</v>
      </c>
      <c r="D392" s="51">
        <f>IFERROR('tab. Turistas alojados tip'!E393/'tab. Turistas alojados tip'!E406-1,"-")</f>
        <v>0.20621282220753478</v>
      </c>
      <c r="E392" s="51">
        <f>IFERROR('tab. Turistas alojados tip'!G393/'tab. Turistas alojados tip'!G406-1,"-")</f>
        <v>0.21769262128006517</v>
      </c>
    </row>
    <row r="393" spans="2:5" hidden="1" outlineLevel="1">
      <c r="B393" s="41" t="s">
        <v>20</v>
      </c>
      <c r="C393" s="51">
        <f>IFERROR('tab. Turistas alojados tip'!C394/'tab. Turistas alojados tip'!C407-1,"-")</f>
        <v>-0.37349397590361444</v>
      </c>
      <c r="D393" s="51">
        <f>IFERROR('tab. Turistas alojados tip'!E394/'tab. Turistas alojados tip'!E407-1,"-")</f>
        <v>6.2759575449930827E-2</v>
      </c>
      <c r="E393" s="51">
        <f>IFERROR('tab. Turistas alojados tip'!G394/'tab. Turistas alojados tip'!G407-1,"-")</f>
        <v>-0.19010669253152279</v>
      </c>
    </row>
    <row r="394" spans="2:5" hidden="1" outlineLevel="1">
      <c r="B394" s="41" t="s">
        <v>21</v>
      </c>
      <c r="C394" s="51">
        <f>IFERROR('tab. Turistas alojados tip'!C395/'tab. Turistas alojados tip'!C408-1,"-")</f>
        <v>-0.33688464364437909</v>
      </c>
      <c r="D394" s="51">
        <f>IFERROR('tab. Turistas alojados tip'!E395/'tab. Turistas alojados tip'!E408-1,"-")</f>
        <v>-3.8961038961038974E-2</v>
      </c>
      <c r="E394" s="51">
        <f>IFERROR('tab. Turistas alojados tip'!G395/'tab. Turistas alojados tip'!G408-1,"-")</f>
        <v>-0.20011923688394273</v>
      </c>
    </row>
    <row r="395" spans="2:5" hidden="1" outlineLevel="1">
      <c r="B395" s="41" t="s">
        <v>22</v>
      </c>
      <c r="C395" s="51">
        <f>IFERROR('tab. Turistas alojados tip'!C396/'tab. Turistas alojados tip'!C409-1,"-")</f>
        <v>-9.9549080818591706E-2</v>
      </c>
      <c r="D395" s="51">
        <f>IFERROR('tab. Turistas alojados tip'!E396/'tab. Turistas alojados tip'!E409-1,"-")</f>
        <v>0.1272727272727272</v>
      </c>
      <c r="E395" s="51">
        <f>IFERROR('tab. Turistas alojados tip'!G396/'tab. Turistas alojados tip'!G409-1,"-")</f>
        <v>2.6676829268292845E-3</v>
      </c>
    </row>
    <row r="396" spans="2:5" collapsed="1">
      <c r="B396" s="76">
        <v>1981</v>
      </c>
      <c r="C396" s="10">
        <f>IFERROR('tab. Turistas alojados tip'!C397/'tab. Turistas alojados tip'!C410-1,"-")</f>
        <v>-0.14556344894832152</v>
      </c>
      <c r="D396" s="10">
        <f>IFERROR('tab. Turistas alojados tip'!E397/'tab. Turistas alojados tip'!E410-1,"-")</f>
        <v>3.7510331235297567E-3</v>
      </c>
      <c r="E396" s="10">
        <f>IFERROR('tab. Turistas alojados tip'!G397/'tab. Turistas alojados tip'!G410-1,"-")</f>
        <v>-6.7504237710639181E-2</v>
      </c>
    </row>
    <row r="397" spans="2:5" hidden="1" outlineLevel="1">
      <c r="B397" s="41" t="s">
        <v>11</v>
      </c>
      <c r="C397" s="51">
        <f>IFERROR('tab. Turistas alojados tip'!C398/'tab. Turistas alojados tip'!C411-1,"-")</f>
        <v>-0.2736156351791531</v>
      </c>
      <c r="D397" s="51">
        <f>IFERROR('tab. Turistas alojados tip'!E398/'tab. Turistas alojados tip'!E411-1,"-")</f>
        <v>-0.2558139534883721</v>
      </c>
      <c r="E397" s="51">
        <f>IFERROR('tab. Turistas alojados tip'!G398/'tab. Turistas alojados tip'!G411-1,"-")</f>
        <v>-0.26487382575059859</v>
      </c>
    </row>
    <row r="398" spans="2:5" hidden="1" outlineLevel="1">
      <c r="B398" s="41" t="s">
        <v>12</v>
      </c>
      <c r="C398" s="51">
        <f>IFERROR('tab. Turistas alojados tip'!C399/'tab. Turistas alojados tip'!C412-1,"-")</f>
        <v>-0.74597855227882037</v>
      </c>
      <c r="D398" s="51">
        <f>IFERROR('tab. Turistas alojados tip'!E399/'tab. Turistas alojados tip'!E412-1,"-")</f>
        <v>-0.21690140845070427</v>
      </c>
      <c r="E398" s="51">
        <f>IFERROR('tab. Turistas alojados tip'!G399/'tab. Turistas alojados tip'!G412-1,"-")</f>
        <v>-0.48798076923076927</v>
      </c>
    </row>
    <row r="399" spans="2:5" hidden="1" outlineLevel="1">
      <c r="B399" s="41" t="s">
        <v>13</v>
      </c>
      <c r="C399" s="51">
        <f>IFERROR('tab. Turistas alojados tip'!C400/'tab. Turistas alojados tip'!C413-1,"-")</f>
        <v>-0.39558573853989809</v>
      </c>
      <c r="D399" s="51">
        <f>IFERROR('tab. Turistas alojados tip'!E400/'tab. Turistas alojados tip'!E413-1,"-")</f>
        <v>-0.43635509628933766</v>
      </c>
      <c r="E399" s="51">
        <f>IFERROR('tab. Turistas alojados tip'!G400/'tab. Turistas alojados tip'!G413-1,"-")</f>
        <v>-0.42183247656486245</v>
      </c>
    </row>
    <row r="400" spans="2:5" hidden="1" outlineLevel="1">
      <c r="B400" s="41" t="s">
        <v>14</v>
      </c>
      <c r="C400" s="51">
        <f>IFERROR('tab. Turistas alojados tip'!C401/'tab. Turistas alojados tip'!C414-1,"-")</f>
        <v>-0.50291262135922332</v>
      </c>
      <c r="D400" s="51">
        <f>IFERROR('tab. Turistas alojados tip'!E401/'tab. Turistas alojados tip'!E414-1,"-")</f>
        <v>0.91463414634146334</v>
      </c>
      <c r="E400" s="51">
        <f>IFERROR('tab. Turistas alojados tip'!G401/'tab. Turistas alojados tip'!G414-1,"-")</f>
        <v>-4.4678055190538801E-2</v>
      </c>
    </row>
    <row r="401" spans="2:5" hidden="1" outlineLevel="1">
      <c r="B401" s="41" t="s">
        <v>15</v>
      </c>
      <c r="C401" s="51">
        <f>IFERROR('tab. Turistas alojados tip'!C402/'tab. Turistas alojados tip'!C415-1,"-")</f>
        <v>-0.37704918032786883</v>
      </c>
      <c r="D401" s="51">
        <f>IFERROR('tab. Turistas alojados tip'!E402/'tab. Turistas alojados tip'!E415-1,"-")</f>
        <v>0.33640552995391704</v>
      </c>
      <c r="E401" s="51">
        <f>IFERROR('tab. Turistas alojados tip'!G402/'tab. Turistas alojados tip'!G415-1,"-")</f>
        <v>-0.13664596273291929</v>
      </c>
    </row>
    <row r="402" spans="2:5" hidden="1" outlineLevel="1">
      <c r="B402" s="41" t="s">
        <v>16</v>
      </c>
      <c r="C402" s="51">
        <f>IFERROR('tab. Turistas alojados tip'!C403/'tab. Turistas alojados tip'!C416-1,"-")</f>
        <v>0.38062283737024227</v>
      </c>
      <c r="D402" s="51">
        <f>IFERROR('tab. Turistas alojados tip'!E403/'tab. Turistas alojados tip'!E416-1,"-")</f>
        <v>0.66440677966101691</v>
      </c>
      <c r="E402" s="51">
        <f>IFERROR('tab. Turistas alojados tip'!G403/'tab. Turistas alojados tip'!G416-1,"-")</f>
        <v>0.52397260273972601</v>
      </c>
    </row>
    <row r="403" spans="2:5" hidden="1" outlineLevel="1">
      <c r="B403" s="41" t="s">
        <v>17</v>
      </c>
      <c r="C403" s="51">
        <f>IFERROR('tab. Turistas alojados tip'!C404/'tab. Turistas alojados tip'!C417-1,"-")</f>
        <v>-0.80026990553306343</v>
      </c>
      <c r="D403" s="51">
        <f>IFERROR('tab. Turistas alojados tip'!E404/'tab. Turistas alojados tip'!E417-1,"-")</f>
        <v>-0.12151898734177213</v>
      </c>
      <c r="E403" s="51">
        <f>IFERROR('tab. Turistas alojados tip'!G404/'tab. Turistas alojados tip'!G417-1,"-")</f>
        <v>-0.56426056338028174</v>
      </c>
    </row>
    <row r="404" spans="2:5" hidden="1" outlineLevel="1">
      <c r="B404" s="41" t="s">
        <v>18</v>
      </c>
      <c r="C404" s="51">
        <f>IFERROR('tab. Turistas alojados tip'!C405/'tab. Turistas alojados tip'!C418-1,"-")</f>
        <v>-0.47556390977443608</v>
      </c>
      <c r="D404" s="51">
        <f>IFERROR('tab. Turistas alojados tip'!E405/'tab. Turistas alojados tip'!E418-1,"-")</f>
        <v>6.0693641618497107E-2</v>
      </c>
      <c r="E404" s="51">
        <f>IFERROR('tab. Turistas alojados tip'!G405/'tab. Turistas alojados tip'!G418-1,"-")</f>
        <v>-0.26423690205011385</v>
      </c>
    </row>
    <row r="405" spans="2:5" hidden="1" outlineLevel="1">
      <c r="B405" s="41" t="s">
        <v>19</v>
      </c>
      <c r="C405" s="51">
        <f>IFERROR('tab. Turistas alojados tip'!C406/'tab. Turistas alojados tip'!C419-1,"-")</f>
        <v>-0.61332784862196621</v>
      </c>
      <c r="D405" s="51">
        <f>IFERROR('tab. Turistas alojados tip'!E406/'tab. Turistas alojados tip'!E419-1,"-")</f>
        <v>-0.37193856371938561</v>
      </c>
      <c r="E405" s="51">
        <f>IFERROR('tab. Turistas alojados tip'!G406/'tab. Turistas alojados tip'!G419-1,"-")</f>
        <v>-0.49318181818181817</v>
      </c>
    </row>
    <row r="406" spans="2:5" hidden="1" outlineLevel="1">
      <c r="B406" s="41" t="s">
        <v>20</v>
      </c>
      <c r="C406" s="51">
        <f>IFERROR('tab. Turistas alojados tip'!C407/'tab. Turistas alojados tip'!C420-1,"-")</f>
        <v>-0.26076199901039088</v>
      </c>
      <c r="D406" s="51">
        <f>IFERROR('tab. Turistas alojados tip'!E407/'tab. Turistas alojados tip'!E420-1,"-")</f>
        <v>-0.48758571766375025</v>
      </c>
      <c r="E406" s="51">
        <f>IFERROR('tab. Turistas alojados tip'!G407/'tab. Turistas alojados tip'!G420-1,"-")</f>
        <v>-0.3767380002418087</v>
      </c>
    </row>
    <row r="407" spans="2:5" hidden="1" outlineLevel="1">
      <c r="B407" s="41" t="s">
        <v>21</v>
      </c>
      <c r="C407" s="51">
        <f>IFERROR('tab. Turistas alojados tip'!C408/'tab. Turistas alojados tip'!C421-1,"-")</f>
        <v>-0.47904306220095694</v>
      </c>
      <c r="D407" s="51">
        <f>IFERROR('tab. Turistas alojados tip'!E408/'tab. Turistas alojados tip'!E421-1,"-")</f>
        <v>-0.41430020283975655</v>
      </c>
      <c r="E407" s="51">
        <f>IFERROR('tab. Turistas alojados tip'!G408/'tab. Turistas alojados tip'!G421-1,"-")</f>
        <v>-0.45119424146580867</v>
      </c>
    </row>
    <row r="408" spans="2:5" hidden="1" outlineLevel="1">
      <c r="B408" s="41" t="s">
        <v>22</v>
      </c>
      <c r="C408" s="51">
        <f>IFERROR('tab. Turistas alojados tip'!C409/'tab. Turistas alojados tip'!C422-1,"-")</f>
        <v>-0.49712192569335423</v>
      </c>
      <c r="D408" s="51">
        <f>IFERROR('tab. Turistas alojados tip'!E409/'tab. Turistas alojados tip'!E422-1,"-")</f>
        <v>-0.47676991150442483</v>
      </c>
      <c r="E408" s="51">
        <f>IFERROR('tab. Turistas alojados tip'!G409/'tab. Turistas alojados tip'!G422-1,"-")</f>
        <v>-0.48814980981176237</v>
      </c>
    </row>
    <row r="409" spans="2:5" collapsed="1">
      <c r="B409" s="76">
        <v>1980</v>
      </c>
      <c r="C409" s="10">
        <f>IFERROR('tab. Turistas alojados tip'!C410/'tab. Turistas alojados tip'!C423-1,"-")</f>
        <v>-0.46545048399106481</v>
      </c>
      <c r="D409" s="10">
        <f>IFERROR('tab. Turistas alojados tip'!E410/'tab. Turistas alojados tip'!E423-1,"-")</f>
        <v>-0.3510067667932002</v>
      </c>
      <c r="E409" s="10">
        <f>IFERROR('tab. Turistas alojados tip'!G410/'tab. Turistas alojados tip'!G423-1,"-")</f>
        <v>-0.41116721465476747</v>
      </c>
    </row>
    <row r="410" spans="2:5" hidden="1" outlineLevel="1">
      <c r="B410" s="41" t="s">
        <v>11</v>
      </c>
      <c r="C410" s="51">
        <f>IFERROR('tab. Turistas alojados tip'!C411/'tab. Turistas alojados tip'!C424-1,"-")</f>
        <v>-0.42461474385672637</v>
      </c>
      <c r="D410" s="51">
        <f>IFERROR('tab. Turistas alojados tip'!E411/'tab. Turistas alojados tip'!E424-1,"-")</f>
        <v>-0.19407496977025396</v>
      </c>
      <c r="E410" s="51">
        <f>IFERROR('tab. Turistas alojados tip'!G411/'tab. Turistas alojados tip'!G424-1,"-")</f>
        <v>-0.33057953144266339</v>
      </c>
    </row>
    <row r="411" spans="2:5" hidden="1" outlineLevel="1">
      <c r="B411" s="41" t="s">
        <v>12</v>
      </c>
      <c r="C411" s="51">
        <f>IFERROR('tab. Turistas alojados tip'!C412/'tab. Turistas alojados tip'!C425-1,"-")</f>
        <v>-0.42593305117352831</v>
      </c>
      <c r="D411" s="51">
        <f>IFERROR('tab. Turistas alojados tip'!E412/'tab. Turistas alojados tip'!E425-1,"-")</f>
        <v>-0.20179876335019675</v>
      </c>
      <c r="E411" s="51">
        <f>IFERROR('tab. Turistas alojados tip'!G412/'tab. Turistas alojados tip'!G425-1,"-")</f>
        <v>-0.33485609867519417</v>
      </c>
    </row>
    <row r="412" spans="2:5" hidden="1" outlineLevel="1">
      <c r="B412" s="41" t="s">
        <v>13</v>
      </c>
      <c r="C412" s="51">
        <f>IFERROR('tab. Turistas alojados tip'!C413/'tab. Turistas alojados tip'!C426-1,"-")</f>
        <v>-0.54163424124513626</v>
      </c>
      <c r="D412" s="51">
        <f>IFERROR('tab. Turistas alojados tip'!E413/'tab. Turistas alojados tip'!E426-1,"-")</f>
        <v>0.13667912439935925</v>
      </c>
      <c r="E412" s="51">
        <f>IFERROR('tab. Turistas alojados tip'!G413/'tab. Turistas alojados tip'!G426-1,"-")</f>
        <v>-0.25568309700652714</v>
      </c>
    </row>
    <row r="413" spans="2:5" hidden="1" outlineLevel="1">
      <c r="B413" s="41" t="s">
        <v>14</v>
      </c>
      <c r="C413" s="51">
        <f>IFERROR('tab. Turistas alojados tip'!C414/'tab. Turistas alojados tip'!C427-1,"-")</f>
        <v>-0.60776846915460769</v>
      </c>
      <c r="D413" s="51">
        <f>IFERROR('tab. Turistas alojados tip'!E414/'tab. Turistas alojados tip'!E427-1,"-")</f>
        <v>0.12844036697247696</v>
      </c>
      <c r="E413" s="51">
        <f>IFERROR('tab. Turistas alojados tip'!G414/'tab. Turistas alojados tip'!G427-1,"-")</f>
        <v>-0.50293925538863493</v>
      </c>
    </row>
    <row r="414" spans="2:5" hidden="1" outlineLevel="1">
      <c r="B414" s="41" t="s">
        <v>15</v>
      </c>
      <c r="C414" s="51">
        <f>IFERROR('tab. Turistas alojados tip'!C415/'tab. Turistas alojados tip'!C428-1,"-")</f>
        <v>-9.5338983050847426E-2</v>
      </c>
      <c r="D414" s="51">
        <f>IFERROR('tab. Turistas alojados tip'!E415/'tab. Turistas alojados tip'!E428-1,"-")</f>
        <v>-6.4655172413793149E-2</v>
      </c>
      <c r="E414" s="51">
        <f>IFERROR('tab. Turistas alojados tip'!G415/'tab. Turistas alojados tip'!G428-1,"-")</f>
        <v>-8.5227272727272707E-2</v>
      </c>
    </row>
    <row r="415" spans="2:5" hidden="1" outlineLevel="1">
      <c r="B415" s="41" t="s">
        <v>16</v>
      </c>
      <c r="C415" s="51">
        <f>IFERROR('tab. Turistas alojados tip'!C416/'tab. Turistas alojados tip'!C429-1,"-")</f>
        <v>-0.34762979683972917</v>
      </c>
      <c r="D415" s="51">
        <f>IFERROR('tab. Turistas alojados tip'!E416/'tab. Turistas alojados tip'!E429-1,"-")</f>
        <v>0.53645833333333326</v>
      </c>
      <c r="E415" s="51">
        <f>IFERROR('tab. Turistas alojados tip'!G416/'tab. Turistas alojados tip'!G429-1,"-")</f>
        <v>-8.0314960629921273E-2</v>
      </c>
    </row>
    <row r="416" spans="2:5" hidden="1" outlineLevel="1">
      <c r="B416" s="41" t="s">
        <v>17</v>
      </c>
      <c r="C416" s="51">
        <f>IFERROR('tab. Turistas alojados tip'!C417/'tab. Turistas alojados tip'!C430-1,"-")</f>
        <v>0.82962962962962972</v>
      </c>
      <c r="D416" s="51">
        <f>IFERROR('tab. Turistas alojados tip'!E417/'tab. Turistas alojados tip'!E430-1,"-")</f>
        <v>-0.52294685990338163</v>
      </c>
      <c r="E416" s="51">
        <f>IFERROR('tab. Turistas alojados tip'!G417/'tab. Turistas alojados tip'!G430-1,"-")</f>
        <v>-7.866991078669916E-2</v>
      </c>
    </row>
    <row r="417" spans="2:5" hidden="1" outlineLevel="1">
      <c r="B417" s="41" t="s">
        <v>18</v>
      </c>
      <c r="C417" s="51">
        <f>IFERROR('tab. Turistas alojados tip'!C418/'tab. Turistas alojados tip'!C431-1,"-")</f>
        <v>-2.025782688766109E-2</v>
      </c>
      <c r="D417" s="51">
        <f>IFERROR('tab. Turistas alojados tip'!E418/'tab. Turistas alojados tip'!E431-1,"-")</f>
        <v>-0.55754475703324813</v>
      </c>
      <c r="E417" s="51">
        <f>IFERROR('tab. Turistas alojados tip'!G418/'tab. Turistas alojados tip'!G431-1,"-")</f>
        <v>-0.33735849056603773</v>
      </c>
    </row>
    <row r="418" spans="2:5" hidden="1" outlineLevel="1">
      <c r="B418" s="41" t="s">
        <v>19</v>
      </c>
      <c r="C418" s="51">
        <f>IFERROR('tab. Turistas alojados tip'!C419/'tab. Turistas alojados tip'!C432-1,"-")</f>
        <v>1.306451612903226</v>
      </c>
      <c r="D418" s="51">
        <f>IFERROR('tab. Turistas alojados tip'!E419/'tab. Turistas alojados tip'!E432-1,"-")</f>
        <v>0.3495798319327732</v>
      </c>
      <c r="E418" s="51">
        <f>IFERROR('tab. Turistas alojados tip'!G419/'tab. Turistas alojados tip'!G432-1,"-")</f>
        <v>0.70482564283198301</v>
      </c>
    </row>
    <row r="419" spans="2:5" hidden="1" outlineLevel="1">
      <c r="B419" s="41" t="s">
        <v>20</v>
      </c>
      <c r="C419" s="51">
        <f>IFERROR('tab. Turistas alojados tip'!C420/'tab. Turistas alojados tip'!C433-1,"-")</f>
        <v>3.4756703078451245E-3</v>
      </c>
      <c r="D419" s="51">
        <f>IFERROR('tab. Turistas alojados tip'!E420/'tab. Turistas alojados tip'!E433-1,"-")</f>
        <v>0.76797658862876261</v>
      </c>
      <c r="E419" s="51">
        <f>IFERROR('tab. Turistas alojados tip'!G420/'tab. Turistas alojados tip'!G433-1,"-")</f>
        <v>0.28831775700934581</v>
      </c>
    </row>
    <row r="420" spans="2:5" hidden="1" outlineLevel="1">
      <c r="B420" s="41" t="s">
        <v>21</v>
      </c>
      <c r="C420" s="51">
        <f>IFERROR('tab. Turistas alojados tip'!C421/'tab. Turistas alojados tip'!C434-1,"-")</f>
        <v>0.46235656311223061</v>
      </c>
      <c r="D420" s="51">
        <f>IFERROR('tab. Turistas alojados tip'!E421/'tab. Turistas alojados tip'!E434-1,"-")</f>
        <v>0.32794612794612799</v>
      </c>
      <c r="E420" s="51">
        <f>IFERROR('tab. Turistas alojados tip'!G421/'tab. Turistas alojados tip'!G434-1,"-")</f>
        <v>0.40134494880024452</v>
      </c>
    </row>
    <row r="421" spans="2:5" hidden="1" outlineLevel="1">
      <c r="B421" s="41" t="s">
        <v>22</v>
      </c>
      <c r="C421" s="51">
        <f>IFERROR('tab. Turistas alojados tip'!C422/'tab. Turistas alojados tip'!C435-1,"-")</f>
        <v>0.5</v>
      </c>
      <c r="D421" s="51">
        <f>IFERROR('tab. Turistas alojados tip'!E422/'tab. Turistas alojados tip'!E435-1,"-")</f>
        <v>0.1143984220907297</v>
      </c>
      <c r="E421" s="51">
        <f>IFERROR('tab. Turistas alojados tip'!G422/'tab. Turistas alojados tip'!G435-1,"-")</f>
        <v>0.30147245493780139</v>
      </c>
    </row>
    <row r="422" spans="2:5" collapsed="1">
      <c r="B422" s="76">
        <v>1979</v>
      </c>
      <c r="C422" s="10">
        <f>IFERROR('tab. Turistas alojados tip'!C423/'tab. Turistas alojados tip'!C436-1,"-")</f>
        <v>-4.8293944655068533E-2</v>
      </c>
      <c r="D422" s="10">
        <f>IFERROR('tab. Turistas alojados tip'!E423/'tab. Turistas alojados tip'!E436-1,"-")</f>
        <v>9.2006848697846255E-2</v>
      </c>
      <c r="E422" s="10">
        <f>IFERROR('tab. Turistas alojados tip'!G423/'tab. Turistas alojados tip'!G436-1,"-")</f>
        <v>1.3467679552531919E-2</v>
      </c>
    </row>
    <row r="423" spans="2:5" ht="24" customHeight="1">
      <c r="B423" s="300" t="s">
        <v>117</v>
      </c>
      <c r="C423" s="300"/>
      <c r="D423" s="300"/>
      <c r="E423" s="300"/>
    </row>
  </sheetData>
  <mergeCells count="2">
    <mergeCell ref="B5:E5"/>
    <mergeCell ref="B423:E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1" t="s">
        <v>286</v>
      </c>
      <c r="C5" s="301"/>
      <c r="D5" s="301"/>
      <c r="E5" s="301"/>
    </row>
    <row r="6" spans="2:5" ht="25.5">
      <c r="B6" s="80"/>
      <c r="C6" s="81" t="s">
        <v>118</v>
      </c>
      <c r="D6" s="81" t="s">
        <v>41</v>
      </c>
      <c r="E6" s="81" t="s">
        <v>10</v>
      </c>
    </row>
    <row r="7" spans="2:5">
      <c r="B7" s="38">
        <v>2010</v>
      </c>
      <c r="C7" s="34">
        <v>9.5687542989623953E-3</v>
      </c>
      <c r="D7" s="34">
        <v>2.6475398232332303E-2</v>
      </c>
      <c r="E7" s="34">
        <v>1.6193487293858309E-2</v>
      </c>
    </row>
    <row r="8" spans="2:5">
      <c r="B8" s="37">
        <v>2009</v>
      </c>
      <c r="C8" s="51">
        <v>1.2351990382430679E-2</v>
      </c>
      <c r="D8" s="51">
        <v>3.1347633638354362E-2</v>
      </c>
      <c r="E8" s="51">
        <v>2.0124126393278194E-2</v>
      </c>
    </row>
    <row r="9" spans="2:5">
      <c r="B9" s="37">
        <v>2008</v>
      </c>
      <c r="C9" s="51">
        <v>1.313661340287357E-2</v>
      </c>
      <c r="D9" s="51">
        <v>3.6560788548532785E-2</v>
      </c>
      <c r="E9" s="51">
        <v>2.2760309406429344E-2</v>
      </c>
    </row>
    <row r="10" spans="2:5">
      <c r="B10" s="37">
        <v>2007</v>
      </c>
      <c r="C10" s="51">
        <v>1.0973718944262356E-2</v>
      </c>
      <c r="D10" s="51">
        <v>3.4838094758041421E-2</v>
      </c>
      <c r="E10" s="51">
        <v>2.0839458481347221E-2</v>
      </c>
    </row>
    <row r="11" spans="2:5">
      <c r="B11" s="37">
        <v>2006</v>
      </c>
      <c r="C11" s="51">
        <v>1.262842186700568E-2</v>
      </c>
      <c r="D11" s="51">
        <v>2.6342878897858905E-2</v>
      </c>
      <c r="E11" s="51">
        <v>1.8430702696911563E-2</v>
      </c>
    </row>
    <row r="12" spans="2:5">
      <c r="B12" s="37">
        <v>2005</v>
      </c>
      <c r="C12" s="51">
        <v>1.3033241006944469E-2</v>
      </c>
      <c r="D12" s="51">
        <v>2.4701037438220649E-2</v>
      </c>
      <c r="E12" s="51">
        <v>1.8169389359314544E-2</v>
      </c>
    </row>
    <row r="13" spans="2:5">
      <c r="B13" s="37">
        <v>2004</v>
      </c>
      <c r="C13" s="51">
        <v>8.8118918848370635E-3</v>
      </c>
      <c r="D13" s="51">
        <v>2.6592589934972464E-2</v>
      </c>
      <c r="E13" s="51">
        <v>1.6814869765152431E-2</v>
      </c>
    </row>
    <row r="14" spans="2:5">
      <c r="B14" s="37">
        <v>2003</v>
      </c>
      <c r="C14" s="51">
        <v>5.601747680547422E-3</v>
      </c>
      <c r="D14" s="51">
        <v>2.3087750476317042E-2</v>
      </c>
      <c r="E14" s="51">
        <v>1.3821959684385658E-2</v>
      </c>
    </row>
    <row r="15" spans="2:5">
      <c r="B15" s="37">
        <v>2002</v>
      </c>
      <c r="C15" s="51">
        <v>5.2197184303790908E-3</v>
      </c>
      <c r="D15" s="51">
        <v>2.5359798271145869E-2</v>
      </c>
      <c r="E15" s="51">
        <v>1.4737341146488376E-2</v>
      </c>
    </row>
    <row r="16" spans="2:5">
      <c r="B16" s="37">
        <v>2001</v>
      </c>
      <c r="C16" s="51">
        <v>4.2001756790886286E-3</v>
      </c>
      <c r="D16" s="51">
        <v>2.4770822051383451E-2</v>
      </c>
      <c r="E16" s="51">
        <v>1.415582949234627E-2</v>
      </c>
    </row>
    <row r="17" spans="2:5">
      <c r="B17" s="37">
        <v>2000</v>
      </c>
      <c r="C17" s="51">
        <v>5.9006040270694849E-3</v>
      </c>
      <c r="D17" s="51">
        <v>2.5705264087806413E-2</v>
      </c>
      <c r="E17" s="51">
        <v>1.5663286068376522E-2</v>
      </c>
    </row>
    <row r="18" spans="2:5">
      <c r="B18" s="37">
        <v>1999</v>
      </c>
      <c r="C18" s="51">
        <v>6.4495414667704934E-3</v>
      </c>
      <c r="D18" s="51">
        <v>2.7169901782285066E-2</v>
      </c>
      <c r="E18" s="51">
        <v>1.6840004446547076E-2</v>
      </c>
    </row>
    <row r="19" spans="2:5">
      <c r="B19" s="37">
        <v>1998</v>
      </c>
      <c r="C19" s="51">
        <v>6.0015491138672413E-3</v>
      </c>
      <c r="D19" s="51">
        <v>2.9668367381774204E-2</v>
      </c>
      <c r="E19" s="51">
        <v>1.7907158650226507E-2</v>
      </c>
    </row>
    <row r="20" spans="2:5">
      <c r="B20" s="37">
        <v>1997</v>
      </c>
      <c r="C20" s="51">
        <v>5.5477131564088088E-3</v>
      </c>
      <c r="D20" s="51">
        <v>2.4970574996326222E-2</v>
      </c>
      <c r="E20" s="51">
        <v>1.5331664946049848E-2</v>
      </c>
    </row>
    <row r="21" spans="2:5">
      <c r="B21" s="37">
        <v>1996</v>
      </c>
      <c r="C21" s="51">
        <v>6.0228529850690857E-3</v>
      </c>
      <c r="D21" s="51">
        <v>2.2786834083631528E-2</v>
      </c>
      <c r="E21" s="51">
        <v>1.4577255235042424E-2</v>
      </c>
    </row>
    <row r="22" spans="2:5">
      <c r="B22" s="37">
        <v>1995</v>
      </c>
      <c r="C22" s="51">
        <v>5.7030722392465661E-3</v>
      </c>
      <c r="D22" s="51">
        <v>1.6732342783526279E-2</v>
      </c>
      <c r="E22" s="51">
        <v>1.1303055903516183E-2</v>
      </c>
    </row>
    <row r="23" spans="2:5">
      <c r="B23" s="37">
        <v>1994</v>
      </c>
      <c r="C23" s="51">
        <v>3.9496217360341221E-3</v>
      </c>
      <c r="D23" s="51">
        <v>1.89261180428992E-2</v>
      </c>
      <c r="E23" s="51">
        <v>1.1385933496832847E-2</v>
      </c>
    </row>
    <row r="24" spans="2:5">
      <c r="B24" s="37">
        <v>1993</v>
      </c>
      <c r="C24" s="51">
        <v>4.242360634217731E-3</v>
      </c>
      <c r="D24" s="51">
        <v>2.3332300189598018E-2</v>
      </c>
      <c r="E24" s="51">
        <v>1.3178472724222619E-2</v>
      </c>
    </row>
    <row r="25" spans="2:5">
      <c r="B25" s="37">
        <v>1992</v>
      </c>
      <c r="C25" s="51">
        <v>7.1171023094951016E-3</v>
      </c>
      <c r="D25" s="51">
        <v>2.7223276762119171E-2</v>
      </c>
      <c r="E25" s="51">
        <v>1.6650185922139966E-2</v>
      </c>
    </row>
    <row r="26" spans="2:5">
      <c r="B26" s="37">
        <v>1991</v>
      </c>
      <c r="C26" s="51">
        <v>8.9448089992969302E-3</v>
      </c>
      <c r="D26" s="51">
        <v>2.7591982690927989E-2</v>
      </c>
      <c r="E26" s="51">
        <v>1.7400612756713556E-2</v>
      </c>
    </row>
    <row r="27" spans="2:5">
      <c r="B27" s="37">
        <v>1990</v>
      </c>
      <c r="C27" s="51">
        <v>1.1597610637403203E-2</v>
      </c>
      <c r="D27" s="51">
        <v>3.4182308984649371E-2</v>
      </c>
      <c r="E27" s="51">
        <v>2.1574560399814421E-2</v>
      </c>
    </row>
    <row r="28" spans="2:5">
      <c r="B28" s="37">
        <v>1989</v>
      </c>
      <c r="C28" s="51">
        <v>1.4223727321398311E-2</v>
      </c>
      <c r="D28" s="51">
        <v>5.7617065122042913E-2</v>
      </c>
      <c r="E28" s="51">
        <v>3.3181119503507404E-2</v>
      </c>
    </row>
    <row r="29" spans="2:5">
      <c r="B29" s="37">
        <v>1988</v>
      </c>
      <c r="C29" s="51">
        <v>1.356622704819351E-2</v>
      </c>
      <c r="D29" s="51">
        <v>8.1038510582066722E-2</v>
      </c>
      <c r="E29" s="51">
        <v>4.1506499357733088E-2</v>
      </c>
    </row>
    <row r="30" spans="2:5">
      <c r="B30" s="37">
        <v>1987</v>
      </c>
      <c r="C30" s="51">
        <v>1.9237853895377931E-2</v>
      </c>
      <c r="D30" s="51">
        <v>6.487314995237381E-2</v>
      </c>
      <c r="E30" s="51">
        <v>3.6121554823414927E-2</v>
      </c>
    </row>
    <row r="31" spans="2:5">
      <c r="B31" s="37">
        <v>1986</v>
      </c>
      <c r="C31" s="51">
        <v>1.8075866019592445E-2</v>
      </c>
      <c r="D31" s="51">
        <v>5.4652474118778598E-2</v>
      </c>
      <c r="E31" s="51">
        <v>3.0646546125063762E-2</v>
      </c>
    </row>
    <row r="32" spans="2:5">
      <c r="B32" s="37">
        <v>1985</v>
      </c>
      <c r="C32" s="51">
        <v>2.5563047256633796E-2</v>
      </c>
      <c r="D32" s="51">
        <v>4.0082953763706124E-2</v>
      </c>
      <c r="E32" s="51">
        <v>2.9943300799815095E-2</v>
      </c>
    </row>
    <row r="33" spans="2:7">
      <c r="B33" s="37">
        <v>1984</v>
      </c>
      <c r="C33" s="51">
        <v>2.0267906908585948E-2</v>
      </c>
      <c r="D33" s="51">
        <v>3.1037410442409707E-2</v>
      </c>
      <c r="E33" s="51">
        <v>2.3399026968705612E-2</v>
      </c>
    </row>
    <row r="34" spans="2:7">
      <c r="B34" s="37">
        <v>1983</v>
      </c>
      <c r="C34" s="51">
        <v>2.0047554146543807E-2</v>
      </c>
      <c r="D34" s="51">
        <v>2.7982768055596217E-2</v>
      </c>
      <c r="E34" s="51">
        <v>2.2359557270530434E-2</v>
      </c>
    </row>
    <row r="35" spans="2:7">
      <c r="B35" s="37">
        <v>1982</v>
      </c>
      <c r="C35" s="51">
        <v>1.5433774476148892E-2</v>
      </c>
      <c r="D35" s="51">
        <v>4.0508866132362042E-2</v>
      </c>
      <c r="E35" s="51">
        <v>2.2566004226243823E-2</v>
      </c>
    </row>
    <row r="36" spans="2:7">
      <c r="B36" s="37">
        <v>1981</v>
      </c>
      <c r="C36" s="51">
        <v>1.315483307151627E-2</v>
      </c>
      <c r="D36" s="51">
        <v>3.6629815667668181E-2</v>
      </c>
      <c r="E36" s="51">
        <v>2.057494866529774E-2</v>
      </c>
    </row>
    <row r="37" spans="2:7">
      <c r="B37" s="37">
        <v>1980</v>
      </c>
      <c r="C37" s="51">
        <v>1.7562207128362633E-2</v>
      </c>
      <c r="D37" s="51">
        <v>4.22840767344832E-2</v>
      </c>
      <c r="E37" s="51">
        <v>2.5293076706444116E-2</v>
      </c>
    </row>
    <row r="38" spans="2:7">
      <c r="B38" s="37">
        <v>1979</v>
      </c>
      <c r="C38" s="51">
        <v>2.9280533895542839E-2</v>
      </c>
      <c r="D38" s="51">
        <v>5.9764060681383284E-2</v>
      </c>
      <c r="E38" s="51">
        <v>3.862537333854426E-2</v>
      </c>
    </row>
    <row r="39" spans="2:7">
      <c r="B39" s="37">
        <v>1978</v>
      </c>
      <c r="C39" s="51">
        <v>2.9827385223803148E-2</v>
      </c>
      <c r="D39" s="51">
        <v>5.4911993349399023E-2</v>
      </c>
      <c r="E39" s="51">
        <v>3.7335278457625048E-2</v>
      </c>
    </row>
    <row r="40" spans="2:7" ht="25.5" customHeight="1">
      <c r="B40" s="300" t="s">
        <v>117</v>
      </c>
      <c r="C40" s="300"/>
      <c r="D40" s="300"/>
      <c r="E40" s="300"/>
    </row>
    <row r="41" spans="2:7" ht="15.75" thickBot="1"/>
    <row r="42" spans="2:7" ht="16.5" thickBot="1">
      <c r="G42" s="1" t="s">
        <v>100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3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1" t="s">
        <v>7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301" t="s">
        <v>119</v>
      </c>
      <c r="C5" s="301"/>
      <c r="D5" s="301"/>
      <c r="E5" s="301"/>
      <c r="F5" s="301"/>
      <c r="G5" s="301"/>
      <c r="H5" s="301"/>
      <c r="I5" s="301"/>
      <c r="J5" s="301"/>
      <c r="K5" s="301"/>
    </row>
    <row r="6" spans="2:11" ht="15" customHeight="1">
      <c r="B6" s="303">
        <v>2009</v>
      </c>
      <c r="C6" s="303"/>
      <c r="D6" s="303"/>
      <c r="E6" s="303"/>
      <c r="F6" s="303"/>
      <c r="G6" s="303"/>
      <c r="H6" s="303"/>
      <c r="I6" s="303"/>
      <c r="J6" s="303"/>
      <c r="K6" s="303"/>
    </row>
    <row r="7" spans="2:11">
      <c r="B7" s="78"/>
      <c r="C7" s="304" t="s">
        <v>287</v>
      </c>
      <c r="D7" s="305"/>
      <c r="E7" s="305"/>
      <c r="F7" s="306" t="s">
        <v>120</v>
      </c>
      <c r="G7" s="307"/>
      <c r="H7" s="307"/>
      <c r="I7" s="304" t="s">
        <v>288</v>
      </c>
      <c r="J7" s="305"/>
      <c r="K7" s="305"/>
    </row>
    <row r="8" spans="2:11">
      <c r="B8" s="78"/>
      <c r="C8" s="81" t="s">
        <v>8</v>
      </c>
      <c r="D8" s="81" t="s">
        <v>121</v>
      </c>
      <c r="E8" s="81" t="s">
        <v>10</v>
      </c>
      <c r="F8" s="82" t="s">
        <v>8</v>
      </c>
      <c r="G8" s="82" t="s">
        <v>121</v>
      </c>
      <c r="H8" s="82" t="s">
        <v>10</v>
      </c>
      <c r="I8" s="81" t="s">
        <v>8</v>
      </c>
      <c r="J8" s="81" t="s">
        <v>121</v>
      </c>
      <c r="K8" s="81" t="s">
        <v>10</v>
      </c>
    </row>
    <row r="9" spans="2:11">
      <c r="B9" s="37" t="s">
        <v>85</v>
      </c>
      <c r="C9" s="2">
        <v>5431</v>
      </c>
      <c r="D9" s="2">
        <v>10668</v>
      </c>
      <c r="E9" s="2">
        <v>16099</v>
      </c>
      <c r="F9" s="69">
        <v>212522</v>
      </c>
      <c r="G9" s="69">
        <v>168208</v>
      </c>
      <c r="H9" s="69">
        <v>380730</v>
      </c>
      <c r="I9" s="51">
        <f>IFERROR(C9/F9,"-")</f>
        <v>2.5555001364564608E-2</v>
      </c>
      <c r="J9" s="51">
        <f>IFERROR(D9/G9,"-")</f>
        <v>6.3421478169884901E-2</v>
      </c>
      <c r="K9" s="51">
        <f>IFERROR(E9/H9,"-")</f>
        <v>4.2284558611089221E-2</v>
      </c>
    </row>
    <row r="10" spans="2:11">
      <c r="B10" s="37" t="s">
        <v>86</v>
      </c>
      <c r="C10" s="2">
        <v>5501</v>
      </c>
      <c r="D10" s="2">
        <v>10433</v>
      </c>
      <c r="E10" s="2">
        <v>15934</v>
      </c>
      <c r="F10" s="69">
        <v>223867</v>
      </c>
      <c r="G10" s="69">
        <v>161715</v>
      </c>
      <c r="H10" s="69">
        <v>385582</v>
      </c>
      <c r="I10" s="51">
        <f>IFERROR(C10/F10,"-")</f>
        <v>2.4572625710801502E-2</v>
      </c>
      <c r="J10" s="51">
        <f>IFERROR(D10/G10,"-")</f>
        <v>6.4514732708777792E-2</v>
      </c>
      <c r="K10" s="51">
        <f t="shared" ref="K10:K20" si="0">IFERROR(E10/H10,"-")</f>
        <v>4.1324543158134976E-2</v>
      </c>
    </row>
    <row r="11" spans="2:11">
      <c r="B11" s="37" t="s">
        <v>87</v>
      </c>
      <c r="C11" s="2">
        <v>6326</v>
      </c>
      <c r="D11" s="2">
        <v>11738</v>
      </c>
      <c r="E11" s="2">
        <v>18064</v>
      </c>
      <c r="F11" s="69">
        <v>230133</v>
      </c>
      <c r="G11" s="69">
        <v>179375</v>
      </c>
      <c r="H11" s="69">
        <v>409508</v>
      </c>
      <c r="I11" s="51">
        <f t="shared" ref="I11:J20" si="1">IFERROR(C11/F11,"-")</f>
        <v>2.748845232973976E-2</v>
      </c>
      <c r="J11" s="51">
        <f t="shared" si="1"/>
        <v>6.5438327526132406E-2</v>
      </c>
      <c r="K11" s="51">
        <f t="shared" si="0"/>
        <v>4.4111470349785596E-2</v>
      </c>
    </row>
    <row r="12" spans="2:11">
      <c r="B12" s="37" t="s">
        <v>88</v>
      </c>
      <c r="C12" s="2">
        <v>2472</v>
      </c>
      <c r="D12" s="2">
        <v>4249</v>
      </c>
      <c r="E12" s="2">
        <v>6721</v>
      </c>
      <c r="F12" s="69">
        <v>253066</v>
      </c>
      <c r="G12" s="69">
        <v>165364</v>
      </c>
      <c r="H12" s="69">
        <v>418430</v>
      </c>
      <c r="I12" s="51">
        <f t="shared" si="1"/>
        <v>9.7682027613349882E-3</v>
      </c>
      <c r="J12" s="51">
        <f t="shared" si="1"/>
        <v>2.5694830797513363E-2</v>
      </c>
      <c r="K12" s="51">
        <f t="shared" si="0"/>
        <v>1.6062423822383671E-2</v>
      </c>
    </row>
    <row r="13" spans="2:11">
      <c r="B13" s="37" t="s">
        <v>89</v>
      </c>
      <c r="C13" s="2">
        <v>921</v>
      </c>
      <c r="D13" s="2">
        <v>1056</v>
      </c>
      <c r="E13" s="2">
        <v>1977</v>
      </c>
      <c r="F13" s="69">
        <v>217112</v>
      </c>
      <c r="G13" s="69">
        <v>133181</v>
      </c>
      <c r="H13" s="69">
        <v>350293</v>
      </c>
      <c r="I13" s="51">
        <f t="shared" si="1"/>
        <v>4.2420501860790747E-3</v>
      </c>
      <c r="J13" s="51">
        <f t="shared" si="1"/>
        <v>7.9290589498502047E-3</v>
      </c>
      <c r="K13" s="51">
        <f t="shared" si="0"/>
        <v>5.6438467226007944E-3</v>
      </c>
    </row>
    <row r="14" spans="2:11">
      <c r="B14" s="37" t="s">
        <v>90</v>
      </c>
      <c r="C14" s="2">
        <v>1158</v>
      </c>
      <c r="D14" s="2">
        <v>1092</v>
      </c>
      <c r="E14" s="2">
        <v>2250</v>
      </c>
      <c r="F14" s="69">
        <v>213715</v>
      </c>
      <c r="G14" s="69">
        <v>136143</v>
      </c>
      <c r="H14" s="69">
        <v>349858</v>
      </c>
      <c r="I14" s="51">
        <f t="shared" si="1"/>
        <v>5.4184310881313898E-3</v>
      </c>
      <c r="J14" s="51">
        <f t="shared" si="1"/>
        <v>8.0209779423106586E-3</v>
      </c>
      <c r="K14" s="51">
        <f t="shared" si="0"/>
        <v>6.4311806504353192E-3</v>
      </c>
    </row>
    <row r="15" spans="2:11">
      <c r="B15" s="37" t="s">
        <v>91</v>
      </c>
      <c r="C15" s="2">
        <v>962</v>
      </c>
      <c r="D15" s="2">
        <v>948</v>
      </c>
      <c r="E15" s="2">
        <v>1910</v>
      </c>
      <c r="F15" s="69">
        <v>255405</v>
      </c>
      <c r="G15" s="69">
        <v>178790</v>
      </c>
      <c r="H15" s="69">
        <v>434195</v>
      </c>
      <c r="I15" s="51">
        <f t="shared" si="1"/>
        <v>3.7665668252383471E-3</v>
      </c>
      <c r="J15" s="51">
        <f t="shared" si="1"/>
        <v>5.3023099725935455E-3</v>
      </c>
      <c r="K15" s="51">
        <f t="shared" si="0"/>
        <v>4.3989451744032059E-3</v>
      </c>
    </row>
    <row r="16" spans="2:11">
      <c r="B16" s="37" t="s">
        <v>92</v>
      </c>
      <c r="C16" s="2">
        <v>716</v>
      </c>
      <c r="D16" s="2">
        <v>753</v>
      </c>
      <c r="E16" s="2">
        <v>1469</v>
      </c>
      <c r="F16" s="69">
        <v>270226</v>
      </c>
      <c r="G16" s="69">
        <v>197556</v>
      </c>
      <c r="H16" s="69">
        <v>467782</v>
      </c>
      <c r="I16" s="51">
        <f t="shared" si="1"/>
        <v>2.6496340100508465E-3</v>
      </c>
      <c r="J16" s="51">
        <f t="shared" si="1"/>
        <v>3.8115774767660815E-3</v>
      </c>
      <c r="K16" s="51">
        <f t="shared" si="0"/>
        <v>3.140351702288673E-3</v>
      </c>
    </row>
    <row r="17" spans="2:11">
      <c r="B17" s="37" t="s">
        <v>93</v>
      </c>
      <c r="C17" s="2">
        <v>1131</v>
      </c>
      <c r="D17" s="2">
        <v>1029</v>
      </c>
      <c r="E17" s="2">
        <v>2160</v>
      </c>
      <c r="F17" s="69">
        <v>213848</v>
      </c>
      <c r="G17" s="69">
        <v>140366</v>
      </c>
      <c r="H17" s="69">
        <v>354214</v>
      </c>
      <c r="I17" s="51">
        <f t="shared" si="1"/>
        <v>5.2888032621301109E-3</v>
      </c>
      <c r="J17" s="51">
        <f t="shared" si="1"/>
        <v>7.3308351025177035E-3</v>
      </c>
      <c r="K17" s="51">
        <f t="shared" si="0"/>
        <v>6.0980085485045762E-3</v>
      </c>
    </row>
    <row r="18" spans="2:11">
      <c r="B18" s="37" t="s">
        <v>94</v>
      </c>
      <c r="C18" s="2">
        <v>2832</v>
      </c>
      <c r="D18" s="2">
        <v>4227</v>
      </c>
      <c r="E18" s="2">
        <v>7059</v>
      </c>
      <c r="F18" s="69">
        <v>240086</v>
      </c>
      <c r="G18" s="69">
        <v>164785</v>
      </c>
      <c r="H18" s="69">
        <v>404871</v>
      </c>
      <c r="I18" s="51">
        <f t="shared" si="1"/>
        <v>1.179577318127671E-2</v>
      </c>
      <c r="J18" s="51">
        <f t="shared" si="1"/>
        <v>2.565160663895379E-2</v>
      </c>
      <c r="K18" s="51">
        <f t="shared" si="0"/>
        <v>1.7435183058307459E-2</v>
      </c>
    </row>
    <row r="19" spans="2:11">
      <c r="B19" s="37" t="s">
        <v>95</v>
      </c>
      <c r="C19" s="2">
        <v>3247</v>
      </c>
      <c r="D19" s="2">
        <v>7225</v>
      </c>
      <c r="E19" s="2">
        <v>10472</v>
      </c>
      <c r="F19" s="69">
        <v>225248</v>
      </c>
      <c r="G19" s="69">
        <v>146554</v>
      </c>
      <c r="H19" s="69">
        <v>371802</v>
      </c>
      <c r="I19" s="51">
        <f t="shared" si="1"/>
        <v>1.4415222332717716E-2</v>
      </c>
      <c r="J19" s="51">
        <f t="shared" si="1"/>
        <v>4.9299234411889131E-2</v>
      </c>
      <c r="K19" s="51">
        <f t="shared" si="0"/>
        <v>2.8165528964341234E-2</v>
      </c>
    </row>
    <row r="20" spans="2:11">
      <c r="B20" s="37" t="s">
        <v>96</v>
      </c>
      <c r="C20" s="2">
        <v>3661</v>
      </c>
      <c r="D20" s="2">
        <v>6964</v>
      </c>
      <c r="E20" s="2">
        <v>10625</v>
      </c>
      <c r="F20" s="69">
        <v>226348</v>
      </c>
      <c r="G20" s="69">
        <v>154169</v>
      </c>
      <c r="H20" s="69">
        <v>380517</v>
      </c>
      <c r="I20" s="51">
        <f t="shared" si="1"/>
        <v>1.6174209624118613E-2</v>
      </c>
      <c r="J20" s="51">
        <f t="shared" si="1"/>
        <v>4.517120821955127E-2</v>
      </c>
      <c r="K20" s="51">
        <f t="shared" si="0"/>
        <v>2.7922536969438947E-2</v>
      </c>
    </row>
    <row r="21" spans="2:11">
      <c r="B21" s="38" t="s">
        <v>28</v>
      </c>
      <c r="C21" s="33">
        <f t="shared" ref="C21:H21" si="2">SUM(C9:C20)</f>
        <v>34358</v>
      </c>
      <c r="D21" s="33">
        <f t="shared" si="2"/>
        <v>60382</v>
      </c>
      <c r="E21" s="33">
        <f t="shared" si="2"/>
        <v>94740</v>
      </c>
      <c r="F21" s="33">
        <f t="shared" si="2"/>
        <v>2781576</v>
      </c>
      <c r="G21" s="33">
        <f t="shared" si="2"/>
        <v>1926206</v>
      </c>
      <c r="H21" s="33">
        <f t="shared" si="2"/>
        <v>4707782</v>
      </c>
      <c r="I21" s="34">
        <f>C21/F21</f>
        <v>1.2351990382430679E-2</v>
      </c>
      <c r="J21" s="34">
        <f>D21/G21</f>
        <v>3.1347633638354362E-2</v>
      </c>
      <c r="K21" s="34">
        <f>E21/H21</f>
        <v>2.0124126393278194E-2</v>
      </c>
    </row>
    <row r="22" spans="2:11">
      <c r="B22" s="302" t="s">
        <v>23</v>
      </c>
      <c r="C22" s="302"/>
      <c r="D22" s="302"/>
      <c r="E22" s="302"/>
      <c r="F22" s="302"/>
      <c r="G22" s="302"/>
      <c r="H22" s="302"/>
      <c r="I22" s="302"/>
      <c r="J22" s="302"/>
      <c r="K22" s="302"/>
    </row>
    <row r="26" spans="2:11" ht="15" customHeight="1">
      <c r="B26" s="301" t="s">
        <v>119</v>
      </c>
      <c r="C26" s="301"/>
      <c r="D26" s="301"/>
      <c r="E26" s="301"/>
      <c r="F26" s="301"/>
      <c r="G26" s="301"/>
      <c r="H26" s="301"/>
      <c r="I26" s="301"/>
      <c r="J26" s="301"/>
      <c r="K26" s="301"/>
    </row>
    <row r="27" spans="2:11" ht="15" customHeight="1">
      <c r="B27" s="303">
        <v>2010</v>
      </c>
      <c r="C27" s="303"/>
      <c r="D27" s="303"/>
      <c r="E27" s="303"/>
      <c r="F27" s="303"/>
      <c r="G27" s="303"/>
      <c r="H27" s="303"/>
      <c r="I27" s="303"/>
      <c r="J27" s="303"/>
      <c r="K27" s="303"/>
    </row>
    <row r="28" spans="2:11" ht="15" customHeight="1">
      <c r="B28" s="78"/>
      <c r="C28" s="304" t="s">
        <v>287</v>
      </c>
      <c r="D28" s="305"/>
      <c r="E28" s="305"/>
      <c r="F28" s="306" t="s">
        <v>120</v>
      </c>
      <c r="G28" s="307"/>
      <c r="H28" s="307"/>
      <c r="I28" s="304" t="s">
        <v>288</v>
      </c>
      <c r="J28" s="305"/>
      <c r="K28" s="305"/>
    </row>
    <row r="29" spans="2:11" ht="15" customHeight="1">
      <c r="B29" s="78"/>
      <c r="C29" s="81" t="s">
        <v>8</v>
      </c>
      <c r="D29" s="81" t="s">
        <v>121</v>
      </c>
      <c r="E29" s="81" t="s">
        <v>10</v>
      </c>
      <c r="F29" s="82" t="s">
        <v>8</v>
      </c>
      <c r="G29" s="82" t="s">
        <v>121</v>
      </c>
      <c r="H29" s="82" t="s">
        <v>10</v>
      </c>
      <c r="I29" s="81" t="s">
        <v>8</v>
      </c>
      <c r="J29" s="81" t="s">
        <v>121</v>
      </c>
      <c r="K29" s="81" t="s">
        <v>10</v>
      </c>
    </row>
    <row r="30" spans="2:11">
      <c r="B30" s="37" t="s">
        <v>85</v>
      </c>
      <c r="C30" s="2">
        <v>4275</v>
      </c>
      <c r="D30" s="2">
        <v>8421</v>
      </c>
      <c r="E30" s="2">
        <v>12696</v>
      </c>
      <c r="F30" s="69">
        <v>226497</v>
      </c>
      <c r="G30" s="69">
        <v>155740</v>
      </c>
      <c r="H30" s="69">
        <v>382237</v>
      </c>
      <c r="I30" s="51">
        <f>IFERROR(C30/F30,"-")</f>
        <v>1.8874422177777191E-2</v>
      </c>
      <c r="J30" s="51">
        <f>IFERROR(D30/G30,"-")</f>
        <v>5.4070887376396558E-2</v>
      </c>
      <c r="K30" s="51">
        <f t="shared" ref="K30:K41" si="3">IFERROR(E30/H30,"-")</f>
        <v>3.3214994885372162E-2</v>
      </c>
    </row>
    <row r="31" spans="2:11">
      <c r="B31" s="37" t="s">
        <v>86</v>
      </c>
      <c r="C31" s="2">
        <v>4524</v>
      </c>
      <c r="D31" s="2">
        <v>8611</v>
      </c>
      <c r="E31" s="2">
        <v>13135</v>
      </c>
      <c r="F31" s="69">
        <v>223216</v>
      </c>
      <c r="G31" s="69">
        <v>146331</v>
      </c>
      <c r="H31" s="69">
        <v>369547</v>
      </c>
      <c r="I31" s="51">
        <f>IFERROR(C31/F31,"-")</f>
        <v>2.0267364346641819E-2</v>
      </c>
      <c r="J31" s="51">
        <f>IFERROR(D31/G31,"-")</f>
        <v>5.8846040825252341E-2</v>
      </c>
      <c r="K31" s="51">
        <f t="shared" si="3"/>
        <v>3.55435167921807E-2</v>
      </c>
    </row>
    <row r="32" spans="2:11">
      <c r="B32" s="37" t="s">
        <v>87</v>
      </c>
      <c r="C32" s="2">
        <v>4746</v>
      </c>
      <c r="D32" s="2">
        <v>7501</v>
      </c>
      <c r="E32" s="2">
        <v>12247</v>
      </c>
      <c r="F32" s="69">
        <v>239927</v>
      </c>
      <c r="G32" s="69">
        <v>164434</v>
      </c>
      <c r="H32" s="69">
        <v>404361</v>
      </c>
      <c r="I32" s="51">
        <f t="shared" ref="I32:J41" si="4">IFERROR(C32/F32,"-")</f>
        <v>1.9781016725920801E-2</v>
      </c>
      <c r="J32" s="51">
        <f t="shared" si="4"/>
        <v>4.5617086490628456E-2</v>
      </c>
      <c r="K32" s="51">
        <f t="shared" si="3"/>
        <v>3.0287292790353176E-2</v>
      </c>
    </row>
    <row r="33" spans="2:11">
      <c r="B33" s="37" t="s">
        <v>88</v>
      </c>
      <c r="C33" s="2">
        <v>1960</v>
      </c>
      <c r="D33" s="2">
        <v>2570</v>
      </c>
      <c r="E33" s="2">
        <v>4530</v>
      </c>
      <c r="F33" s="69">
        <v>258952</v>
      </c>
      <c r="G33" s="69">
        <v>163597</v>
      </c>
      <c r="H33" s="69">
        <v>422549</v>
      </c>
      <c r="I33" s="51">
        <f t="shared" si="4"/>
        <v>7.5689703111001269E-3</v>
      </c>
      <c r="J33" s="51">
        <f t="shared" si="4"/>
        <v>1.5709334523249203E-2</v>
      </c>
      <c r="K33" s="51">
        <f t="shared" si="3"/>
        <v>1.0720650149450122E-2</v>
      </c>
    </row>
    <row r="34" spans="2:11">
      <c r="B34" s="37" t="s">
        <v>89</v>
      </c>
      <c r="C34" s="2">
        <v>691</v>
      </c>
      <c r="D34" s="2">
        <v>983</v>
      </c>
      <c r="E34" s="2">
        <v>1674</v>
      </c>
      <c r="F34" s="69">
        <v>233329</v>
      </c>
      <c r="G34" s="69">
        <v>127968</v>
      </c>
      <c r="H34" s="69">
        <v>361297</v>
      </c>
      <c r="I34" s="51">
        <f t="shared" si="4"/>
        <v>2.9614835704091648E-3</v>
      </c>
      <c r="J34" s="51">
        <f t="shared" si="4"/>
        <v>7.6816079019754934E-3</v>
      </c>
      <c r="K34" s="51">
        <f t="shared" si="3"/>
        <v>4.6333072236968481E-3</v>
      </c>
    </row>
    <row r="35" spans="2:11">
      <c r="B35" s="37" t="s">
        <v>90</v>
      </c>
      <c r="C35" s="2">
        <v>802</v>
      </c>
      <c r="D35" s="2">
        <v>689</v>
      </c>
      <c r="E35" s="2">
        <v>1491</v>
      </c>
      <c r="F35" s="69">
        <v>230853</v>
      </c>
      <c r="G35" s="69">
        <v>144090</v>
      </c>
      <c r="H35" s="69">
        <v>374943</v>
      </c>
      <c r="I35" s="51">
        <f t="shared" si="4"/>
        <v>3.4740722451083589E-3</v>
      </c>
      <c r="J35" s="51">
        <f t="shared" si="4"/>
        <v>4.7817336386980361E-3</v>
      </c>
      <c r="K35" s="51">
        <f t="shared" si="3"/>
        <v>3.9766044438754693E-3</v>
      </c>
    </row>
    <row r="36" spans="2:11">
      <c r="B36" s="37" t="s">
        <v>91</v>
      </c>
      <c r="C36" s="2">
        <v>799</v>
      </c>
      <c r="D36" s="2">
        <v>884</v>
      </c>
      <c r="E36" s="2">
        <v>1683</v>
      </c>
      <c r="F36" s="69">
        <v>265054</v>
      </c>
      <c r="G36" s="69">
        <v>186205</v>
      </c>
      <c r="H36" s="69">
        <v>451259</v>
      </c>
      <c r="I36" s="51">
        <f t="shared" si="4"/>
        <v>3.014480068212515E-3</v>
      </c>
      <c r="J36" s="51">
        <f t="shared" si="4"/>
        <v>4.7474557611234926E-3</v>
      </c>
      <c r="K36" s="51">
        <f t="shared" si="3"/>
        <v>3.7295655045107134E-3</v>
      </c>
    </row>
    <row r="37" spans="2:11">
      <c r="B37" s="37" t="s">
        <v>92</v>
      </c>
      <c r="C37" s="2">
        <v>615</v>
      </c>
      <c r="D37" s="2">
        <v>556</v>
      </c>
      <c r="E37" s="2">
        <v>1171</v>
      </c>
      <c r="F37" s="69">
        <v>283306</v>
      </c>
      <c r="G37" s="69">
        <v>181892</v>
      </c>
      <c r="H37" s="69">
        <v>465198</v>
      </c>
      <c r="I37" s="51">
        <f t="shared" si="4"/>
        <v>2.1707976534206829E-3</v>
      </c>
      <c r="J37" s="51">
        <f t="shared" si="4"/>
        <v>3.0567589558639194E-3</v>
      </c>
      <c r="K37" s="51">
        <f t="shared" si="3"/>
        <v>2.5172077266024358E-3</v>
      </c>
    </row>
    <row r="38" spans="2:11">
      <c r="B38" s="37" t="s">
        <v>93</v>
      </c>
      <c r="C38" s="2">
        <v>577</v>
      </c>
      <c r="D38" s="2">
        <v>498</v>
      </c>
      <c r="E38" s="2">
        <v>1075</v>
      </c>
      <c r="F38" s="69">
        <v>230546</v>
      </c>
      <c r="G38" s="69">
        <v>133127</v>
      </c>
      <c r="H38" s="69">
        <v>363673</v>
      </c>
      <c r="I38" s="51">
        <f t="shared" si="4"/>
        <v>2.502754331022876E-3</v>
      </c>
      <c r="J38" s="51">
        <f t="shared" si="4"/>
        <v>3.7407888707775283E-3</v>
      </c>
      <c r="K38" s="51">
        <f t="shared" si="3"/>
        <v>2.9559521878170774E-3</v>
      </c>
    </row>
    <row r="39" spans="2:11">
      <c r="B39" s="37" t="s">
        <v>94</v>
      </c>
      <c r="C39" s="2">
        <v>2861</v>
      </c>
      <c r="D39" s="2">
        <v>4481</v>
      </c>
      <c r="E39" s="2">
        <v>7342</v>
      </c>
      <c r="F39" s="69">
        <v>269266</v>
      </c>
      <c r="G39" s="69">
        <v>164341</v>
      </c>
      <c r="H39" s="69">
        <v>433607</v>
      </c>
      <c r="I39" s="51">
        <f t="shared" si="4"/>
        <v>1.0625181047737181E-2</v>
      </c>
      <c r="J39" s="51">
        <f t="shared" si="4"/>
        <v>2.7266476411850968E-2</v>
      </c>
      <c r="K39" s="51">
        <f t="shared" si="3"/>
        <v>1.6932383471669046E-2</v>
      </c>
    </row>
    <row r="40" spans="2:11">
      <c r="B40" s="37" t="s">
        <v>95</v>
      </c>
      <c r="C40" s="2">
        <v>3201</v>
      </c>
      <c r="D40" s="2">
        <v>6898</v>
      </c>
      <c r="E40" s="2">
        <v>10099</v>
      </c>
      <c r="F40" s="69">
        <v>236808</v>
      </c>
      <c r="G40" s="69">
        <v>159831</v>
      </c>
      <c r="H40" s="69">
        <v>396639</v>
      </c>
      <c r="I40" s="51">
        <f t="shared" si="4"/>
        <v>1.3517279821627648E-2</v>
      </c>
      <c r="J40" s="51">
        <f t="shared" si="4"/>
        <v>4.3158085728050251E-2</v>
      </c>
      <c r="K40" s="51">
        <f t="shared" si="3"/>
        <v>2.5461439747478186E-2</v>
      </c>
    </row>
    <row r="41" spans="2:11">
      <c r="B41" s="37" t="s">
        <v>96</v>
      </c>
      <c r="C41" s="2">
        <v>3064</v>
      </c>
      <c r="D41" s="2">
        <v>8029</v>
      </c>
      <c r="E41" s="2">
        <v>11093</v>
      </c>
      <c r="F41" s="69">
        <v>240455</v>
      </c>
      <c r="G41" s="69">
        <v>165560</v>
      </c>
      <c r="H41" s="69">
        <v>406015</v>
      </c>
      <c r="I41" s="51">
        <f t="shared" si="4"/>
        <v>1.2742508993366743E-2</v>
      </c>
      <c r="J41" s="51">
        <f t="shared" si="4"/>
        <v>4.8496013529838122E-2</v>
      </c>
      <c r="K41" s="51">
        <f t="shared" si="3"/>
        <v>2.7321650677930617E-2</v>
      </c>
    </row>
    <row r="42" spans="2:11">
      <c r="B42" s="38" t="s">
        <v>28</v>
      </c>
      <c r="C42" s="33">
        <f t="shared" ref="C42:H42" si="5">SUM(C30:C41)</f>
        <v>28115</v>
      </c>
      <c r="D42" s="33">
        <f t="shared" si="5"/>
        <v>50121</v>
      </c>
      <c r="E42" s="33">
        <f t="shared" si="5"/>
        <v>78236</v>
      </c>
      <c r="F42" s="33">
        <f t="shared" si="5"/>
        <v>2938209</v>
      </c>
      <c r="G42" s="33">
        <f t="shared" si="5"/>
        <v>1893116</v>
      </c>
      <c r="H42" s="33">
        <f t="shared" si="5"/>
        <v>4831325</v>
      </c>
      <c r="I42" s="34">
        <f>C42/F42</f>
        <v>9.5687542989623953E-3</v>
      </c>
      <c r="J42" s="34">
        <f>D42/G42</f>
        <v>2.6475398232332303E-2</v>
      </c>
      <c r="K42" s="34">
        <f>E42/H42</f>
        <v>1.6193487293858309E-2</v>
      </c>
    </row>
    <row r="43" spans="2:11" ht="15" customHeight="1">
      <c r="B43" s="302" t="s">
        <v>23</v>
      </c>
      <c r="C43" s="302"/>
      <c r="D43" s="302"/>
      <c r="E43" s="302"/>
      <c r="F43" s="302"/>
      <c r="G43" s="302"/>
      <c r="H43" s="302"/>
      <c r="I43" s="302"/>
      <c r="J43" s="302"/>
      <c r="K43" s="302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4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1" t="s">
        <v>289</v>
      </c>
      <c r="C5" s="301"/>
      <c r="D5" s="301"/>
      <c r="E5" s="301"/>
      <c r="F5" s="301"/>
      <c r="G5" s="301"/>
    </row>
    <row r="6" spans="2:7">
      <c r="B6" s="35"/>
      <c r="C6" s="35" t="s">
        <v>122</v>
      </c>
      <c r="D6" s="83" t="s">
        <v>123</v>
      </c>
      <c r="E6" s="83" t="s">
        <v>124</v>
      </c>
      <c r="F6" s="83" t="s">
        <v>125</v>
      </c>
      <c r="G6" s="83" t="s">
        <v>126</v>
      </c>
    </row>
    <row r="7" spans="2:7">
      <c r="B7" s="84" t="s">
        <v>94</v>
      </c>
      <c r="C7" s="2">
        <v>8672</v>
      </c>
      <c r="D7" s="2">
        <v>8734</v>
      </c>
      <c r="E7" s="2">
        <v>10148</v>
      </c>
      <c r="F7" s="2">
        <v>7059</v>
      </c>
      <c r="G7" s="2">
        <v>7342</v>
      </c>
    </row>
    <row r="8" spans="2:7">
      <c r="B8" s="84" t="s">
        <v>95</v>
      </c>
      <c r="C8" s="2">
        <v>11311</v>
      </c>
      <c r="D8" s="2">
        <v>14867</v>
      </c>
      <c r="E8" s="2">
        <v>18127</v>
      </c>
      <c r="F8" s="2">
        <v>10472</v>
      </c>
      <c r="G8" s="2">
        <v>10099</v>
      </c>
    </row>
    <row r="9" spans="2:7">
      <c r="B9" s="84" t="s">
        <v>96</v>
      </c>
      <c r="C9" s="2">
        <v>14380</v>
      </c>
      <c r="D9" s="2">
        <v>19458</v>
      </c>
      <c r="E9" s="2">
        <v>14441</v>
      </c>
      <c r="F9" s="2">
        <v>10625</v>
      </c>
      <c r="G9" s="2">
        <v>11093</v>
      </c>
    </row>
    <row r="10" spans="2:7">
      <c r="B10" s="84" t="s">
        <v>85</v>
      </c>
      <c r="C10" s="2">
        <v>17044</v>
      </c>
      <c r="D10" s="2">
        <v>17510</v>
      </c>
      <c r="E10" s="2">
        <v>16099</v>
      </c>
      <c r="F10" s="2">
        <v>12696</v>
      </c>
      <c r="G10" s="2"/>
    </row>
    <row r="11" spans="2:7">
      <c r="B11" s="84" t="s">
        <v>86</v>
      </c>
      <c r="C11" s="2">
        <v>16308</v>
      </c>
      <c r="D11" s="2">
        <v>18939</v>
      </c>
      <c r="E11" s="2">
        <v>15934</v>
      </c>
      <c r="F11" s="2">
        <v>13135</v>
      </c>
      <c r="G11" s="2"/>
    </row>
    <row r="12" spans="2:7">
      <c r="B12" s="84" t="s">
        <v>87</v>
      </c>
      <c r="C12" s="2">
        <v>15249</v>
      </c>
      <c r="D12" s="2">
        <v>20407</v>
      </c>
      <c r="E12" s="2">
        <v>18064</v>
      </c>
      <c r="F12" s="2">
        <v>12247</v>
      </c>
      <c r="G12" s="2"/>
    </row>
    <row r="13" spans="2:7">
      <c r="B13" s="84" t="s">
        <v>19</v>
      </c>
      <c r="C13" s="2">
        <v>7362</v>
      </c>
      <c r="D13" s="2">
        <v>6440</v>
      </c>
      <c r="E13" s="2">
        <v>6721</v>
      </c>
      <c r="F13" s="2">
        <v>4530</v>
      </c>
      <c r="G13" s="2"/>
    </row>
    <row r="14" spans="2:7">
      <c r="B14" s="85" t="s">
        <v>127</v>
      </c>
      <c r="C14" s="33">
        <v>90326</v>
      </c>
      <c r="D14" s="33">
        <v>106355</v>
      </c>
      <c r="E14" s="33">
        <v>99534</v>
      </c>
      <c r="F14" s="33">
        <v>70764</v>
      </c>
      <c r="G14" s="33"/>
    </row>
    <row r="15" spans="2:7">
      <c r="B15" s="86" t="s">
        <v>52</v>
      </c>
      <c r="C15" s="87"/>
      <c r="D15" s="50">
        <v>0.17745721054845776</v>
      </c>
      <c r="E15" s="50">
        <v>-6.4134267312303095E-2</v>
      </c>
      <c r="F15" s="50">
        <v>-0.28904695882813913</v>
      </c>
      <c r="G15" s="87"/>
    </row>
    <row r="16" spans="2:7" ht="15" customHeight="1">
      <c r="B16" s="302" t="s">
        <v>23</v>
      </c>
      <c r="C16" s="302"/>
      <c r="D16" s="302"/>
      <c r="E16" s="302"/>
      <c r="F16" s="302"/>
      <c r="G16" s="302"/>
    </row>
    <row r="17" spans="2:7">
      <c r="B17" s="11"/>
      <c r="C17" s="11"/>
      <c r="D17" s="11"/>
      <c r="E17" s="11"/>
      <c r="F17" s="11"/>
      <c r="G17" s="11"/>
    </row>
    <row r="18" spans="2:7">
      <c r="B18" s="11"/>
      <c r="C18" s="11"/>
      <c r="D18" s="11"/>
      <c r="E18" s="11"/>
      <c r="F18" s="11"/>
      <c r="G18" s="11"/>
    </row>
    <row r="19" spans="2:7" ht="36" customHeight="1">
      <c r="B19" s="301" t="s">
        <v>290</v>
      </c>
      <c r="C19" s="301"/>
      <c r="D19" s="301"/>
      <c r="E19" s="301"/>
      <c r="F19" s="301"/>
      <c r="G19" s="11"/>
    </row>
    <row r="20" spans="2:7">
      <c r="B20" s="88"/>
      <c r="C20" s="83">
        <v>2007</v>
      </c>
      <c r="D20" s="83">
        <v>2008</v>
      </c>
      <c r="E20" s="35">
        <v>2009</v>
      </c>
      <c r="F20" s="35">
        <v>2010</v>
      </c>
      <c r="G20" s="11"/>
    </row>
    <row r="21" spans="2:7" hidden="1">
      <c r="B21" s="89" t="s">
        <v>89</v>
      </c>
      <c r="C21" s="2">
        <v>2374</v>
      </c>
      <c r="D21" s="2">
        <v>2410</v>
      </c>
      <c r="E21" s="2">
        <v>1977</v>
      </c>
      <c r="F21" s="2">
        <v>1977</v>
      </c>
      <c r="G21" s="11"/>
    </row>
    <row r="22" spans="2:7">
      <c r="B22" s="84" t="s">
        <v>90</v>
      </c>
      <c r="C22" s="2">
        <v>1521</v>
      </c>
      <c r="D22" s="2">
        <v>2795</v>
      </c>
      <c r="E22" s="2">
        <v>2250</v>
      </c>
      <c r="F22" s="2">
        <v>1491</v>
      </c>
      <c r="G22" s="11"/>
    </row>
    <row r="23" spans="2:7">
      <c r="B23" s="84" t="s">
        <v>91</v>
      </c>
      <c r="C23" s="2">
        <v>2352</v>
      </c>
      <c r="D23" s="2">
        <v>3713</v>
      </c>
      <c r="E23" s="2">
        <v>1910</v>
      </c>
      <c r="F23" s="2">
        <v>1683</v>
      </c>
      <c r="G23" s="11"/>
    </row>
    <row r="24" spans="2:7">
      <c r="B24" s="84" t="s">
        <v>92</v>
      </c>
      <c r="C24" s="2">
        <v>2099</v>
      </c>
      <c r="D24" s="2">
        <v>2428</v>
      </c>
      <c r="E24" s="2">
        <v>1469</v>
      </c>
      <c r="F24" s="2">
        <v>1171</v>
      </c>
      <c r="G24" s="11"/>
    </row>
    <row r="25" spans="2:7">
      <c r="B25" s="84" t="s">
        <v>93</v>
      </c>
      <c r="C25" s="2">
        <v>2639</v>
      </c>
      <c r="D25" s="2">
        <v>3097</v>
      </c>
      <c r="E25" s="2">
        <v>2160</v>
      </c>
      <c r="F25" s="2">
        <v>1075</v>
      </c>
      <c r="G25" s="11"/>
    </row>
    <row r="26" spans="2:7">
      <c r="B26" s="85" t="s">
        <v>128</v>
      </c>
      <c r="C26" s="33">
        <v>8611</v>
      </c>
      <c r="D26" s="33">
        <v>12033</v>
      </c>
      <c r="E26" s="33">
        <v>7789</v>
      </c>
      <c r="F26" s="33">
        <v>5420</v>
      </c>
      <c r="G26" s="11"/>
    </row>
    <row r="27" spans="2:7">
      <c r="B27" s="86" t="s">
        <v>52</v>
      </c>
      <c r="C27" s="90"/>
      <c r="D27" s="50">
        <v>0.3973986761119499</v>
      </c>
      <c r="E27" s="50">
        <v>-0.35269675060250971</v>
      </c>
      <c r="F27" s="50">
        <v>-0.3041468737963795</v>
      </c>
      <c r="G27" s="11"/>
    </row>
    <row r="28" spans="2:7" ht="15" customHeight="1">
      <c r="B28" s="302" t="s">
        <v>23</v>
      </c>
      <c r="C28" s="302"/>
      <c r="D28" s="302"/>
      <c r="E28" s="302"/>
      <c r="F28" s="302"/>
      <c r="G28" s="11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>
      <selection activeCell="B13" sqref="B13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5" t="s">
        <v>308</v>
      </c>
      <c r="C5" s="295"/>
      <c r="D5" s="295"/>
      <c r="E5" s="295"/>
      <c r="F5" s="295"/>
      <c r="G5" s="295"/>
    </row>
    <row r="6" spans="2:7" ht="25.5">
      <c r="B6" s="53" t="s">
        <v>129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91" t="s">
        <v>130</v>
      </c>
      <c r="C7" s="92"/>
      <c r="D7" s="92"/>
      <c r="E7" s="92"/>
      <c r="F7" s="92"/>
      <c r="G7" s="92"/>
    </row>
    <row r="8" spans="2:7" ht="15" customHeight="1">
      <c r="B8" s="93" t="s">
        <v>112</v>
      </c>
      <c r="C8" s="58">
        <v>94740</v>
      </c>
      <c r="D8" s="59">
        <f>C8/C8</f>
        <v>1</v>
      </c>
      <c r="E8" s="58">
        <v>78236</v>
      </c>
      <c r="F8" s="59">
        <f>E8/E8</f>
        <v>1</v>
      </c>
      <c r="G8" s="59">
        <f>IFERROR((E8-C8)/C8,"-")</f>
        <v>-0.1742030821194849</v>
      </c>
    </row>
    <row r="9" spans="2:7" ht="15" customHeight="1">
      <c r="B9" s="93" t="s">
        <v>113</v>
      </c>
      <c r="C9" s="58">
        <v>34358</v>
      </c>
      <c r="D9" s="59">
        <f>C9/C8</f>
        <v>0.36265568925480263</v>
      </c>
      <c r="E9" s="58">
        <v>28115</v>
      </c>
      <c r="F9" s="59">
        <f>E9/E8</f>
        <v>0.359361419295465</v>
      </c>
      <c r="G9" s="59">
        <f>IFERROR((E9-C9)/C9,"-")</f>
        <v>-0.18170440654287212</v>
      </c>
    </row>
    <row r="10" spans="2:7" ht="15" customHeight="1">
      <c r="B10" s="93" t="s">
        <v>114</v>
      </c>
      <c r="C10" s="58">
        <v>60382</v>
      </c>
      <c r="D10" s="59">
        <f>C10/C8</f>
        <v>0.63734431074519737</v>
      </c>
      <c r="E10" s="58">
        <v>50121</v>
      </c>
      <c r="F10" s="59">
        <f>E10/E8</f>
        <v>0.64063858070453494</v>
      </c>
      <c r="G10" s="59">
        <f>IFERROR((E10-C10)/C10,"-")</f>
        <v>-0.16993474876618861</v>
      </c>
    </row>
    <row r="11" spans="2:7" ht="15" customHeight="1">
      <c r="B11" s="91" t="s">
        <v>131</v>
      </c>
      <c r="C11" s="92"/>
      <c r="D11" s="92"/>
      <c r="E11" s="92"/>
      <c r="F11" s="92"/>
      <c r="G11" s="94"/>
    </row>
    <row r="12" spans="2:7" ht="15" customHeight="1">
      <c r="B12" s="95" t="s">
        <v>112</v>
      </c>
      <c r="C12" s="61">
        <v>323</v>
      </c>
      <c r="D12" s="62">
        <f>C12/C12</f>
        <v>1</v>
      </c>
      <c r="E12" s="61">
        <v>376</v>
      </c>
      <c r="F12" s="62">
        <f>E12/E12</f>
        <v>1</v>
      </c>
      <c r="G12" s="63">
        <f>IFERROR((E12-C12)/C12,"-")</f>
        <v>0.16408668730650156</v>
      </c>
    </row>
    <row r="13" spans="2:7" ht="15" customHeight="1">
      <c r="B13" s="95" t="s">
        <v>113</v>
      </c>
      <c r="C13" s="61">
        <v>323</v>
      </c>
      <c r="D13" s="62">
        <f>C13/C12</f>
        <v>1</v>
      </c>
      <c r="E13" s="61">
        <v>376</v>
      </c>
      <c r="F13" s="62">
        <f>E13/E12</f>
        <v>1</v>
      </c>
      <c r="G13" s="63">
        <f>IFERROR((E13-C13)/C13,"-")</f>
        <v>0.16408668730650156</v>
      </c>
    </row>
    <row r="14" spans="2:7" ht="15" customHeight="1">
      <c r="B14" s="95" t="s">
        <v>114</v>
      </c>
      <c r="C14" s="96" t="s">
        <v>132</v>
      </c>
      <c r="D14" s="96" t="s">
        <v>132</v>
      </c>
      <c r="E14" s="96" t="s">
        <v>132</v>
      </c>
      <c r="F14" s="96" t="s">
        <v>132</v>
      </c>
      <c r="G14" s="97" t="s">
        <v>132</v>
      </c>
    </row>
    <row r="15" spans="2:7" ht="15" customHeight="1">
      <c r="B15" s="91" t="s">
        <v>133</v>
      </c>
      <c r="C15" s="92"/>
      <c r="D15" s="92"/>
      <c r="E15" s="92"/>
      <c r="F15" s="92"/>
      <c r="G15" s="94"/>
    </row>
    <row r="16" spans="2:7" ht="15" customHeight="1">
      <c r="B16" s="95" t="s">
        <v>112</v>
      </c>
      <c r="C16" s="61">
        <v>42</v>
      </c>
      <c r="D16" s="62">
        <f>C16/C16</f>
        <v>1</v>
      </c>
      <c r="E16" s="61">
        <v>88</v>
      </c>
      <c r="F16" s="62">
        <f>E16/E16</f>
        <v>1</v>
      </c>
      <c r="G16" s="63">
        <f>IFERROR((E16-C16)/C16,"-")</f>
        <v>1.0952380952380953</v>
      </c>
    </row>
    <row r="17" spans="2:11" ht="15" customHeight="1">
      <c r="B17" s="95" t="s">
        <v>113</v>
      </c>
      <c r="C17" s="61">
        <v>22</v>
      </c>
      <c r="D17" s="62">
        <f>C17/C16</f>
        <v>0.52380952380952384</v>
      </c>
      <c r="E17" s="61">
        <v>75</v>
      </c>
      <c r="F17" s="62">
        <f>E17/E16</f>
        <v>0.85227272727272729</v>
      </c>
      <c r="G17" s="63">
        <f>IFERROR((E17-C17)/C17,"-")</f>
        <v>2.4090909090909092</v>
      </c>
    </row>
    <row r="18" spans="2:11" ht="15" customHeight="1">
      <c r="B18" s="95" t="s">
        <v>114</v>
      </c>
      <c r="C18" s="61">
        <v>20</v>
      </c>
      <c r="D18" s="62">
        <f>C18/C16</f>
        <v>0.47619047619047616</v>
      </c>
      <c r="E18" s="61">
        <v>13</v>
      </c>
      <c r="F18" s="62">
        <f>E18/E16</f>
        <v>0.14772727272727273</v>
      </c>
      <c r="G18" s="63">
        <f>IFERROR((E18-C18)/C18,"-")</f>
        <v>-0.35</v>
      </c>
    </row>
    <row r="19" spans="2:11" ht="15" customHeight="1">
      <c r="B19" s="91" t="s">
        <v>134</v>
      </c>
      <c r="C19" s="92"/>
      <c r="D19" s="92"/>
      <c r="E19" s="92"/>
      <c r="F19" s="92"/>
      <c r="G19" s="94"/>
    </row>
    <row r="20" spans="2:11" ht="15" customHeight="1">
      <c r="B20" s="95" t="s">
        <v>112</v>
      </c>
      <c r="C20" s="61">
        <v>6733</v>
      </c>
      <c r="D20" s="62">
        <f>C20/C20</f>
        <v>1</v>
      </c>
      <c r="E20" s="61">
        <v>6926</v>
      </c>
      <c r="F20" s="62">
        <f>E20/E20</f>
        <v>1</v>
      </c>
      <c r="G20" s="63">
        <f>IFERROR((E20-C20)/C20,"-")</f>
        <v>2.8664785385415118E-2</v>
      </c>
    </row>
    <row r="21" spans="2:11" ht="15" customHeight="1">
      <c r="B21" s="95" t="s">
        <v>113</v>
      </c>
      <c r="C21" s="61">
        <v>1286</v>
      </c>
      <c r="D21" s="62">
        <f>C21/C20</f>
        <v>0.19099955443338779</v>
      </c>
      <c r="E21" s="61">
        <v>2136</v>
      </c>
      <c r="F21" s="62">
        <f>E21/E20</f>
        <v>0.30840311868322262</v>
      </c>
      <c r="G21" s="63">
        <f>IFERROR((E21-C21)/C21,"-")</f>
        <v>0.66096423017107309</v>
      </c>
    </row>
    <row r="22" spans="2:11" ht="15" customHeight="1">
      <c r="B22" s="95" t="s">
        <v>114</v>
      </c>
      <c r="C22" s="61">
        <v>5447</v>
      </c>
      <c r="D22" s="62">
        <f>C22/C20</f>
        <v>0.80900044556661221</v>
      </c>
      <c r="E22" s="61">
        <v>4790</v>
      </c>
      <c r="F22" s="62">
        <f>E22/E20</f>
        <v>0.69159688131677732</v>
      </c>
      <c r="G22" s="63">
        <f>IFERROR((E22-C22)/C22,"-")</f>
        <v>-0.12061685331375069</v>
      </c>
    </row>
    <row r="23" spans="2:11" ht="15" customHeight="1">
      <c r="B23" s="91" t="s">
        <v>135</v>
      </c>
      <c r="C23" s="92"/>
      <c r="D23" s="92"/>
      <c r="E23" s="92"/>
      <c r="F23" s="92"/>
      <c r="G23" s="94"/>
    </row>
    <row r="24" spans="2:11" ht="15" customHeight="1">
      <c r="B24" s="95" t="s">
        <v>112</v>
      </c>
      <c r="C24" s="61">
        <v>87642</v>
      </c>
      <c r="D24" s="62">
        <f>C24/C24</f>
        <v>1</v>
      </c>
      <c r="E24" s="61">
        <v>70846</v>
      </c>
      <c r="F24" s="62">
        <f>E24/E24</f>
        <v>1</v>
      </c>
      <c r="G24" s="63">
        <f>IFERROR((E24-C24)/C24,"-")</f>
        <v>-0.19164327605485953</v>
      </c>
    </row>
    <row r="25" spans="2:11" ht="15" customHeight="1">
      <c r="B25" s="95" t="s">
        <v>113</v>
      </c>
      <c r="C25" s="61">
        <v>32727</v>
      </c>
      <c r="D25" s="62">
        <f>C25/C24</f>
        <v>0.3734168549325666</v>
      </c>
      <c r="E25" s="61">
        <v>25528</v>
      </c>
      <c r="F25" s="62">
        <f>E25/E24</f>
        <v>0.36033085848177737</v>
      </c>
      <c r="G25" s="63">
        <f>IFERROR((E25-C25)/C25,"-")</f>
        <v>-0.21997127753842394</v>
      </c>
    </row>
    <row r="26" spans="2:11" ht="15" customHeight="1">
      <c r="B26" s="95" t="s">
        <v>114</v>
      </c>
      <c r="C26" s="61">
        <v>54915</v>
      </c>
      <c r="D26" s="62">
        <f>C26/C24</f>
        <v>0.6265831450674334</v>
      </c>
      <c r="E26" s="61">
        <v>45318</v>
      </c>
      <c r="F26" s="62">
        <f>E26/E24</f>
        <v>0.63966914151822263</v>
      </c>
      <c r="G26" s="63">
        <f>IFERROR((E26-C26)/C26,"-")</f>
        <v>-0.17476099426386232</v>
      </c>
    </row>
    <row r="27" spans="2:11" ht="40.5" customHeight="1">
      <c r="B27" s="308" t="s">
        <v>136</v>
      </c>
      <c r="C27" s="308"/>
      <c r="D27" s="308"/>
      <c r="E27" s="308"/>
      <c r="F27" s="308"/>
      <c r="G27" s="308"/>
    </row>
    <row r="28" spans="2:11" ht="15" customHeight="1" thickBot="1"/>
    <row r="29" spans="2:11" ht="30" customHeight="1" thickBot="1">
      <c r="G29" s="1" t="s">
        <v>100</v>
      </c>
    </row>
    <row r="30" spans="2:11" ht="24.95" customHeight="1">
      <c r="B30" s="98"/>
      <c r="C30" s="65"/>
      <c r="D30" s="65"/>
      <c r="E30" s="65"/>
      <c r="F30" s="65"/>
      <c r="G30" s="65"/>
      <c r="H30" s="65"/>
      <c r="I30" s="65"/>
      <c r="J30" s="65"/>
      <c r="K30" s="6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91" t="s">
        <v>276</v>
      </c>
      <c r="C5" s="291"/>
      <c r="D5" s="291"/>
      <c r="E5" s="291"/>
      <c r="F5" s="291"/>
      <c r="G5" s="291"/>
      <c r="H5" s="291"/>
      <c r="I5" s="291"/>
    </row>
    <row r="6" spans="2:9">
      <c r="B6" s="29"/>
      <c r="C6" s="29">
        <v>2007</v>
      </c>
      <c r="D6" s="29">
        <v>2008</v>
      </c>
      <c r="E6" s="29">
        <v>2009</v>
      </c>
      <c r="F6" s="29">
        <v>2010</v>
      </c>
      <c r="G6" s="30" t="s">
        <v>82</v>
      </c>
      <c r="H6" s="30" t="s">
        <v>83</v>
      </c>
      <c r="I6" s="30" t="s">
        <v>84</v>
      </c>
    </row>
    <row r="7" spans="2:9">
      <c r="B7" s="31" t="s">
        <v>85</v>
      </c>
      <c r="C7" s="2">
        <v>40182</v>
      </c>
      <c r="D7" s="2">
        <v>41731</v>
      </c>
      <c r="E7" s="2">
        <v>37740</v>
      </c>
      <c r="F7" s="2">
        <v>42546</v>
      </c>
      <c r="G7" s="3">
        <v>3.8549599323079997E-2</v>
      </c>
      <c r="H7" s="3">
        <v>-9.5636337494907853E-2</v>
      </c>
      <c r="I7" s="3">
        <v>0.12734499205087446</v>
      </c>
    </row>
    <row r="8" spans="2:9">
      <c r="B8" s="31" t="s">
        <v>86</v>
      </c>
      <c r="C8" s="2">
        <v>38306</v>
      </c>
      <c r="D8" s="2">
        <v>42849</v>
      </c>
      <c r="E8" s="2">
        <v>34075</v>
      </c>
      <c r="F8" s="2">
        <v>38620</v>
      </c>
      <c r="G8" s="3">
        <v>0.11859760872970293</v>
      </c>
      <c r="H8" s="3">
        <v>-0.2047655721253705</v>
      </c>
      <c r="I8" s="3">
        <v>0.13338224504768892</v>
      </c>
    </row>
    <row r="9" spans="2:9">
      <c r="B9" s="31" t="s">
        <v>87</v>
      </c>
      <c r="C9" s="2">
        <v>42479</v>
      </c>
      <c r="D9" s="2">
        <v>43404</v>
      </c>
      <c r="E9" s="2">
        <v>37157</v>
      </c>
      <c r="F9" s="2">
        <v>40281</v>
      </c>
      <c r="G9" s="3">
        <v>2.1775465524141335E-2</v>
      </c>
      <c r="H9" s="3">
        <v>-0.14392682702055115</v>
      </c>
      <c r="I9" s="3">
        <v>8.407567887612033E-2</v>
      </c>
    </row>
    <row r="10" spans="2:9">
      <c r="B10" s="31" t="s">
        <v>88</v>
      </c>
      <c r="C10" s="2">
        <v>17878</v>
      </c>
      <c r="D10" s="2">
        <v>16076</v>
      </c>
      <c r="E10" s="2">
        <v>16549</v>
      </c>
      <c r="F10" s="2">
        <v>14058</v>
      </c>
      <c r="G10" s="3">
        <v>-0.10079427228996529</v>
      </c>
      <c r="H10" s="3">
        <v>2.9422741975615896E-2</v>
      </c>
      <c r="I10" s="3">
        <v>-0.15052269019276088</v>
      </c>
    </row>
    <row r="11" spans="2:9">
      <c r="B11" s="31" t="s">
        <v>89</v>
      </c>
      <c r="C11" s="2">
        <v>5649</v>
      </c>
      <c r="D11" s="2">
        <v>5543</v>
      </c>
      <c r="E11" s="2">
        <v>5200</v>
      </c>
      <c r="F11" s="2">
        <v>6128</v>
      </c>
      <c r="G11" s="3">
        <v>-1.8764383076650737E-2</v>
      </c>
      <c r="H11" s="3">
        <v>-6.1879848457513931E-2</v>
      </c>
      <c r="I11" s="3">
        <v>0.17846153846153845</v>
      </c>
    </row>
    <row r="12" spans="2:9">
      <c r="B12" s="31" t="s">
        <v>90</v>
      </c>
      <c r="C12" s="2">
        <v>5098</v>
      </c>
      <c r="D12" s="2">
        <v>5186</v>
      </c>
      <c r="E12" s="2">
        <v>5428</v>
      </c>
      <c r="F12" s="2">
        <v>7018</v>
      </c>
      <c r="G12" s="3">
        <v>1.7261671243624876E-2</v>
      </c>
      <c r="H12" s="3">
        <v>4.6664095642113379E-2</v>
      </c>
      <c r="I12" s="3">
        <v>0.29292557111274875</v>
      </c>
    </row>
    <row r="13" spans="2:9">
      <c r="B13" s="31" t="s">
        <v>91</v>
      </c>
      <c r="C13" s="2">
        <v>7569</v>
      </c>
      <c r="D13" s="2">
        <v>6345</v>
      </c>
      <c r="E13" s="2">
        <v>6824</v>
      </c>
      <c r="F13" s="2">
        <v>7163</v>
      </c>
      <c r="G13" s="3">
        <v>-0.16171224732461353</v>
      </c>
      <c r="H13" s="3">
        <v>7.5492513790386129E-2</v>
      </c>
      <c r="I13" s="3">
        <v>4.9677608440797272E-2</v>
      </c>
    </row>
    <row r="14" spans="2:9">
      <c r="B14" s="31" t="s">
        <v>92</v>
      </c>
      <c r="C14" s="2">
        <v>6492</v>
      </c>
      <c r="D14" s="2">
        <v>5273</v>
      </c>
      <c r="E14" s="2">
        <v>5637</v>
      </c>
      <c r="F14" s="2">
        <v>6331</v>
      </c>
      <c r="G14" s="3">
        <v>-0.18776956253850896</v>
      </c>
      <c r="H14" s="3">
        <v>6.903091219419677E-2</v>
      </c>
      <c r="I14" s="3">
        <v>0.1231151321624977</v>
      </c>
    </row>
    <row r="15" spans="2:9">
      <c r="B15" s="31" t="s">
        <v>93</v>
      </c>
      <c r="C15" s="2">
        <v>5520</v>
      </c>
      <c r="D15" s="2">
        <v>5612</v>
      </c>
      <c r="E15" s="2">
        <v>7973</v>
      </c>
      <c r="F15" s="2">
        <v>6496</v>
      </c>
      <c r="G15" s="3">
        <v>1.6666666666666607E-2</v>
      </c>
      <c r="H15" s="3">
        <v>0.42070563079116186</v>
      </c>
      <c r="I15" s="3">
        <v>-0.18525021949078135</v>
      </c>
    </row>
    <row r="16" spans="2:9">
      <c r="B16" s="31" t="s">
        <v>94</v>
      </c>
      <c r="C16" s="2">
        <v>27092</v>
      </c>
      <c r="D16" s="2">
        <v>28836</v>
      </c>
      <c r="E16" s="2">
        <v>28554</v>
      </c>
      <c r="F16" s="2">
        <v>22007</v>
      </c>
      <c r="G16" s="3">
        <v>6.4373246714897414E-2</v>
      </c>
      <c r="H16" s="3">
        <v>-9.7794423637119765E-3</v>
      </c>
      <c r="I16" s="3">
        <v>-0.22928486376689783</v>
      </c>
    </row>
    <row r="17" spans="2:9">
      <c r="B17" s="31" t="s">
        <v>95</v>
      </c>
      <c r="C17" s="2">
        <v>38016</v>
      </c>
      <c r="D17" s="2">
        <v>37675</v>
      </c>
      <c r="E17" s="2">
        <v>32815</v>
      </c>
      <c r="F17" s="2">
        <v>33367</v>
      </c>
      <c r="G17" s="3">
        <v>-8.9699074074074403E-3</v>
      </c>
      <c r="H17" s="3">
        <v>-0.12899800928998006</v>
      </c>
      <c r="I17" s="3">
        <v>1.6821575499009533E-2</v>
      </c>
    </row>
    <row r="18" spans="2:9">
      <c r="B18" s="31" t="s">
        <v>96</v>
      </c>
      <c r="C18" s="2">
        <v>43001</v>
      </c>
      <c r="D18" s="2">
        <v>35589</v>
      </c>
      <c r="E18" s="2">
        <v>33269</v>
      </c>
      <c r="F18" s="2">
        <v>33217</v>
      </c>
      <c r="G18" s="3">
        <v>-0.17236808446315199</v>
      </c>
      <c r="H18" s="3">
        <v>-6.5188681896091505E-2</v>
      </c>
      <c r="I18" s="3">
        <v>-1.5630166220805819E-3</v>
      </c>
    </row>
    <row r="19" spans="2:9">
      <c r="B19" s="32" t="s">
        <v>97</v>
      </c>
      <c r="C19" s="33">
        <v>277282</v>
      </c>
      <c r="D19" s="33">
        <v>274119</v>
      </c>
      <c r="E19" s="33">
        <v>251221</v>
      </c>
      <c r="F19" s="33">
        <v>257232</v>
      </c>
      <c r="G19" s="34">
        <v>-1.1407159498272534E-2</v>
      </c>
      <c r="H19" s="34">
        <v>-8.3533064107194299E-2</v>
      </c>
      <c r="I19" s="34">
        <v>2.3927139848977541E-2</v>
      </c>
    </row>
    <row r="20" spans="2:9" ht="15" customHeight="1">
      <c r="B20" s="290" t="s">
        <v>98</v>
      </c>
      <c r="C20" s="290"/>
      <c r="D20" s="290"/>
      <c r="E20" s="290"/>
      <c r="F20" s="290"/>
      <c r="G20" s="290"/>
      <c r="H20" s="290"/>
      <c r="I20" s="290"/>
    </row>
    <row r="23" spans="2:9" ht="36" customHeight="1">
      <c r="B23" s="291" t="s">
        <v>277</v>
      </c>
      <c r="C23" s="291"/>
      <c r="D23" s="291"/>
      <c r="E23" s="291"/>
      <c r="F23" s="291"/>
      <c r="G23" s="291"/>
      <c r="H23" s="291"/>
      <c r="I23" s="291"/>
    </row>
    <row r="24" spans="2:9">
      <c r="B24" s="29"/>
      <c r="C24" s="29">
        <v>2007</v>
      </c>
      <c r="D24" s="29">
        <v>2008</v>
      </c>
      <c r="E24" s="29">
        <v>2009</v>
      </c>
      <c r="F24" s="29">
        <v>2010</v>
      </c>
      <c r="G24" s="30" t="s">
        <v>82</v>
      </c>
      <c r="H24" s="30" t="s">
        <v>83</v>
      </c>
      <c r="I24" s="30" t="s">
        <v>84</v>
      </c>
    </row>
    <row r="25" spans="2:9">
      <c r="B25" s="31" t="s">
        <v>85</v>
      </c>
      <c r="C25" s="2">
        <v>1679</v>
      </c>
      <c r="D25" s="2">
        <v>2329</v>
      </c>
      <c r="E25" s="2">
        <v>3943</v>
      </c>
      <c r="F25" s="2">
        <v>4648</v>
      </c>
      <c r="G25" s="3">
        <v>0.38713519952352593</v>
      </c>
      <c r="H25" s="3">
        <v>0.69300128810648354</v>
      </c>
      <c r="I25" s="3">
        <v>0.17879786964240418</v>
      </c>
    </row>
    <row r="26" spans="2:9">
      <c r="B26" s="31" t="s">
        <v>86</v>
      </c>
      <c r="C26" s="2">
        <v>1460</v>
      </c>
      <c r="D26" s="2">
        <v>2342</v>
      </c>
      <c r="E26" s="2">
        <v>3803</v>
      </c>
      <c r="F26" s="2">
        <v>4052</v>
      </c>
      <c r="G26" s="3">
        <v>0.60410958904109591</v>
      </c>
      <c r="H26" s="3">
        <v>0.62382578992314253</v>
      </c>
      <c r="I26" s="3">
        <v>6.5474625295819155E-2</v>
      </c>
    </row>
    <row r="27" spans="2:9">
      <c r="B27" s="31" t="s">
        <v>87</v>
      </c>
      <c r="C27" s="2">
        <v>1723</v>
      </c>
      <c r="D27" s="2">
        <v>2919</v>
      </c>
      <c r="E27" s="2">
        <v>4794</v>
      </c>
      <c r="F27" s="2">
        <v>4064</v>
      </c>
      <c r="G27" s="3">
        <v>0.69413813116656997</v>
      </c>
      <c r="H27" s="3">
        <v>0.64234326824254873</v>
      </c>
      <c r="I27" s="3">
        <v>-0.15227367542761783</v>
      </c>
    </row>
    <row r="28" spans="2:9">
      <c r="B28" s="31" t="s">
        <v>88</v>
      </c>
      <c r="C28" s="2">
        <v>526</v>
      </c>
      <c r="D28" s="2">
        <v>362</v>
      </c>
      <c r="E28" s="2">
        <v>1048</v>
      </c>
      <c r="F28" s="2">
        <v>1545</v>
      </c>
      <c r="G28" s="3">
        <v>-0.31178707224334601</v>
      </c>
      <c r="H28" s="3">
        <v>1.8950276243093924</v>
      </c>
      <c r="I28" s="3">
        <v>0.4742366412213741</v>
      </c>
    </row>
    <row r="29" spans="2:9">
      <c r="B29" s="31" t="s">
        <v>89</v>
      </c>
      <c r="C29" s="2">
        <v>0</v>
      </c>
      <c r="D29" s="2">
        <v>0</v>
      </c>
      <c r="E29" s="2">
        <v>0</v>
      </c>
      <c r="F29" s="2">
        <v>552</v>
      </c>
      <c r="G29" s="3" t="s">
        <v>132</v>
      </c>
      <c r="H29" s="3" t="s">
        <v>132</v>
      </c>
      <c r="I29" s="3" t="s">
        <v>132</v>
      </c>
    </row>
    <row r="30" spans="2:9">
      <c r="B30" s="31" t="s">
        <v>90</v>
      </c>
      <c r="C30" s="2">
        <v>0</v>
      </c>
      <c r="D30" s="2">
        <v>0</v>
      </c>
      <c r="E30" s="2">
        <v>0</v>
      </c>
      <c r="F30" s="2">
        <v>691</v>
      </c>
      <c r="G30" s="3" t="s">
        <v>132</v>
      </c>
      <c r="H30" s="3" t="s">
        <v>132</v>
      </c>
      <c r="I30" s="3" t="s">
        <v>132</v>
      </c>
    </row>
    <row r="31" spans="2:9">
      <c r="B31" s="31" t="s">
        <v>91</v>
      </c>
      <c r="C31" s="2">
        <v>0</v>
      </c>
      <c r="D31" s="2">
        <v>0</v>
      </c>
      <c r="E31" s="2">
        <v>700</v>
      </c>
      <c r="F31" s="2">
        <v>994</v>
      </c>
      <c r="G31" s="3" t="s">
        <v>132</v>
      </c>
      <c r="H31" s="3" t="s">
        <v>132</v>
      </c>
      <c r="I31" s="3">
        <v>0.41999999999999993</v>
      </c>
    </row>
    <row r="32" spans="2:9">
      <c r="B32" s="31" t="s">
        <v>92</v>
      </c>
      <c r="C32" s="2">
        <v>0</v>
      </c>
      <c r="D32" s="2">
        <v>0</v>
      </c>
      <c r="E32" s="2">
        <v>520</v>
      </c>
      <c r="F32" s="2">
        <v>579</v>
      </c>
      <c r="G32" s="3" t="s">
        <v>132</v>
      </c>
      <c r="H32" s="3" t="s">
        <v>132</v>
      </c>
      <c r="I32" s="3">
        <v>0.1134615384615385</v>
      </c>
    </row>
    <row r="33" spans="2:9">
      <c r="B33" s="31" t="s">
        <v>93</v>
      </c>
      <c r="C33" s="2">
        <v>0</v>
      </c>
      <c r="D33" s="2">
        <v>0</v>
      </c>
      <c r="E33" s="2">
        <v>684</v>
      </c>
      <c r="F33" s="2">
        <v>684</v>
      </c>
      <c r="G33" s="3" t="s">
        <v>132</v>
      </c>
      <c r="H33" s="3" t="s">
        <v>132</v>
      </c>
      <c r="I33" s="3">
        <v>0</v>
      </c>
    </row>
    <row r="34" spans="2:9">
      <c r="B34" s="31" t="s">
        <v>94</v>
      </c>
      <c r="C34" s="2">
        <v>1784</v>
      </c>
      <c r="D34" s="2">
        <v>2648</v>
      </c>
      <c r="E34" s="2">
        <v>2784</v>
      </c>
      <c r="F34" s="2">
        <v>2333</v>
      </c>
      <c r="G34" s="3">
        <v>0.48430493273542607</v>
      </c>
      <c r="H34" s="3">
        <v>5.1359516616314105E-2</v>
      </c>
      <c r="I34" s="3">
        <v>-0.16199712643678166</v>
      </c>
    </row>
    <row r="35" spans="2:9">
      <c r="B35" s="31" t="s">
        <v>95</v>
      </c>
      <c r="C35" s="2">
        <v>2374</v>
      </c>
      <c r="D35" s="2">
        <v>3814</v>
      </c>
      <c r="E35" s="2">
        <v>4617</v>
      </c>
      <c r="F35" s="2">
        <v>3511</v>
      </c>
      <c r="G35" s="3">
        <v>0.60657118786857622</v>
      </c>
      <c r="H35" s="3">
        <v>0.21054011536444683</v>
      </c>
      <c r="I35" s="3">
        <v>-0.23954949101147927</v>
      </c>
    </row>
    <row r="36" spans="2:9">
      <c r="B36" s="31" t="s">
        <v>96</v>
      </c>
      <c r="C36" s="2">
        <v>2748</v>
      </c>
      <c r="D36" s="2">
        <v>4320</v>
      </c>
      <c r="E36" s="2">
        <v>3918</v>
      </c>
      <c r="F36" s="2">
        <v>3196</v>
      </c>
      <c r="G36" s="3">
        <v>0.57205240174672478</v>
      </c>
      <c r="H36" s="3">
        <v>-9.3055555555555558E-2</v>
      </c>
      <c r="I36" s="3">
        <v>-0.18427769270035732</v>
      </c>
    </row>
    <row r="37" spans="2:9">
      <c r="B37" s="32" t="s">
        <v>97</v>
      </c>
      <c r="C37" s="33">
        <v>12294</v>
      </c>
      <c r="D37" s="33">
        <v>18734</v>
      </c>
      <c r="E37" s="33">
        <v>26811</v>
      </c>
      <c r="F37" s="33">
        <v>26849</v>
      </c>
      <c r="G37" s="34">
        <v>0.52383276394989431</v>
      </c>
      <c r="H37" s="34">
        <v>0.43114124052524816</v>
      </c>
      <c r="I37" s="34">
        <v>1.4173287083658614E-3</v>
      </c>
    </row>
    <row r="38" spans="2:9" ht="15" customHeight="1">
      <c r="B38" s="290" t="s">
        <v>98</v>
      </c>
      <c r="C38" s="290"/>
      <c r="D38" s="290"/>
      <c r="E38" s="290"/>
      <c r="F38" s="290"/>
      <c r="G38" s="290"/>
      <c r="H38" s="290"/>
      <c r="I38" s="290"/>
    </row>
    <row r="41" spans="2:9" ht="36" customHeight="1">
      <c r="B41" s="291" t="s">
        <v>278</v>
      </c>
      <c r="C41" s="291"/>
      <c r="D41" s="291"/>
      <c r="E41" s="291"/>
      <c r="F41" s="291"/>
      <c r="G41" s="291"/>
      <c r="H41" s="291"/>
      <c r="I41" s="291"/>
    </row>
    <row r="42" spans="2:9">
      <c r="B42" s="29"/>
      <c r="C42" s="29">
        <v>2007</v>
      </c>
      <c r="D42" s="29">
        <v>2008</v>
      </c>
      <c r="E42" s="29">
        <v>2009</v>
      </c>
      <c r="F42" s="29">
        <v>2010</v>
      </c>
      <c r="G42" s="30" t="s">
        <v>82</v>
      </c>
      <c r="H42" s="30" t="s">
        <v>83</v>
      </c>
      <c r="I42" s="30" t="s">
        <v>84</v>
      </c>
    </row>
    <row r="43" spans="2:9">
      <c r="B43" s="31" t="s">
        <v>85</v>
      </c>
      <c r="C43" s="2">
        <v>19340</v>
      </c>
      <c r="D43" s="2">
        <v>19956</v>
      </c>
      <c r="E43" s="2">
        <v>17267</v>
      </c>
      <c r="F43" s="2">
        <v>22004</v>
      </c>
      <c r="G43" s="3">
        <v>3.1851085832471648E-2</v>
      </c>
      <c r="H43" s="3">
        <v>-0.13474644217278009</v>
      </c>
      <c r="I43" s="3">
        <v>0.27433833323681012</v>
      </c>
    </row>
    <row r="44" spans="2:9">
      <c r="B44" s="31" t="s">
        <v>86</v>
      </c>
      <c r="C44" s="2">
        <v>18626</v>
      </c>
      <c r="D44" s="2">
        <v>21568</v>
      </c>
      <c r="E44" s="2">
        <v>14759</v>
      </c>
      <c r="F44" s="2">
        <v>19730</v>
      </c>
      <c r="G44" s="3">
        <v>0.15795125093954687</v>
      </c>
      <c r="H44" s="3">
        <v>-0.31569918397626118</v>
      </c>
      <c r="I44" s="3">
        <v>0.33681143708923367</v>
      </c>
    </row>
    <row r="45" spans="2:9">
      <c r="B45" s="31" t="s">
        <v>87</v>
      </c>
      <c r="C45" s="2">
        <v>22073</v>
      </c>
      <c r="D45" s="2">
        <v>20113</v>
      </c>
      <c r="E45" s="2">
        <v>14335</v>
      </c>
      <c r="F45" s="2">
        <v>20730</v>
      </c>
      <c r="G45" s="3">
        <v>-8.8796266932451462E-2</v>
      </c>
      <c r="H45" s="3">
        <v>-0.28727688559638043</v>
      </c>
      <c r="I45" s="3">
        <v>0.44611091733519359</v>
      </c>
    </row>
    <row r="46" spans="2:9">
      <c r="B46" s="31" t="s">
        <v>88</v>
      </c>
      <c r="C46" s="2">
        <v>7983</v>
      </c>
      <c r="D46" s="2">
        <v>8444</v>
      </c>
      <c r="E46" s="2">
        <v>8170</v>
      </c>
      <c r="F46" s="2">
        <v>7299</v>
      </c>
      <c r="G46" s="3">
        <v>5.7747713892020602E-2</v>
      </c>
      <c r="H46" s="3">
        <v>-3.2449076267171972E-2</v>
      </c>
      <c r="I46" s="3">
        <v>-0.10660954712362303</v>
      </c>
    </row>
    <row r="47" spans="2:9">
      <c r="B47" s="31" t="s">
        <v>89</v>
      </c>
      <c r="C47" s="2">
        <v>2915</v>
      </c>
      <c r="D47" s="2">
        <v>2456</v>
      </c>
      <c r="E47" s="2">
        <v>2340</v>
      </c>
      <c r="F47" s="2">
        <v>3079</v>
      </c>
      <c r="G47" s="3">
        <v>-0.15746140651801033</v>
      </c>
      <c r="H47" s="3">
        <v>-4.723127035830621E-2</v>
      </c>
      <c r="I47" s="3">
        <v>0.3158119658119658</v>
      </c>
    </row>
    <row r="48" spans="2:9">
      <c r="B48" s="31" t="s">
        <v>90</v>
      </c>
      <c r="C48" s="2">
        <v>2320</v>
      </c>
      <c r="D48" s="2">
        <v>2392</v>
      </c>
      <c r="E48" s="2">
        <v>2389</v>
      </c>
      <c r="F48" s="2">
        <v>3504</v>
      </c>
      <c r="G48" s="3">
        <v>3.1034482758620641E-2</v>
      </c>
      <c r="H48" s="3">
        <v>-1.2541806020066604E-3</v>
      </c>
      <c r="I48" s="3">
        <v>0.46672247802427802</v>
      </c>
    </row>
    <row r="49" spans="2:9">
      <c r="B49" s="31" t="s">
        <v>91</v>
      </c>
      <c r="C49" s="2">
        <v>3884</v>
      </c>
      <c r="D49" s="2">
        <v>3037</v>
      </c>
      <c r="E49" s="2">
        <v>3079</v>
      </c>
      <c r="F49" s="2">
        <v>3297</v>
      </c>
      <c r="G49" s="3">
        <v>-0.21807415036045319</v>
      </c>
      <c r="H49" s="3">
        <v>1.3829436944353013E-2</v>
      </c>
      <c r="I49" s="3">
        <v>7.0802208509256337E-2</v>
      </c>
    </row>
    <row r="50" spans="2:9">
      <c r="B50" s="31" t="s">
        <v>92</v>
      </c>
      <c r="C50" s="2">
        <v>3255</v>
      </c>
      <c r="D50" s="2">
        <v>2253</v>
      </c>
      <c r="E50" s="2">
        <v>2419</v>
      </c>
      <c r="F50" s="2">
        <v>2970</v>
      </c>
      <c r="G50" s="3">
        <v>-0.30783410138248846</v>
      </c>
      <c r="H50" s="3">
        <v>7.3679538393253363E-2</v>
      </c>
      <c r="I50" s="3">
        <v>0.22778007441091352</v>
      </c>
    </row>
    <row r="51" spans="2:9">
      <c r="B51" s="31" t="s">
        <v>93</v>
      </c>
      <c r="C51" s="2">
        <v>2378</v>
      </c>
      <c r="D51" s="2">
        <v>2379</v>
      </c>
      <c r="E51" s="2">
        <v>3876</v>
      </c>
      <c r="F51" s="2">
        <v>3314</v>
      </c>
      <c r="G51" s="3">
        <v>4.20521446593769E-4</v>
      </c>
      <c r="H51" s="3">
        <v>0.6292559899117276</v>
      </c>
      <c r="I51" s="3">
        <v>-0.14499484004127972</v>
      </c>
    </row>
    <row r="52" spans="2:9">
      <c r="B52" s="31" t="s">
        <v>94</v>
      </c>
      <c r="C52" s="2">
        <v>12152</v>
      </c>
      <c r="D52" s="2">
        <v>13299</v>
      </c>
      <c r="E52" s="2">
        <v>15085</v>
      </c>
      <c r="F52" s="2">
        <v>10901</v>
      </c>
      <c r="G52" s="3">
        <v>9.4387755102040893E-2</v>
      </c>
      <c r="H52" s="3">
        <v>0.13429581171516647</v>
      </c>
      <c r="I52" s="3">
        <v>-0.27736161750082866</v>
      </c>
    </row>
    <row r="53" spans="2:9">
      <c r="B53" s="31" t="s">
        <v>95</v>
      </c>
      <c r="C53" s="2">
        <v>18531</v>
      </c>
      <c r="D53" s="2">
        <v>15957</v>
      </c>
      <c r="E53" s="2">
        <v>14987</v>
      </c>
      <c r="F53" s="2">
        <v>16463</v>
      </c>
      <c r="G53" s="3">
        <v>-0.13890237979601749</v>
      </c>
      <c r="H53" s="3">
        <v>-6.0788368740991361E-2</v>
      </c>
      <c r="I53" s="3">
        <v>9.8485353973443601E-2</v>
      </c>
    </row>
    <row r="54" spans="2:9">
      <c r="B54" s="31" t="s">
        <v>96</v>
      </c>
      <c r="C54" s="2">
        <v>20424</v>
      </c>
      <c r="D54" s="2">
        <v>15081</v>
      </c>
      <c r="E54" s="2">
        <v>16323</v>
      </c>
      <c r="F54" s="2">
        <v>17245</v>
      </c>
      <c r="G54" s="3">
        <v>-0.26160399529964751</v>
      </c>
      <c r="H54" s="3">
        <v>8.2355281480007925E-2</v>
      </c>
      <c r="I54" s="3">
        <v>5.6484714819579729E-2</v>
      </c>
    </row>
    <row r="55" spans="2:9">
      <c r="B55" s="32" t="s">
        <v>97</v>
      </c>
      <c r="C55" s="33">
        <v>133881</v>
      </c>
      <c r="D55" s="33">
        <v>126935</v>
      </c>
      <c r="E55" s="33">
        <v>115029</v>
      </c>
      <c r="F55" s="33">
        <v>130536</v>
      </c>
      <c r="G55" s="34">
        <v>-5.188189511581176E-2</v>
      </c>
      <c r="H55" s="34">
        <v>-9.3796037341946636E-2</v>
      </c>
      <c r="I55" s="34">
        <v>0.13480948282606997</v>
      </c>
    </row>
    <row r="56" spans="2:9" ht="15" customHeight="1">
      <c r="B56" s="290" t="s">
        <v>98</v>
      </c>
      <c r="C56" s="290"/>
      <c r="D56" s="290"/>
      <c r="E56" s="290"/>
      <c r="F56" s="290"/>
      <c r="G56" s="290"/>
      <c r="H56" s="290"/>
      <c r="I56" s="290"/>
    </row>
    <row r="59" spans="2:9" ht="36" customHeight="1">
      <c r="B59" s="291" t="s">
        <v>279</v>
      </c>
      <c r="C59" s="291"/>
      <c r="D59" s="291"/>
      <c r="E59" s="291"/>
      <c r="F59" s="291"/>
      <c r="G59" s="291"/>
      <c r="H59" s="291"/>
      <c r="I59" s="291"/>
    </row>
    <row r="60" spans="2:9">
      <c r="B60" s="29"/>
      <c r="C60" s="29">
        <v>2007</v>
      </c>
      <c r="D60" s="29">
        <v>2008</v>
      </c>
      <c r="E60" s="29">
        <v>2009</v>
      </c>
      <c r="F60" s="29">
        <v>2010</v>
      </c>
      <c r="G60" s="30" t="s">
        <v>82</v>
      </c>
      <c r="H60" s="30" t="s">
        <v>83</v>
      </c>
      <c r="I60" s="30" t="s">
        <v>84</v>
      </c>
    </row>
    <row r="61" spans="2:9">
      <c r="B61" s="31" t="s">
        <v>85</v>
      </c>
      <c r="C61" s="2" t="s">
        <v>132</v>
      </c>
      <c r="D61" s="2" t="s">
        <v>132</v>
      </c>
      <c r="E61" s="2" t="s">
        <v>132</v>
      </c>
      <c r="F61" s="2" t="s">
        <v>132</v>
      </c>
      <c r="G61" s="3" t="s">
        <v>132</v>
      </c>
      <c r="H61" s="3" t="s">
        <v>132</v>
      </c>
      <c r="I61" s="3" t="s">
        <v>132</v>
      </c>
    </row>
    <row r="62" spans="2:9">
      <c r="B62" s="31" t="s">
        <v>86</v>
      </c>
      <c r="C62" s="2" t="s">
        <v>132</v>
      </c>
      <c r="D62" s="2" t="s">
        <v>132</v>
      </c>
      <c r="E62" s="2" t="s">
        <v>132</v>
      </c>
      <c r="F62" s="2" t="s">
        <v>132</v>
      </c>
      <c r="G62" s="3" t="s">
        <v>132</v>
      </c>
      <c r="H62" s="3" t="s">
        <v>132</v>
      </c>
      <c r="I62" s="3" t="s">
        <v>132</v>
      </c>
    </row>
    <row r="63" spans="2:9">
      <c r="B63" s="31" t="s">
        <v>87</v>
      </c>
      <c r="C63" s="2" t="s">
        <v>132</v>
      </c>
      <c r="D63" s="2" t="s">
        <v>132</v>
      </c>
      <c r="E63" s="2" t="s">
        <v>132</v>
      </c>
      <c r="F63" s="2" t="s">
        <v>132</v>
      </c>
      <c r="G63" s="3" t="s">
        <v>132</v>
      </c>
      <c r="H63" s="3" t="s">
        <v>132</v>
      </c>
      <c r="I63" s="3" t="s">
        <v>132</v>
      </c>
    </row>
    <row r="64" spans="2:9">
      <c r="B64" s="31" t="s">
        <v>88</v>
      </c>
      <c r="C64" s="2" t="s">
        <v>132</v>
      </c>
      <c r="D64" s="2" t="s">
        <v>132</v>
      </c>
      <c r="E64" s="2" t="s">
        <v>132</v>
      </c>
      <c r="F64" s="2" t="s">
        <v>132</v>
      </c>
      <c r="G64" s="3" t="s">
        <v>132</v>
      </c>
      <c r="H64" s="3" t="s">
        <v>132</v>
      </c>
      <c r="I64" s="3" t="s">
        <v>132</v>
      </c>
    </row>
    <row r="65" spans="2:9">
      <c r="B65" s="31" t="s">
        <v>89</v>
      </c>
      <c r="C65" s="2" t="s">
        <v>132</v>
      </c>
      <c r="D65" s="2" t="s">
        <v>132</v>
      </c>
      <c r="E65" s="2" t="s">
        <v>132</v>
      </c>
      <c r="F65" s="2" t="s">
        <v>132</v>
      </c>
      <c r="G65" s="3" t="s">
        <v>132</v>
      </c>
      <c r="H65" s="3" t="s">
        <v>132</v>
      </c>
      <c r="I65" s="3" t="s">
        <v>132</v>
      </c>
    </row>
    <row r="66" spans="2:9">
      <c r="B66" s="31" t="s">
        <v>90</v>
      </c>
      <c r="C66" s="2" t="s">
        <v>132</v>
      </c>
      <c r="D66" s="2" t="s">
        <v>132</v>
      </c>
      <c r="E66" s="2" t="s">
        <v>132</v>
      </c>
      <c r="F66" s="2" t="s">
        <v>132</v>
      </c>
      <c r="G66" s="3" t="s">
        <v>132</v>
      </c>
      <c r="H66" s="3" t="s">
        <v>132</v>
      </c>
      <c r="I66" s="3" t="s">
        <v>132</v>
      </c>
    </row>
    <row r="67" spans="2:9">
      <c r="B67" s="31" t="s">
        <v>91</v>
      </c>
      <c r="C67" s="2" t="s">
        <v>132</v>
      </c>
      <c r="D67" s="2" t="s">
        <v>132</v>
      </c>
      <c r="E67" s="2" t="s">
        <v>132</v>
      </c>
      <c r="F67" s="2" t="s">
        <v>132</v>
      </c>
      <c r="G67" s="3" t="s">
        <v>132</v>
      </c>
      <c r="H67" s="3" t="s">
        <v>132</v>
      </c>
      <c r="I67" s="3" t="s">
        <v>132</v>
      </c>
    </row>
    <row r="68" spans="2:9">
      <c r="B68" s="31" t="s">
        <v>92</v>
      </c>
      <c r="C68" s="2" t="s">
        <v>132</v>
      </c>
      <c r="D68" s="2" t="s">
        <v>132</v>
      </c>
      <c r="E68" s="2" t="s">
        <v>132</v>
      </c>
      <c r="F68" s="2" t="s">
        <v>132</v>
      </c>
      <c r="G68" s="3" t="s">
        <v>132</v>
      </c>
      <c r="H68" s="3" t="s">
        <v>132</v>
      </c>
      <c r="I68" s="3" t="s">
        <v>132</v>
      </c>
    </row>
    <row r="69" spans="2:9">
      <c r="B69" s="31" t="s">
        <v>93</v>
      </c>
      <c r="C69" s="2" t="s">
        <v>132</v>
      </c>
      <c r="D69" s="2" t="s">
        <v>132</v>
      </c>
      <c r="E69" s="2" t="s">
        <v>132</v>
      </c>
      <c r="F69" s="2" t="s">
        <v>132</v>
      </c>
      <c r="G69" s="3" t="s">
        <v>132</v>
      </c>
      <c r="H69" s="3" t="s">
        <v>132</v>
      </c>
      <c r="I69" s="3" t="s">
        <v>132</v>
      </c>
    </row>
    <row r="70" spans="2:9">
      <c r="B70" s="31" t="s">
        <v>94</v>
      </c>
      <c r="C70" s="2" t="s">
        <v>132</v>
      </c>
      <c r="D70" s="2" t="s">
        <v>132</v>
      </c>
      <c r="E70" s="2" t="s">
        <v>132</v>
      </c>
      <c r="F70" s="2" t="s">
        <v>132</v>
      </c>
      <c r="G70" s="3" t="s">
        <v>132</v>
      </c>
      <c r="H70" s="3" t="s">
        <v>132</v>
      </c>
      <c r="I70" s="3" t="s">
        <v>132</v>
      </c>
    </row>
    <row r="71" spans="2:9">
      <c r="B71" s="31" t="s">
        <v>95</v>
      </c>
      <c r="C71" s="2" t="s">
        <v>132</v>
      </c>
      <c r="D71" s="2" t="s">
        <v>132</v>
      </c>
      <c r="E71" s="2" t="s">
        <v>132</v>
      </c>
      <c r="F71" s="2" t="s">
        <v>132</v>
      </c>
      <c r="G71" s="3" t="s">
        <v>132</v>
      </c>
      <c r="H71" s="3" t="s">
        <v>132</v>
      </c>
      <c r="I71" s="3" t="s">
        <v>132</v>
      </c>
    </row>
    <row r="72" spans="2:9">
      <c r="B72" s="31" t="s">
        <v>96</v>
      </c>
      <c r="C72" s="2" t="s">
        <v>132</v>
      </c>
      <c r="D72" s="2" t="s">
        <v>132</v>
      </c>
      <c r="E72" s="2" t="s">
        <v>132</v>
      </c>
      <c r="F72" s="2" t="s">
        <v>132</v>
      </c>
      <c r="G72" s="3" t="s">
        <v>132</v>
      </c>
      <c r="H72" s="3" t="s">
        <v>132</v>
      </c>
      <c r="I72" s="3" t="s">
        <v>132</v>
      </c>
    </row>
    <row r="73" spans="2:9">
      <c r="B73" s="32" t="s">
        <v>97</v>
      </c>
      <c r="C73" s="33">
        <v>0</v>
      </c>
      <c r="D73" s="33">
        <v>0</v>
      </c>
      <c r="E73" s="33">
        <v>0</v>
      </c>
      <c r="F73" s="33">
        <v>0</v>
      </c>
      <c r="G73" s="34" t="s">
        <v>132</v>
      </c>
      <c r="H73" s="34" t="s">
        <v>132</v>
      </c>
      <c r="I73" s="34" t="s">
        <v>132</v>
      </c>
    </row>
    <row r="74" spans="2:9" ht="15" customHeight="1">
      <c r="B74" s="290" t="s">
        <v>98</v>
      </c>
      <c r="C74" s="290"/>
      <c r="D74" s="290"/>
      <c r="E74" s="290"/>
      <c r="F74" s="290"/>
      <c r="G74" s="290"/>
      <c r="H74" s="290"/>
      <c r="I74" s="290"/>
    </row>
    <row r="77" spans="2:9" ht="36" customHeight="1">
      <c r="B77" s="291" t="s">
        <v>280</v>
      </c>
      <c r="C77" s="291"/>
      <c r="D77" s="291"/>
      <c r="E77" s="291"/>
      <c r="F77" s="291"/>
      <c r="G77" s="291"/>
      <c r="H77" s="291"/>
      <c r="I77" s="291"/>
    </row>
    <row r="78" spans="2:9">
      <c r="B78" s="29"/>
      <c r="C78" s="29">
        <v>2007</v>
      </c>
      <c r="D78" s="29">
        <v>2008</v>
      </c>
      <c r="E78" s="29">
        <v>2009</v>
      </c>
      <c r="F78" s="29">
        <v>2010</v>
      </c>
      <c r="G78" s="30" t="s">
        <v>82</v>
      </c>
      <c r="H78" s="30" t="s">
        <v>83</v>
      </c>
      <c r="I78" s="30" t="s">
        <v>84</v>
      </c>
    </row>
    <row r="79" spans="2:9">
      <c r="B79" s="31" t="s">
        <v>85</v>
      </c>
      <c r="C79" s="2">
        <v>15448</v>
      </c>
      <c r="D79" s="2">
        <v>15948</v>
      </c>
      <c r="E79" s="2">
        <v>13172</v>
      </c>
      <c r="F79" s="2">
        <v>12882</v>
      </c>
      <c r="G79" s="3">
        <v>3.2366649404453662E-2</v>
      </c>
      <c r="H79" s="3">
        <v>-0.17406571356909961</v>
      </c>
      <c r="I79" s="3">
        <v>-2.2016398420892758E-2</v>
      </c>
    </row>
    <row r="80" spans="2:9">
      <c r="B80" s="31" t="s">
        <v>86</v>
      </c>
      <c r="C80" s="2">
        <v>14733</v>
      </c>
      <c r="D80" s="2">
        <v>15069</v>
      </c>
      <c r="E80" s="2">
        <v>12725</v>
      </c>
      <c r="F80" s="2">
        <v>12055</v>
      </c>
      <c r="G80" s="3">
        <v>2.2805945835878694E-2</v>
      </c>
      <c r="H80" s="3">
        <v>-0.15555113146194177</v>
      </c>
      <c r="I80" s="3">
        <v>-5.2652259332023554E-2</v>
      </c>
    </row>
    <row r="81" spans="2:9">
      <c r="B81" s="31" t="s">
        <v>87</v>
      </c>
      <c r="C81" s="2">
        <v>14868</v>
      </c>
      <c r="D81" s="2">
        <v>16559</v>
      </c>
      <c r="E81" s="2">
        <v>14898</v>
      </c>
      <c r="F81" s="2">
        <v>12367</v>
      </c>
      <c r="G81" s="3">
        <v>0.11373419424266884</v>
      </c>
      <c r="H81" s="3">
        <v>-0.10030798961289933</v>
      </c>
      <c r="I81" s="3">
        <v>-0.16988857564773796</v>
      </c>
    </row>
    <row r="82" spans="2:9">
      <c r="B82" s="31" t="s">
        <v>88</v>
      </c>
      <c r="C82" s="2">
        <v>7279</v>
      </c>
      <c r="D82" s="2">
        <v>5564</v>
      </c>
      <c r="E82" s="2">
        <v>5247</v>
      </c>
      <c r="F82" s="2">
        <v>3520</v>
      </c>
      <c r="G82" s="3">
        <v>-0.23560928698997119</v>
      </c>
      <c r="H82" s="3">
        <v>-5.6973400431344356E-2</v>
      </c>
      <c r="I82" s="3">
        <v>-0.32914046121593288</v>
      </c>
    </row>
    <row r="83" spans="2:9">
      <c r="B83" s="31" t="s">
        <v>89</v>
      </c>
      <c r="C83" s="2">
        <v>1514</v>
      </c>
      <c r="D83" s="2">
        <v>1385</v>
      </c>
      <c r="E83" s="2">
        <v>1314</v>
      </c>
      <c r="F83" s="2">
        <v>1172</v>
      </c>
      <c r="G83" s="3">
        <v>-8.520475561426688E-2</v>
      </c>
      <c r="H83" s="3">
        <v>-5.1263537906137135E-2</v>
      </c>
      <c r="I83" s="3">
        <v>-0.10806697108066976</v>
      </c>
    </row>
    <row r="84" spans="2:9">
      <c r="B84" s="31" t="s">
        <v>90</v>
      </c>
      <c r="C84" s="2">
        <v>1219</v>
      </c>
      <c r="D84" s="2">
        <v>1397</v>
      </c>
      <c r="E84" s="2">
        <v>1683</v>
      </c>
      <c r="F84" s="2">
        <v>1468</v>
      </c>
      <c r="G84" s="3">
        <v>0.14602132895816244</v>
      </c>
      <c r="H84" s="3">
        <v>0.20472440944881898</v>
      </c>
      <c r="I84" s="3">
        <v>-0.12774806892453949</v>
      </c>
    </row>
    <row r="85" spans="2:9">
      <c r="B85" s="31" t="s">
        <v>91</v>
      </c>
      <c r="C85" s="2">
        <v>2379</v>
      </c>
      <c r="D85" s="2">
        <v>1880</v>
      </c>
      <c r="E85" s="2">
        <v>1343</v>
      </c>
      <c r="F85" s="2">
        <v>1169</v>
      </c>
      <c r="G85" s="3">
        <v>-0.20975199663724253</v>
      </c>
      <c r="H85" s="3">
        <v>-0.28563829787234041</v>
      </c>
      <c r="I85" s="3">
        <v>-0.12956068503350704</v>
      </c>
    </row>
    <row r="86" spans="2:9">
      <c r="B86" s="31" t="s">
        <v>92</v>
      </c>
      <c r="C86" s="2">
        <v>1816</v>
      </c>
      <c r="D86" s="2">
        <v>1350</v>
      </c>
      <c r="E86" s="2">
        <v>1396</v>
      </c>
      <c r="F86" s="2">
        <v>1465</v>
      </c>
      <c r="G86" s="3">
        <v>-0.25660792951541855</v>
      </c>
      <c r="H86" s="3">
        <v>3.4074074074074145E-2</v>
      </c>
      <c r="I86" s="3">
        <v>4.942693409742116E-2</v>
      </c>
    </row>
    <row r="87" spans="2:9">
      <c r="B87" s="31" t="s">
        <v>93</v>
      </c>
      <c r="C87" s="2">
        <v>1884</v>
      </c>
      <c r="D87" s="2">
        <v>1794</v>
      </c>
      <c r="E87" s="2">
        <v>2007</v>
      </c>
      <c r="F87" s="2">
        <v>1206</v>
      </c>
      <c r="G87" s="3">
        <v>-4.7770700636942665E-2</v>
      </c>
      <c r="H87" s="3">
        <v>0.11872909698996659</v>
      </c>
      <c r="I87" s="3">
        <v>-0.39910313901345296</v>
      </c>
    </row>
    <row r="88" spans="2:9">
      <c r="B88" s="31" t="s">
        <v>94</v>
      </c>
      <c r="C88" s="2">
        <v>10041</v>
      </c>
      <c r="D88" s="2">
        <v>9531</v>
      </c>
      <c r="E88" s="2">
        <v>8395</v>
      </c>
      <c r="F88" s="2">
        <v>6649</v>
      </c>
      <c r="G88" s="3">
        <v>-5.0791753809381501E-2</v>
      </c>
      <c r="H88" s="3">
        <v>-0.11919001154128628</v>
      </c>
      <c r="I88" s="3">
        <v>-0.20798094103633114</v>
      </c>
    </row>
    <row r="89" spans="2:9">
      <c r="B89" s="31" t="s">
        <v>95</v>
      </c>
      <c r="C89" s="2">
        <v>13249</v>
      </c>
      <c r="D89" s="2">
        <v>14630</v>
      </c>
      <c r="E89" s="2">
        <v>10681</v>
      </c>
      <c r="F89" s="2">
        <v>10435</v>
      </c>
      <c r="G89" s="3">
        <v>0.1042342818325912</v>
      </c>
      <c r="H89" s="3">
        <v>-0.26992481203007523</v>
      </c>
      <c r="I89" s="3">
        <v>-2.3031551352869606E-2</v>
      </c>
    </row>
    <row r="90" spans="2:9">
      <c r="B90" s="31" t="s">
        <v>96</v>
      </c>
      <c r="C90" s="2">
        <v>15995</v>
      </c>
      <c r="D90" s="2">
        <v>12642</v>
      </c>
      <c r="E90" s="2">
        <v>10805</v>
      </c>
      <c r="F90" s="2">
        <v>9862</v>
      </c>
      <c r="G90" s="3">
        <v>-0.20962800875273524</v>
      </c>
      <c r="H90" s="3">
        <v>-0.14530928650529984</v>
      </c>
      <c r="I90" s="3">
        <v>-8.7274409995372504E-2</v>
      </c>
    </row>
    <row r="91" spans="2:9">
      <c r="B91" s="32" t="s">
        <v>97</v>
      </c>
      <c r="C91" s="33">
        <v>100425</v>
      </c>
      <c r="D91" s="33">
        <v>97749</v>
      </c>
      <c r="E91" s="33">
        <v>83666</v>
      </c>
      <c r="F91" s="33">
        <v>74250</v>
      </c>
      <c r="G91" s="34">
        <v>-2.6646751306945493E-2</v>
      </c>
      <c r="H91" s="34">
        <v>-0.14407308514665107</v>
      </c>
      <c r="I91" s="34">
        <v>-0.11254272942413879</v>
      </c>
    </row>
    <row r="92" spans="2:9" ht="15" customHeight="1">
      <c r="B92" s="290" t="s">
        <v>98</v>
      </c>
      <c r="C92" s="290"/>
      <c r="D92" s="290"/>
      <c r="E92" s="290"/>
      <c r="F92" s="290"/>
      <c r="G92" s="290"/>
      <c r="H92" s="290"/>
      <c r="I92" s="290"/>
    </row>
    <row r="96" spans="2:9" ht="36" customHeight="1">
      <c r="B96" s="291" t="s">
        <v>281</v>
      </c>
      <c r="C96" s="291"/>
      <c r="D96" s="291"/>
      <c r="E96" s="291"/>
      <c r="F96" s="291"/>
      <c r="G96" s="291"/>
      <c r="H96" s="291"/>
      <c r="I96" s="291"/>
    </row>
    <row r="97" spans="2:9">
      <c r="B97" s="29"/>
      <c r="C97" s="29">
        <v>2007</v>
      </c>
      <c r="D97" s="29">
        <v>2008</v>
      </c>
      <c r="E97" s="29">
        <v>2009</v>
      </c>
      <c r="F97" s="29">
        <v>2010</v>
      </c>
      <c r="G97" s="30" t="s">
        <v>82</v>
      </c>
      <c r="H97" s="30" t="s">
        <v>83</v>
      </c>
      <c r="I97" s="30" t="s">
        <v>84</v>
      </c>
    </row>
    <row r="98" spans="2:9">
      <c r="B98" s="31" t="s">
        <v>85</v>
      </c>
      <c r="C98" s="2">
        <v>3715</v>
      </c>
      <c r="D98" s="2">
        <v>3498</v>
      </c>
      <c r="E98" s="2">
        <v>3358</v>
      </c>
      <c r="F98" s="2">
        <v>3012</v>
      </c>
      <c r="G98" s="3">
        <v>-5.8411843876177705E-2</v>
      </c>
      <c r="H98" s="3">
        <v>-4.0022870211549488E-2</v>
      </c>
      <c r="I98" s="3">
        <v>-0.10303752233472308</v>
      </c>
    </row>
    <row r="99" spans="2:9">
      <c r="B99" s="31" t="s">
        <v>86</v>
      </c>
      <c r="C99" s="2">
        <v>3487</v>
      </c>
      <c r="D99" s="2">
        <v>3870</v>
      </c>
      <c r="E99" s="2">
        <v>2788</v>
      </c>
      <c r="F99" s="2">
        <v>2783</v>
      </c>
      <c r="G99" s="3">
        <v>0.10983653570404361</v>
      </c>
      <c r="H99" s="3">
        <v>-0.27958656330749354</v>
      </c>
      <c r="I99" s="3">
        <v>-1.7934002869440802E-3</v>
      </c>
    </row>
    <row r="100" spans="2:9">
      <c r="B100" s="31" t="s">
        <v>87</v>
      </c>
      <c r="C100" s="2">
        <v>3815</v>
      </c>
      <c r="D100" s="2">
        <v>3813</v>
      </c>
      <c r="E100" s="2">
        <v>3130</v>
      </c>
      <c r="F100" s="2">
        <v>3120</v>
      </c>
      <c r="G100" s="3">
        <v>-5.2424639580606058E-4</v>
      </c>
      <c r="H100" s="3">
        <v>-0.17912404930500914</v>
      </c>
      <c r="I100" s="3">
        <v>-3.1948881789137795E-3</v>
      </c>
    </row>
    <row r="101" spans="2:9">
      <c r="B101" s="31" t="s">
        <v>88</v>
      </c>
      <c r="C101" s="2">
        <v>2090</v>
      </c>
      <c r="D101" s="2">
        <v>1706</v>
      </c>
      <c r="E101" s="2">
        <v>2084</v>
      </c>
      <c r="F101" s="2">
        <v>1694</v>
      </c>
      <c r="G101" s="3">
        <v>-0.18373205741626797</v>
      </c>
      <c r="H101" s="3">
        <v>0.22157092614302454</v>
      </c>
      <c r="I101" s="3">
        <v>-0.18714011516314777</v>
      </c>
    </row>
    <row r="102" spans="2:9">
      <c r="B102" s="31" t="s">
        <v>89</v>
      </c>
      <c r="C102" s="2">
        <v>1220</v>
      </c>
      <c r="D102" s="2">
        <v>1702</v>
      </c>
      <c r="E102" s="2">
        <v>1546</v>
      </c>
      <c r="F102" s="2">
        <v>1325</v>
      </c>
      <c r="G102" s="3">
        <v>0.39508196721311473</v>
      </c>
      <c r="H102" s="3">
        <v>-9.1656874265569899E-2</v>
      </c>
      <c r="I102" s="3">
        <v>-0.14294954721862874</v>
      </c>
    </row>
    <row r="103" spans="2:9">
      <c r="B103" s="31" t="s">
        <v>90</v>
      </c>
      <c r="C103" s="2">
        <v>1559</v>
      </c>
      <c r="D103" s="2">
        <v>1397</v>
      </c>
      <c r="E103" s="2">
        <v>1356</v>
      </c>
      <c r="F103" s="2">
        <v>1355</v>
      </c>
      <c r="G103" s="3">
        <v>-0.10391276459268761</v>
      </c>
      <c r="H103" s="3">
        <v>-2.9348604151753777E-2</v>
      </c>
      <c r="I103" s="3">
        <v>-7.3746312684364046E-4</v>
      </c>
    </row>
    <row r="104" spans="2:9">
      <c r="B104" s="31" t="s">
        <v>91</v>
      </c>
      <c r="C104" s="2">
        <v>1306</v>
      </c>
      <c r="D104" s="2">
        <v>1428</v>
      </c>
      <c r="E104" s="2">
        <v>1702</v>
      </c>
      <c r="F104" s="2">
        <v>1703</v>
      </c>
      <c r="G104" s="3">
        <v>9.3415007656967752E-2</v>
      </c>
      <c r="H104" s="3">
        <v>0.1918767507002801</v>
      </c>
      <c r="I104" s="3">
        <v>5.8754406580496799E-4</v>
      </c>
    </row>
    <row r="105" spans="2:9">
      <c r="B105" s="31" t="s">
        <v>92</v>
      </c>
      <c r="C105" s="2">
        <v>1421</v>
      </c>
      <c r="D105" s="2">
        <v>1670</v>
      </c>
      <c r="E105" s="2">
        <v>1302</v>
      </c>
      <c r="F105" s="2">
        <v>1317</v>
      </c>
      <c r="G105" s="3">
        <v>0.17522871217452507</v>
      </c>
      <c r="H105" s="3">
        <v>-0.2203592814371258</v>
      </c>
      <c r="I105" s="3">
        <v>1.1520737327188835E-2</v>
      </c>
    </row>
    <row r="106" spans="2:9">
      <c r="B106" s="31" t="s">
        <v>93</v>
      </c>
      <c r="C106" s="2">
        <v>1258</v>
      </c>
      <c r="D106" s="2">
        <v>1439</v>
      </c>
      <c r="E106" s="2">
        <v>1406</v>
      </c>
      <c r="F106" s="2">
        <v>1292</v>
      </c>
      <c r="G106" s="3">
        <v>0.14387917329093791</v>
      </c>
      <c r="H106" s="3">
        <v>-2.2932592077831826E-2</v>
      </c>
      <c r="I106" s="3">
        <v>-8.108108108108103E-2</v>
      </c>
    </row>
    <row r="107" spans="2:9">
      <c r="B107" s="31" t="s">
        <v>94</v>
      </c>
      <c r="C107" s="2">
        <v>3115</v>
      </c>
      <c r="D107" s="2">
        <v>3358</v>
      </c>
      <c r="E107" s="2">
        <v>2290</v>
      </c>
      <c r="F107" s="2">
        <v>2124</v>
      </c>
      <c r="G107" s="3">
        <v>7.8009630818619558E-2</v>
      </c>
      <c r="H107" s="3">
        <v>-0.31804645622394279</v>
      </c>
      <c r="I107" s="3">
        <v>-7.248908296943235E-2</v>
      </c>
    </row>
    <row r="108" spans="2:9">
      <c r="B108" s="31" t="s">
        <v>95</v>
      </c>
      <c r="C108" s="2">
        <v>3862</v>
      </c>
      <c r="D108" s="2">
        <v>3274</v>
      </c>
      <c r="E108" s="2">
        <v>2530</v>
      </c>
      <c r="F108" s="2">
        <v>2958</v>
      </c>
      <c r="G108" s="3">
        <v>-0.15225271879854996</v>
      </c>
      <c r="H108" s="3">
        <v>-0.22724496029321928</v>
      </c>
      <c r="I108" s="3">
        <v>0.16916996047430821</v>
      </c>
    </row>
    <row r="109" spans="2:9">
      <c r="B109" s="31" t="s">
        <v>96</v>
      </c>
      <c r="C109" s="2">
        <v>3834</v>
      </c>
      <c r="D109" s="2">
        <v>3546</v>
      </c>
      <c r="E109" s="2">
        <v>2223</v>
      </c>
      <c r="F109" s="2">
        <v>2914</v>
      </c>
      <c r="G109" s="3">
        <v>-7.5117370892018753E-2</v>
      </c>
      <c r="H109" s="3">
        <v>-0.37309644670050757</v>
      </c>
      <c r="I109" s="3">
        <v>0.31084120557804762</v>
      </c>
    </row>
    <row r="110" spans="2:9">
      <c r="B110" s="32" t="s">
        <v>97</v>
      </c>
      <c r="C110" s="33">
        <v>30682</v>
      </c>
      <c r="D110" s="33">
        <v>30701</v>
      </c>
      <c r="E110" s="33">
        <v>25715</v>
      </c>
      <c r="F110" s="33">
        <v>25597</v>
      </c>
      <c r="G110" s="34">
        <v>6.1925558959652349E-4</v>
      </c>
      <c r="H110" s="34">
        <v>-0.16240513338327744</v>
      </c>
      <c r="I110" s="34">
        <v>-4.5887614232937857E-3</v>
      </c>
    </row>
    <row r="111" spans="2:9" ht="15" customHeight="1">
      <c r="B111" s="290" t="s">
        <v>98</v>
      </c>
      <c r="C111" s="290"/>
      <c r="D111" s="290"/>
      <c r="E111" s="290"/>
      <c r="F111" s="290"/>
      <c r="G111" s="290"/>
      <c r="H111" s="290"/>
      <c r="I111" s="290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B13" sqref="B13"/>
    </sheetView>
  </sheetViews>
  <sheetFormatPr baseColWidth="10" defaultRowHeight="12.75"/>
  <cols>
    <col min="1" max="1" width="14.5703125" style="52" customWidth="1"/>
    <col min="2" max="8" width="11.42578125" style="52"/>
    <col min="9" max="9" width="14" style="52" customWidth="1"/>
    <col min="10" max="42" width="11.42578125" style="52"/>
    <col min="43" max="43" width="36.7109375" style="52" customWidth="1"/>
    <col min="44" max="44" width="12.7109375" style="52" customWidth="1"/>
    <col min="45" max="45" width="10.7109375" style="52" customWidth="1"/>
    <col min="46" max="46" width="12.7109375" style="52" customWidth="1"/>
    <col min="47" max="48" width="10.7109375" style="52" customWidth="1"/>
    <col min="49" max="55" width="11.42578125" style="52"/>
    <col min="56" max="56" width="13.28515625" style="52" customWidth="1"/>
    <col min="57" max="298" width="11.42578125" style="52"/>
    <col min="299" max="299" width="36.7109375" style="52" customWidth="1"/>
    <col min="300" max="300" width="12.7109375" style="52" customWidth="1"/>
    <col min="301" max="301" width="10.7109375" style="52" customWidth="1"/>
    <col min="302" max="302" width="12.7109375" style="52" customWidth="1"/>
    <col min="303" max="304" width="10.7109375" style="52" customWidth="1"/>
    <col min="305" max="311" width="11.42578125" style="52"/>
    <col min="312" max="312" width="13.28515625" style="52" customWidth="1"/>
    <col min="313" max="554" width="11.42578125" style="52"/>
    <col min="555" max="555" width="36.7109375" style="52" customWidth="1"/>
    <col min="556" max="556" width="12.7109375" style="52" customWidth="1"/>
    <col min="557" max="557" width="10.7109375" style="52" customWidth="1"/>
    <col min="558" max="558" width="12.7109375" style="52" customWidth="1"/>
    <col min="559" max="560" width="10.7109375" style="52" customWidth="1"/>
    <col min="561" max="567" width="11.42578125" style="52"/>
    <col min="568" max="568" width="13.28515625" style="52" customWidth="1"/>
    <col min="569" max="810" width="11.42578125" style="52"/>
    <col min="811" max="811" width="36.7109375" style="52" customWidth="1"/>
    <col min="812" max="812" width="12.7109375" style="52" customWidth="1"/>
    <col min="813" max="813" width="10.7109375" style="52" customWidth="1"/>
    <col min="814" max="814" width="12.7109375" style="52" customWidth="1"/>
    <col min="815" max="816" width="10.7109375" style="52" customWidth="1"/>
    <col min="817" max="823" width="11.42578125" style="52"/>
    <col min="824" max="824" width="13.28515625" style="52" customWidth="1"/>
    <col min="825" max="1066" width="11.42578125" style="52"/>
    <col min="1067" max="1067" width="36.7109375" style="52" customWidth="1"/>
    <col min="1068" max="1068" width="12.7109375" style="52" customWidth="1"/>
    <col min="1069" max="1069" width="10.7109375" style="52" customWidth="1"/>
    <col min="1070" max="1070" width="12.7109375" style="52" customWidth="1"/>
    <col min="1071" max="1072" width="10.7109375" style="52" customWidth="1"/>
    <col min="1073" max="1079" width="11.42578125" style="52"/>
    <col min="1080" max="1080" width="13.28515625" style="52" customWidth="1"/>
    <col min="1081" max="1322" width="11.42578125" style="52"/>
    <col min="1323" max="1323" width="36.7109375" style="52" customWidth="1"/>
    <col min="1324" max="1324" width="12.7109375" style="52" customWidth="1"/>
    <col min="1325" max="1325" width="10.7109375" style="52" customWidth="1"/>
    <col min="1326" max="1326" width="12.7109375" style="52" customWidth="1"/>
    <col min="1327" max="1328" width="10.7109375" style="52" customWidth="1"/>
    <col min="1329" max="1335" width="11.42578125" style="52"/>
    <col min="1336" max="1336" width="13.28515625" style="52" customWidth="1"/>
    <col min="1337" max="1578" width="11.42578125" style="52"/>
    <col min="1579" max="1579" width="36.7109375" style="52" customWidth="1"/>
    <col min="1580" max="1580" width="12.7109375" style="52" customWidth="1"/>
    <col min="1581" max="1581" width="10.7109375" style="52" customWidth="1"/>
    <col min="1582" max="1582" width="12.7109375" style="52" customWidth="1"/>
    <col min="1583" max="1584" width="10.7109375" style="52" customWidth="1"/>
    <col min="1585" max="1591" width="11.42578125" style="52"/>
    <col min="1592" max="1592" width="13.28515625" style="52" customWidth="1"/>
    <col min="1593" max="1834" width="11.42578125" style="52"/>
    <col min="1835" max="1835" width="36.7109375" style="52" customWidth="1"/>
    <col min="1836" max="1836" width="12.7109375" style="52" customWidth="1"/>
    <col min="1837" max="1837" width="10.7109375" style="52" customWidth="1"/>
    <col min="1838" max="1838" width="12.7109375" style="52" customWidth="1"/>
    <col min="1839" max="1840" width="10.7109375" style="52" customWidth="1"/>
    <col min="1841" max="1847" width="11.42578125" style="52"/>
    <col min="1848" max="1848" width="13.28515625" style="52" customWidth="1"/>
    <col min="1849" max="2090" width="11.42578125" style="52"/>
    <col min="2091" max="2091" width="36.7109375" style="52" customWidth="1"/>
    <col min="2092" max="2092" width="12.7109375" style="52" customWidth="1"/>
    <col min="2093" max="2093" width="10.7109375" style="52" customWidth="1"/>
    <col min="2094" max="2094" width="12.7109375" style="52" customWidth="1"/>
    <col min="2095" max="2096" width="10.7109375" style="52" customWidth="1"/>
    <col min="2097" max="2103" width="11.42578125" style="52"/>
    <col min="2104" max="2104" width="13.28515625" style="52" customWidth="1"/>
    <col min="2105" max="2346" width="11.42578125" style="52"/>
    <col min="2347" max="2347" width="36.7109375" style="52" customWidth="1"/>
    <col min="2348" max="2348" width="12.7109375" style="52" customWidth="1"/>
    <col min="2349" max="2349" width="10.7109375" style="52" customWidth="1"/>
    <col min="2350" max="2350" width="12.7109375" style="52" customWidth="1"/>
    <col min="2351" max="2352" width="10.7109375" style="52" customWidth="1"/>
    <col min="2353" max="2359" width="11.42578125" style="52"/>
    <col min="2360" max="2360" width="13.28515625" style="52" customWidth="1"/>
    <col min="2361" max="2602" width="11.42578125" style="52"/>
    <col min="2603" max="2603" width="36.7109375" style="52" customWidth="1"/>
    <col min="2604" max="2604" width="12.7109375" style="52" customWidth="1"/>
    <col min="2605" max="2605" width="10.7109375" style="52" customWidth="1"/>
    <col min="2606" max="2606" width="12.7109375" style="52" customWidth="1"/>
    <col min="2607" max="2608" width="10.7109375" style="52" customWidth="1"/>
    <col min="2609" max="2615" width="11.42578125" style="52"/>
    <col min="2616" max="2616" width="13.28515625" style="52" customWidth="1"/>
    <col min="2617" max="2858" width="11.42578125" style="52"/>
    <col min="2859" max="2859" width="36.7109375" style="52" customWidth="1"/>
    <col min="2860" max="2860" width="12.7109375" style="52" customWidth="1"/>
    <col min="2861" max="2861" width="10.7109375" style="52" customWidth="1"/>
    <col min="2862" max="2862" width="12.7109375" style="52" customWidth="1"/>
    <col min="2863" max="2864" width="10.7109375" style="52" customWidth="1"/>
    <col min="2865" max="2871" width="11.42578125" style="52"/>
    <col min="2872" max="2872" width="13.28515625" style="52" customWidth="1"/>
    <col min="2873" max="3114" width="11.42578125" style="52"/>
    <col min="3115" max="3115" width="36.7109375" style="52" customWidth="1"/>
    <col min="3116" max="3116" width="12.7109375" style="52" customWidth="1"/>
    <col min="3117" max="3117" width="10.7109375" style="52" customWidth="1"/>
    <col min="3118" max="3118" width="12.7109375" style="52" customWidth="1"/>
    <col min="3119" max="3120" width="10.7109375" style="52" customWidth="1"/>
    <col min="3121" max="3127" width="11.42578125" style="52"/>
    <col min="3128" max="3128" width="13.28515625" style="52" customWidth="1"/>
    <col min="3129" max="3370" width="11.42578125" style="52"/>
    <col min="3371" max="3371" width="36.7109375" style="52" customWidth="1"/>
    <col min="3372" max="3372" width="12.7109375" style="52" customWidth="1"/>
    <col min="3373" max="3373" width="10.7109375" style="52" customWidth="1"/>
    <col min="3374" max="3374" width="12.7109375" style="52" customWidth="1"/>
    <col min="3375" max="3376" width="10.7109375" style="52" customWidth="1"/>
    <col min="3377" max="3383" width="11.42578125" style="52"/>
    <col min="3384" max="3384" width="13.28515625" style="52" customWidth="1"/>
    <col min="3385" max="3626" width="11.42578125" style="52"/>
    <col min="3627" max="3627" width="36.7109375" style="52" customWidth="1"/>
    <col min="3628" max="3628" width="12.7109375" style="52" customWidth="1"/>
    <col min="3629" max="3629" width="10.7109375" style="52" customWidth="1"/>
    <col min="3630" max="3630" width="12.7109375" style="52" customWidth="1"/>
    <col min="3631" max="3632" width="10.7109375" style="52" customWidth="1"/>
    <col min="3633" max="3639" width="11.42578125" style="52"/>
    <col min="3640" max="3640" width="13.28515625" style="52" customWidth="1"/>
    <col min="3641" max="3882" width="11.42578125" style="52"/>
    <col min="3883" max="3883" width="36.7109375" style="52" customWidth="1"/>
    <col min="3884" max="3884" width="12.7109375" style="52" customWidth="1"/>
    <col min="3885" max="3885" width="10.7109375" style="52" customWidth="1"/>
    <col min="3886" max="3886" width="12.7109375" style="52" customWidth="1"/>
    <col min="3887" max="3888" width="10.7109375" style="52" customWidth="1"/>
    <col min="3889" max="3895" width="11.42578125" style="52"/>
    <col min="3896" max="3896" width="13.28515625" style="52" customWidth="1"/>
    <col min="3897" max="4138" width="11.42578125" style="52"/>
    <col min="4139" max="4139" width="36.7109375" style="52" customWidth="1"/>
    <col min="4140" max="4140" width="12.7109375" style="52" customWidth="1"/>
    <col min="4141" max="4141" width="10.7109375" style="52" customWidth="1"/>
    <col min="4142" max="4142" width="12.7109375" style="52" customWidth="1"/>
    <col min="4143" max="4144" width="10.7109375" style="52" customWidth="1"/>
    <col min="4145" max="4151" width="11.42578125" style="52"/>
    <col min="4152" max="4152" width="13.28515625" style="52" customWidth="1"/>
    <col min="4153" max="4394" width="11.42578125" style="52"/>
    <col min="4395" max="4395" width="36.7109375" style="52" customWidth="1"/>
    <col min="4396" max="4396" width="12.7109375" style="52" customWidth="1"/>
    <col min="4397" max="4397" width="10.7109375" style="52" customWidth="1"/>
    <col min="4398" max="4398" width="12.7109375" style="52" customWidth="1"/>
    <col min="4399" max="4400" width="10.7109375" style="52" customWidth="1"/>
    <col min="4401" max="4407" width="11.42578125" style="52"/>
    <col min="4408" max="4408" width="13.28515625" style="52" customWidth="1"/>
    <col min="4409" max="4650" width="11.42578125" style="52"/>
    <col min="4651" max="4651" width="36.7109375" style="52" customWidth="1"/>
    <col min="4652" max="4652" width="12.7109375" style="52" customWidth="1"/>
    <col min="4653" max="4653" width="10.7109375" style="52" customWidth="1"/>
    <col min="4654" max="4654" width="12.7109375" style="52" customWidth="1"/>
    <col min="4655" max="4656" width="10.7109375" style="52" customWidth="1"/>
    <col min="4657" max="4663" width="11.42578125" style="52"/>
    <col min="4664" max="4664" width="13.28515625" style="52" customWidth="1"/>
    <col min="4665" max="4906" width="11.42578125" style="52"/>
    <col min="4907" max="4907" width="36.7109375" style="52" customWidth="1"/>
    <col min="4908" max="4908" width="12.7109375" style="52" customWidth="1"/>
    <col min="4909" max="4909" width="10.7109375" style="52" customWidth="1"/>
    <col min="4910" max="4910" width="12.7109375" style="52" customWidth="1"/>
    <col min="4911" max="4912" width="10.7109375" style="52" customWidth="1"/>
    <col min="4913" max="4919" width="11.42578125" style="52"/>
    <col min="4920" max="4920" width="13.28515625" style="52" customWidth="1"/>
    <col min="4921" max="5162" width="11.42578125" style="52"/>
    <col min="5163" max="5163" width="36.7109375" style="52" customWidth="1"/>
    <col min="5164" max="5164" width="12.7109375" style="52" customWidth="1"/>
    <col min="5165" max="5165" width="10.7109375" style="52" customWidth="1"/>
    <col min="5166" max="5166" width="12.7109375" style="52" customWidth="1"/>
    <col min="5167" max="5168" width="10.7109375" style="52" customWidth="1"/>
    <col min="5169" max="5175" width="11.42578125" style="52"/>
    <col min="5176" max="5176" width="13.28515625" style="52" customWidth="1"/>
    <col min="5177" max="5418" width="11.42578125" style="52"/>
    <col min="5419" max="5419" width="36.7109375" style="52" customWidth="1"/>
    <col min="5420" max="5420" width="12.7109375" style="52" customWidth="1"/>
    <col min="5421" max="5421" width="10.7109375" style="52" customWidth="1"/>
    <col min="5422" max="5422" width="12.7109375" style="52" customWidth="1"/>
    <col min="5423" max="5424" width="10.7109375" style="52" customWidth="1"/>
    <col min="5425" max="5431" width="11.42578125" style="52"/>
    <col min="5432" max="5432" width="13.28515625" style="52" customWidth="1"/>
    <col min="5433" max="5674" width="11.42578125" style="52"/>
    <col min="5675" max="5675" width="36.7109375" style="52" customWidth="1"/>
    <col min="5676" max="5676" width="12.7109375" style="52" customWidth="1"/>
    <col min="5677" max="5677" width="10.7109375" style="52" customWidth="1"/>
    <col min="5678" max="5678" width="12.7109375" style="52" customWidth="1"/>
    <col min="5679" max="5680" width="10.7109375" style="52" customWidth="1"/>
    <col min="5681" max="5687" width="11.42578125" style="52"/>
    <col min="5688" max="5688" width="13.28515625" style="52" customWidth="1"/>
    <col min="5689" max="5930" width="11.42578125" style="52"/>
    <col min="5931" max="5931" width="36.7109375" style="52" customWidth="1"/>
    <col min="5932" max="5932" width="12.7109375" style="52" customWidth="1"/>
    <col min="5933" max="5933" width="10.7109375" style="52" customWidth="1"/>
    <col min="5934" max="5934" width="12.7109375" style="52" customWidth="1"/>
    <col min="5935" max="5936" width="10.7109375" style="52" customWidth="1"/>
    <col min="5937" max="5943" width="11.42578125" style="52"/>
    <col min="5944" max="5944" width="13.28515625" style="52" customWidth="1"/>
    <col min="5945" max="6186" width="11.42578125" style="52"/>
    <col min="6187" max="6187" width="36.7109375" style="52" customWidth="1"/>
    <col min="6188" max="6188" width="12.7109375" style="52" customWidth="1"/>
    <col min="6189" max="6189" width="10.7109375" style="52" customWidth="1"/>
    <col min="6190" max="6190" width="12.7109375" style="52" customWidth="1"/>
    <col min="6191" max="6192" width="10.7109375" style="52" customWidth="1"/>
    <col min="6193" max="6199" width="11.42578125" style="52"/>
    <col min="6200" max="6200" width="13.28515625" style="52" customWidth="1"/>
    <col min="6201" max="6442" width="11.42578125" style="52"/>
    <col min="6443" max="6443" width="36.7109375" style="52" customWidth="1"/>
    <col min="6444" max="6444" width="12.7109375" style="52" customWidth="1"/>
    <col min="6445" max="6445" width="10.7109375" style="52" customWidth="1"/>
    <col min="6446" max="6446" width="12.7109375" style="52" customWidth="1"/>
    <col min="6447" max="6448" width="10.7109375" style="52" customWidth="1"/>
    <col min="6449" max="6455" width="11.42578125" style="52"/>
    <col min="6456" max="6456" width="13.28515625" style="52" customWidth="1"/>
    <col min="6457" max="6698" width="11.42578125" style="52"/>
    <col min="6699" max="6699" width="36.7109375" style="52" customWidth="1"/>
    <col min="6700" max="6700" width="12.7109375" style="52" customWidth="1"/>
    <col min="6701" max="6701" width="10.7109375" style="52" customWidth="1"/>
    <col min="6702" max="6702" width="12.7109375" style="52" customWidth="1"/>
    <col min="6703" max="6704" width="10.7109375" style="52" customWidth="1"/>
    <col min="6705" max="6711" width="11.42578125" style="52"/>
    <col min="6712" max="6712" width="13.28515625" style="52" customWidth="1"/>
    <col min="6713" max="6954" width="11.42578125" style="52"/>
    <col min="6955" max="6955" width="36.7109375" style="52" customWidth="1"/>
    <col min="6956" max="6956" width="12.7109375" style="52" customWidth="1"/>
    <col min="6957" max="6957" width="10.7109375" style="52" customWidth="1"/>
    <col min="6958" max="6958" width="12.7109375" style="52" customWidth="1"/>
    <col min="6959" max="6960" width="10.7109375" style="52" customWidth="1"/>
    <col min="6961" max="6967" width="11.42578125" style="52"/>
    <col min="6968" max="6968" width="13.28515625" style="52" customWidth="1"/>
    <col min="6969" max="7210" width="11.42578125" style="52"/>
    <col min="7211" max="7211" width="36.7109375" style="52" customWidth="1"/>
    <col min="7212" max="7212" width="12.7109375" style="52" customWidth="1"/>
    <col min="7213" max="7213" width="10.7109375" style="52" customWidth="1"/>
    <col min="7214" max="7214" width="12.7109375" style="52" customWidth="1"/>
    <col min="7215" max="7216" width="10.7109375" style="52" customWidth="1"/>
    <col min="7217" max="7223" width="11.42578125" style="52"/>
    <col min="7224" max="7224" width="13.28515625" style="52" customWidth="1"/>
    <col min="7225" max="7466" width="11.42578125" style="52"/>
    <col min="7467" max="7467" width="36.7109375" style="52" customWidth="1"/>
    <col min="7468" max="7468" width="12.7109375" style="52" customWidth="1"/>
    <col min="7469" max="7469" width="10.7109375" style="52" customWidth="1"/>
    <col min="7470" max="7470" width="12.7109375" style="52" customWidth="1"/>
    <col min="7471" max="7472" width="10.7109375" style="52" customWidth="1"/>
    <col min="7473" max="7479" width="11.42578125" style="52"/>
    <col min="7480" max="7480" width="13.28515625" style="52" customWidth="1"/>
    <col min="7481" max="7722" width="11.42578125" style="52"/>
    <col min="7723" max="7723" width="36.7109375" style="52" customWidth="1"/>
    <col min="7724" max="7724" width="12.7109375" style="52" customWidth="1"/>
    <col min="7725" max="7725" width="10.7109375" style="52" customWidth="1"/>
    <col min="7726" max="7726" width="12.7109375" style="52" customWidth="1"/>
    <col min="7727" max="7728" width="10.7109375" style="52" customWidth="1"/>
    <col min="7729" max="7735" width="11.42578125" style="52"/>
    <col min="7736" max="7736" width="13.28515625" style="52" customWidth="1"/>
    <col min="7737" max="7978" width="11.42578125" style="52"/>
    <col min="7979" max="7979" width="36.7109375" style="52" customWidth="1"/>
    <col min="7980" max="7980" width="12.7109375" style="52" customWidth="1"/>
    <col min="7981" max="7981" width="10.7109375" style="52" customWidth="1"/>
    <col min="7982" max="7982" width="12.7109375" style="52" customWidth="1"/>
    <col min="7983" max="7984" width="10.7109375" style="52" customWidth="1"/>
    <col min="7985" max="7991" width="11.42578125" style="52"/>
    <col min="7992" max="7992" width="13.28515625" style="52" customWidth="1"/>
    <col min="7993" max="8234" width="11.42578125" style="52"/>
    <col min="8235" max="8235" width="36.7109375" style="52" customWidth="1"/>
    <col min="8236" max="8236" width="12.7109375" style="52" customWidth="1"/>
    <col min="8237" max="8237" width="10.7109375" style="52" customWidth="1"/>
    <col min="8238" max="8238" width="12.7109375" style="52" customWidth="1"/>
    <col min="8239" max="8240" width="10.7109375" style="52" customWidth="1"/>
    <col min="8241" max="8247" width="11.42578125" style="52"/>
    <col min="8248" max="8248" width="13.28515625" style="52" customWidth="1"/>
    <col min="8249" max="8490" width="11.42578125" style="52"/>
    <col min="8491" max="8491" width="36.7109375" style="52" customWidth="1"/>
    <col min="8492" max="8492" width="12.7109375" style="52" customWidth="1"/>
    <col min="8493" max="8493" width="10.7109375" style="52" customWidth="1"/>
    <col min="8494" max="8494" width="12.7109375" style="52" customWidth="1"/>
    <col min="8495" max="8496" width="10.7109375" style="52" customWidth="1"/>
    <col min="8497" max="8503" width="11.42578125" style="52"/>
    <col min="8504" max="8504" width="13.28515625" style="52" customWidth="1"/>
    <col min="8505" max="8746" width="11.42578125" style="52"/>
    <col min="8747" max="8747" width="36.7109375" style="52" customWidth="1"/>
    <col min="8748" max="8748" width="12.7109375" style="52" customWidth="1"/>
    <col min="8749" max="8749" width="10.7109375" style="52" customWidth="1"/>
    <col min="8750" max="8750" width="12.7109375" style="52" customWidth="1"/>
    <col min="8751" max="8752" width="10.7109375" style="52" customWidth="1"/>
    <col min="8753" max="8759" width="11.42578125" style="52"/>
    <col min="8760" max="8760" width="13.28515625" style="52" customWidth="1"/>
    <col min="8761" max="9002" width="11.42578125" style="52"/>
    <col min="9003" max="9003" width="36.7109375" style="52" customWidth="1"/>
    <col min="9004" max="9004" width="12.7109375" style="52" customWidth="1"/>
    <col min="9005" max="9005" width="10.7109375" style="52" customWidth="1"/>
    <col min="9006" max="9006" width="12.7109375" style="52" customWidth="1"/>
    <col min="9007" max="9008" width="10.7109375" style="52" customWidth="1"/>
    <col min="9009" max="9015" width="11.42578125" style="52"/>
    <col min="9016" max="9016" width="13.28515625" style="52" customWidth="1"/>
    <col min="9017" max="9258" width="11.42578125" style="52"/>
    <col min="9259" max="9259" width="36.7109375" style="52" customWidth="1"/>
    <col min="9260" max="9260" width="12.7109375" style="52" customWidth="1"/>
    <col min="9261" max="9261" width="10.7109375" style="52" customWidth="1"/>
    <col min="9262" max="9262" width="12.7109375" style="52" customWidth="1"/>
    <col min="9263" max="9264" width="10.7109375" style="52" customWidth="1"/>
    <col min="9265" max="9271" width="11.42578125" style="52"/>
    <col min="9272" max="9272" width="13.28515625" style="52" customWidth="1"/>
    <col min="9273" max="9514" width="11.42578125" style="52"/>
    <col min="9515" max="9515" width="36.7109375" style="52" customWidth="1"/>
    <col min="9516" max="9516" width="12.7109375" style="52" customWidth="1"/>
    <col min="9517" max="9517" width="10.7109375" style="52" customWidth="1"/>
    <col min="9518" max="9518" width="12.7109375" style="52" customWidth="1"/>
    <col min="9519" max="9520" width="10.7109375" style="52" customWidth="1"/>
    <col min="9521" max="9527" width="11.42578125" style="52"/>
    <col min="9528" max="9528" width="13.28515625" style="52" customWidth="1"/>
    <col min="9529" max="9770" width="11.42578125" style="52"/>
    <col min="9771" max="9771" width="36.7109375" style="52" customWidth="1"/>
    <col min="9772" max="9772" width="12.7109375" style="52" customWidth="1"/>
    <col min="9773" max="9773" width="10.7109375" style="52" customWidth="1"/>
    <col min="9774" max="9774" width="12.7109375" style="52" customWidth="1"/>
    <col min="9775" max="9776" width="10.7109375" style="52" customWidth="1"/>
    <col min="9777" max="9783" width="11.42578125" style="52"/>
    <col min="9784" max="9784" width="13.28515625" style="52" customWidth="1"/>
    <col min="9785" max="10026" width="11.42578125" style="52"/>
    <col min="10027" max="10027" width="36.7109375" style="52" customWidth="1"/>
    <col min="10028" max="10028" width="12.7109375" style="52" customWidth="1"/>
    <col min="10029" max="10029" width="10.7109375" style="52" customWidth="1"/>
    <col min="10030" max="10030" width="12.7109375" style="52" customWidth="1"/>
    <col min="10031" max="10032" width="10.7109375" style="52" customWidth="1"/>
    <col min="10033" max="10039" width="11.42578125" style="52"/>
    <col min="10040" max="10040" width="13.28515625" style="52" customWidth="1"/>
    <col min="10041" max="10282" width="11.42578125" style="52"/>
    <col min="10283" max="10283" width="36.7109375" style="52" customWidth="1"/>
    <col min="10284" max="10284" width="12.7109375" style="52" customWidth="1"/>
    <col min="10285" max="10285" width="10.7109375" style="52" customWidth="1"/>
    <col min="10286" max="10286" width="12.7109375" style="52" customWidth="1"/>
    <col min="10287" max="10288" width="10.7109375" style="52" customWidth="1"/>
    <col min="10289" max="10295" width="11.42578125" style="52"/>
    <col min="10296" max="10296" width="13.28515625" style="52" customWidth="1"/>
    <col min="10297" max="10538" width="11.42578125" style="52"/>
    <col min="10539" max="10539" width="36.7109375" style="52" customWidth="1"/>
    <col min="10540" max="10540" width="12.7109375" style="52" customWidth="1"/>
    <col min="10541" max="10541" width="10.7109375" style="52" customWidth="1"/>
    <col min="10542" max="10542" width="12.7109375" style="52" customWidth="1"/>
    <col min="10543" max="10544" width="10.7109375" style="52" customWidth="1"/>
    <col min="10545" max="10551" width="11.42578125" style="52"/>
    <col min="10552" max="10552" width="13.28515625" style="52" customWidth="1"/>
    <col min="10553" max="10794" width="11.42578125" style="52"/>
    <col min="10795" max="10795" width="36.7109375" style="52" customWidth="1"/>
    <col min="10796" max="10796" width="12.7109375" style="52" customWidth="1"/>
    <col min="10797" max="10797" width="10.7109375" style="52" customWidth="1"/>
    <col min="10798" max="10798" width="12.7109375" style="52" customWidth="1"/>
    <col min="10799" max="10800" width="10.7109375" style="52" customWidth="1"/>
    <col min="10801" max="10807" width="11.42578125" style="52"/>
    <col min="10808" max="10808" width="13.28515625" style="52" customWidth="1"/>
    <col min="10809" max="11050" width="11.42578125" style="52"/>
    <col min="11051" max="11051" width="36.7109375" style="52" customWidth="1"/>
    <col min="11052" max="11052" width="12.7109375" style="52" customWidth="1"/>
    <col min="11053" max="11053" width="10.7109375" style="52" customWidth="1"/>
    <col min="11054" max="11054" width="12.7109375" style="52" customWidth="1"/>
    <col min="11055" max="11056" width="10.7109375" style="52" customWidth="1"/>
    <col min="11057" max="11063" width="11.42578125" style="52"/>
    <col min="11064" max="11064" width="13.28515625" style="52" customWidth="1"/>
    <col min="11065" max="11306" width="11.42578125" style="52"/>
    <col min="11307" max="11307" width="36.7109375" style="52" customWidth="1"/>
    <col min="11308" max="11308" width="12.7109375" style="52" customWidth="1"/>
    <col min="11309" max="11309" width="10.7109375" style="52" customWidth="1"/>
    <col min="11310" max="11310" width="12.7109375" style="52" customWidth="1"/>
    <col min="11311" max="11312" width="10.7109375" style="52" customWidth="1"/>
    <col min="11313" max="11319" width="11.42578125" style="52"/>
    <col min="11320" max="11320" width="13.28515625" style="52" customWidth="1"/>
    <col min="11321" max="11562" width="11.42578125" style="52"/>
    <col min="11563" max="11563" width="36.7109375" style="52" customWidth="1"/>
    <col min="11564" max="11564" width="12.7109375" style="52" customWidth="1"/>
    <col min="11565" max="11565" width="10.7109375" style="52" customWidth="1"/>
    <col min="11566" max="11566" width="12.7109375" style="52" customWidth="1"/>
    <col min="11567" max="11568" width="10.7109375" style="52" customWidth="1"/>
    <col min="11569" max="11575" width="11.42578125" style="52"/>
    <col min="11576" max="11576" width="13.28515625" style="52" customWidth="1"/>
    <col min="11577" max="11818" width="11.42578125" style="52"/>
    <col min="11819" max="11819" width="36.7109375" style="52" customWidth="1"/>
    <col min="11820" max="11820" width="12.7109375" style="52" customWidth="1"/>
    <col min="11821" max="11821" width="10.7109375" style="52" customWidth="1"/>
    <col min="11822" max="11822" width="12.7109375" style="52" customWidth="1"/>
    <col min="11823" max="11824" width="10.7109375" style="52" customWidth="1"/>
    <col min="11825" max="11831" width="11.42578125" style="52"/>
    <col min="11832" max="11832" width="13.28515625" style="52" customWidth="1"/>
    <col min="11833" max="12074" width="11.42578125" style="52"/>
    <col min="12075" max="12075" width="36.7109375" style="52" customWidth="1"/>
    <col min="12076" max="12076" width="12.7109375" style="52" customWidth="1"/>
    <col min="12077" max="12077" width="10.7109375" style="52" customWidth="1"/>
    <col min="12078" max="12078" width="12.7109375" style="52" customWidth="1"/>
    <col min="12079" max="12080" width="10.7109375" style="52" customWidth="1"/>
    <col min="12081" max="12087" width="11.42578125" style="52"/>
    <col min="12088" max="12088" width="13.28515625" style="52" customWidth="1"/>
    <col min="12089" max="12330" width="11.42578125" style="52"/>
    <col min="12331" max="12331" width="36.7109375" style="52" customWidth="1"/>
    <col min="12332" max="12332" width="12.7109375" style="52" customWidth="1"/>
    <col min="12333" max="12333" width="10.7109375" style="52" customWidth="1"/>
    <col min="12334" max="12334" width="12.7109375" style="52" customWidth="1"/>
    <col min="12335" max="12336" width="10.7109375" style="52" customWidth="1"/>
    <col min="12337" max="12343" width="11.42578125" style="52"/>
    <col min="12344" max="12344" width="13.28515625" style="52" customWidth="1"/>
    <col min="12345" max="12586" width="11.42578125" style="52"/>
    <col min="12587" max="12587" width="36.7109375" style="52" customWidth="1"/>
    <col min="12588" max="12588" width="12.7109375" style="52" customWidth="1"/>
    <col min="12589" max="12589" width="10.7109375" style="52" customWidth="1"/>
    <col min="12590" max="12590" width="12.7109375" style="52" customWidth="1"/>
    <col min="12591" max="12592" width="10.7109375" style="52" customWidth="1"/>
    <col min="12593" max="12599" width="11.42578125" style="52"/>
    <col min="12600" max="12600" width="13.28515625" style="52" customWidth="1"/>
    <col min="12601" max="12842" width="11.42578125" style="52"/>
    <col min="12843" max="12843" width="36.7109375" style="52" customWidth="1"/>
    <col min="12844" max="12844" width="12.7109375" style="52" customWidth="1"/>
    <col min="12845" max="12845" width="10.7109375" style="52" customWidth="1"/>
    <col min="12846" max="12846" width="12.7109375" style="52" customWidth="1"/>
    <col min="12847" max="12848" width="10.7109375" style="52" customWidth="1"/>
    <col min="12849" max="12855" width="11.42578125" style="52"/>
    <col min="12856" max="12856" width="13.28515625" style="52" customWidth="1"/>
    <col min="12857" max="13098" width="11.42578125" style="52"/>
    <col min="13099" max="13099" width="36.7109375" style="52" customWidth="1"/>
    <col min="13100" max="13100" width="12.7109375" style="52" customWidth="1"/>
    <col min="13101" max="13101" width="10.7109375" style="52" customWidth="1"/>
    <col min="13102" max="13102" width="12.7109375" style="52" customWidth="1"/>
    <col min="13103" max="13104" width="10.7109375" style="52" customWidth="1"/>
    <col min="13105" max="13111" width="11.42578125" style="52"/>
    <col min="13112" max="13112" width="13.28515625" style="52" customWidth="1"/>
    <col min="13113" max="13354" width="11.42578125" style="52"/>
    <col min="13355" max="13355" width="36.7109375" style="52" customWidth="1"/>
    <col min="13356" max="13356" width="12.7109375" style="52" customWidth="1"/>
    <col min="13357" max="13357" width="10.7109375" style="52" customWidth="1"/>
    <col min="13358" max="13358" width="12.7109375" style="52" customWidth="1"/>
    <col min="13359" max="13360" width="10.7109375" style="52" customWidth="1"/>
    <col min="13361" max="13367" width="11.42578125" style="52"/>
    <col min="13368" max="13368" width="13.28515625" style="52" customWidth="1"/>
    <col min="13369" max="13610" width="11.42578125" style="52"/>
    <col min="13611" max="13611" width="36.7109375" style="52" customWidth="1"/>
    <col min="13612" max="13612" width="12.7109375" style="52" customWidth="1"/>
    <col min="13613" max="13613" width="10.7109375" style="52" customWidth="1"/>
    <col min="13614" max="13614" width="12.7109375" style="52" customWidth="1"/>
    <col min="13615" max="13616" width="10.7109375" style="52" customWidth="1"/>
    <col min="13617" max="13623" width="11.42578125" style="52"/>
    <col min="13624" max="13624" width="13.28515625" style="52" customWidth="1"/>
    <col min="13625" max="13866" width="11.42578125" style="52"/>
    <col min="13867" max="13867" width="36.7109375" style="52" customWidth="1"/>
    <col min="13868" max="13868" width="12.7109375" style="52" customWidth="1"/>
    <col min="13869" max="13869" width="10.7109375" style="52" customWidth="1"/>
    <col min="13870" max="13870" width="12.7109375" style="52" customWidth="1"/>
    <col min="13871" max="13872" width="10.7109375" style="52" customWidth="1"/>
    <col min="13873" max="13879" width="11.42578125" style="52"/>
    <col min="13880" max="13880" width="13.28515625" style="52" customWidth="1"/>
    <col min="13881" max="14122" width="11.42578125" style="52"/>
    <col min="14123" max="14123" width="36.7109375" style="52" customWidth="1"/>
    <col min="14124" max="14124" width="12.7109375" style="52" customWidth="1"/>
    <col min="14125" max="14125" width="10.7109375" style="52" customWidth="1"/>
    <col min="14126" max="14126" width="12.7109375" style="52" customWidth="1"/>
    <col min="14127" max="14128" width="10.7109375" style="52" customWidth="1"/>
    <col min="14129" max="14135" width="11.42578125" style="52"/>
    <col min="14136" max="14136" width="13.28515625" style="52" customWidth="1"/>
    <col min="14137" max="14378" width="11.42578125" style="52"/>
    <col min="14379" max="14379" width="36.7109375" style="52" customWidth="1"/>
    <col min="14380" max="14380" width="12.7109375" style="52" customWidth="1"/>
    <col min="14381" max="14381" width="10.7109375" style="52" customWidth="1"/>
    <col min="14382" max="14382" width="12.7109375" style="52" customWidth="1"/>
    <col min="14383" max="14384" width="10.7109375" style="52" customWidth="1"/>
    <col min="14385" max="14391" width="11.42578125" style="52"/>
    <col min="14392" max="14392" width="13.28515625" style="52" customWidth="1"/>
    <col min="14393" max="14634" width="11.42578125" style="52"/>
    <col min="14635" max="14635" width="36.7109375" style="52" customWidth="1"/>
    <col min="14636" max="14636" width="12.7109375" style="52" customWidth="1"/>
    <col min="14637" max="14637" width="10.7109375" style="52" customWidth="1"/>
    <col min="14638" max="14638" width="12.7109375" style="52" customWidth="1"/>
    <col min="14639" max="14640" width="10.7109375" style="52" customWidth="1"/>
    <col min="14641" max="14647" width="11.42578125" style="52"/>
    <col min="14648" max="14648" width="13.28515625" style="52" customWidth="1"/>
    <col min="14649" max="14890" width="11.42578125" style="52"/>
    <col min="14891" max="14891" width="36.7109375" style="52" customWidth="1"/>
    <col min="14892" max="14892" width="12.7109375" style="52" customWidth="1"/>
    <col min="14893" max="14893" width="10.7109375" style="52" customWidth="1"/>
    <col min="14894" max="14894" width="12.7109375" style="52" customWidth="1"/>
    <col min="14895" max="14896" width="10.7109375" style="52" customWidth="1"/>
    <col min="14897" max="14903" width="11.42578125" style="52"/>
    <col min="14904" max="14904" width="13.28515625" style="52" customWidth="1"/>
    <col min="14905" max="15146" width="11.42578125" style="52"/>
    <col min="15147" max="15147" width="36.7109375" style="52" customWidth="1"/>
    <col min="15148" max="15148" width="12.7109375" style="52" customWidth="1"/>
    <col min="15149" max="15149" width="10.7109375" style="52" customWidth="1"/>
    <col min="15150" max="15150" width="12.7109375" style="52" customWidth="1"/>
    <col min="15151" max="15152" width="10.7109375" style="52" customWidth="1"/>
    <col min="15153" max="15159" width="11.42578125" style="52"/>
    <col min="15160" max="15160" width="13.28515625" style="52" customWidth="1"/>
    <col min="15161" max="15402" width="11.42578125" style="52"/>
    <col min="15403" max="15403" width="36.7109375" style="52" customWidth="1"/>
    <col min="15404" max="15404" width="12.7109375" style="52" customWidth="1"/>
    <col min="15405" max="15405" width="10.7109375" style="52" customWidth="1"/>
    <col min="15406" max="15406" width="12.7109375" style="52" customWidth="1"/>
    <col min="15407" max="15408" width="10.7109375" style="52" customWidth="1"/>
    <col min="15409" max="15415" width="11.42578125" style="52"/>
    <col min="15416" max="15416" width="13.28515625" style="52" customWidth="1"/>
    <col min="15417" max="15658" width="11.42578125" style="52"/>
    <col min="15659" max="15659" width="36.7109375" style="52" customWidth="1"/>
    <col min="15660" max="15660" width="12.7109375" style="52" customWidth="1"/>
    <col min="15661" max="15661" width="10.7109375" style="52" customWidth="1"/>
    <col min="15662" max="15662" width="12.7109375" style="52" customWidth="1"/>
    <col min="15663" max="15664" width="10.7109375" style="52" customWidth="1"/>
    <col min="15665" max="15671" width="11.42578125" style="52"/>
    <col min="15672" max="15672" width="13.28515625" style="52" customWidth="1"/>
    <col min="15673" max="15914" width="11.42578125" style="52"/>
    <col min="15915" max="15915" width="36.7109375" style="52" customWidth="1"/>
    <col min="15916" max="15916" width="12.7109375" style="52" customWidth="1"/>
    <col min="15917" max="15917" width="10.7109375" style="52" customWidth="1"/>
    <col min="15918" max="15918" width="12.7109375" style="52" customWidth="1"/>
    <col min="15919" max="15920" width="10.7109375" style="52" customWidth="1"/>
    <col min="15921" max="15927" width="11.42578125" style="52"/>
    <col min="15928" max="15928" width="13.28515625" style="52" customWidth="1"/>
    <col min="15929" max="16170" width="11.42578125" style="52"/>
    <col min="16171" max="16171" width="36.7109375" style="52" customWidth="1"/>
    <col min="16172" max="16172" width="12.7109375" style="52" customWidth="1"/>
    <col min="16173" max="16173" width="10.7109375" style="52" customWidth="1"/>
    <col min="16174" max="16174" width="12.7109375" style="52" customWidth="1"/>
    <col min="16175" max="16176" width="10.7109375" style="52" customWidth="1"/>
    <col min="16177" max="16183" width="11.42578125" style="52"/>
    <col min="16184" max="16184" width="13.28515625" style="52" customWidth="1"/>
    <col min="16185" max="16384" width="11.42578125" style="52"/>
  </cols>
  <sheetData>
    <row r="2" spans="41:41" ht="22.5" customHeight="1"/>
    <row r="3" spans="41:41" ht="24.75" customHeight="1"/>
    <row r="4" spans="41:41">
      <c r="AO4" s="99"/>
    </row>
    <row r="6" spans="41:41">
      <c r="AO6" s="99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1" t="s">
        <v>7</v>
      </c>
    </row>
    <row r="27" spans="2:12" ht="36.75" customHeight="1"/>
    <row r="28" spans="2:1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30" spans="2:12">
      <c r="B30" s="309"/>
      <c r="C30" s="309"/>
      <c r="D30" s="100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activeCell="B13" sqref="B13"/>
    </sheetView>
  </sheetViews>
  <sheetFormatPr baseColWidth="10" defaultRowHeight="12.75"/>
  <cols>
    <col min="1" max="1" width="15.7109375" style="101" customWidth="1"/>
    <col min="2" max="2" width="23.7109375" style="101" customWidth="1"/>
    <col min="3" max="7" width="10.7109375" style="101" customWidth="1"/>
    <col min="8" max="8" width="5" style="101" customWidth="1"/>
    <col min="9" max="14" width="11.42578125" style="101"/>
    <col min="15" max="15" width="14.140625" style="101" customWidth="1"/>
    <col min="16" max="257" width="11.42578125" style="101"/>
    <col min="258" max="258" width="33.140625" style="101" customWidth="1"/>
    <col min="259" max="259" width="11.7109375" style="101" customWidth="1"/>
    <col min="260" max="260" width="9.7109375" style="101" customWidth="1"/>
    <col min="261" max="261" width="11.42578125" style="101"/>
    <col min="262" max="262" width="9.42578125" style="101" customWidth="1"/>
    <col min="263" max="263" width="10.7109375" style="101" customWidth="1"/>
    <col min="264" max="264" width="5" style="101" customWidth="1"/>
    <col min="265" max="270" width="11.42578125" style="101"/>
    <col min="271" max="271" width="14.140625" style="101" customWidth="1"/>
    <col min="272" max="513" width="11.42578125" style="101"/>
    <col min="514" max="514" width="33.140625" style="101" customWidth="1"/>
    <col min="515" max="515" width="11.7109375" style="101" customWidth="1"/>
    <col min="516" max="516" width="9.7109375" style="101" customWidth="1"/>
    <col min="517" max="517" width="11.42578125" style="101"/>
    <col min="518" max="518" width="9.42578125" style="101" customWidth="1"/>
    <col min="519" max="519" width="10.7109375" style="101" customWidth="1"/>
    <col min="520" max="520" width="5" style="101" customWidth="1"/>
    <col min="521" max="526" width="11.42578125" style="101"/>
    <col min="527" max="527" width="14.140625" style="101" customWidth="1"/>
    <col min="528" max="769" width="11.42578125" style="101"/>
    <col min="770" max="770" width="33.140625" style="101" customWidth="1"/>
    <col min="771" max="771" width="11.7109375" style="101" customWidth="1"/>
    <col min="772" max="772" width="9.7109375" style="101" customWidth="1"/>
    <col min="773" max="773" width="11.42578125" style="101"/>
    <col min="774" max="774" width="9.42578125" style="101" customWidth="1"/>
    <col min="775" max="775" width="10.7109375" style="101" customWidth="1"/>
    <col min="776" max="776" width="5" style="101" customWidth="1"/>
    <col min="777" max="782" width="11.42578125" style="101"/>
    <col min="783" max="783" width="14.140625" style="101" customWidth="1"/>
    <col min="784" max="1025" width="11.42578125" style="101"/>
    <col min="1026" max="1026" width="33.140625" style="101" customWidth="1"/>
    <col min="1027" max="1027" width="11.7109375" style="101" customWidth="1"/>
    <col min="1028" max="1028" width="9.7109375" style="101" customWidth="1"/>
    <col min="1029" max="1029" width="11.42578125" style="101"/>
    <col min="1030" max="1030" width="9.42578125" style="101" customWidth="1"/>
    <col min="1031" max="1031" width="10.7109375" style="101" customWidth="1"/>
    <col min="1032" max="1032" width="5" style="101" customWidth="1"/>
    <col min="1033" max="1038" width="11.42578125" style="101"/>
    <col min="1039" max="1039" width="14.140625" style="101" customWidth="1"/>
    <col min="1040" max="1281" width="11.42578125" style="101"/>
    <col min="1282" max="1282" width="33.140625" style="101" customWidth="1"/>
    <col min="1283" max="1283" width="11.7109375" style="101" customWidth="1"/>
    <col min="1284" max="1284" width="9.7109375" style="101" customWidth="1"/>
    <col min="1285" max="1285" width="11.42578125" style="101"/>
    <col min="1286" max="1286" width="9.42578125" style="101" customWidth="1"/>
    <col min="1287" max="1287" width="10.7109375" style="101" customWidth="1"/>
    <col min="1288" max="1288" width="5" style="101" customWidth="1"/>
    <col min="1289" max="1294" width="11.42578125" style="101"/>
    <col min="1295" max="1295" width="14.140625" style="101" customWidth="1"/>
    <col min="1296" max="1537" width="11.42578125" style="101"/>
    <col min="1538" max="1538" width="33.140625" style="101" customWidth="1"/>
    <col min="1539" max="1539" width="11.7109375" style="101" customWidth="1"/>
    <col min="1540" max="1540" width="9.7109375" style="101" customWidth="1"/>
    <col min="1541" max="1541" width="11.42578125" style="101"/>
    <col min="1542" max="1542" width="9.42578125" style="101" customWidth="1"/>
    <col min="1543" max="1543" width="10.7109375" style="101" customWidth="1"/>
    <col min="1544" max="1544" width="5" style="101" customWidth="1"/>
    <col min="1545" max="1550" width="11.42578125" style="101"/>
    <col min="1551" max="1551" width="14.140625" style="101" customWidth="1"/>
    <col min="1552" max="1793" width="11.42578125" style="101"/>
    <col min="1794" max="1794" width="33.140625" style="101" customWidth="1"/>
    <col min="1795" max="1795" width="11.7109375" style="101" customWidth="1"/>
    <col min="1796" max="1796" width="9.7109375" style="101" customWidth="1"/>
    <col min="1797" max="1797" width="11.42578125" style="101"/>
    <col min="1798" max="1798" width="9.42578125" style="101" customWidth="1"/>
    <col min="1799" max="1799" width="10.7109375" style="101" customWidth="1"/>
    <col min="1800" max="1800" width="5" style="101" customWidth="1"/>
    <col min="1801" max="1806" width="11.42578125" style="101"/>
    <col min="1807" max="1807" width="14.140625" style="101" customWidth="1"/>
    <col min="1808" max="2049" width="11.42578125" style="101"/>
    <col min="2050" max="2050" width="33.140625" style="101" customWidth="1"/>
    <col min="2051" max="2051" width="11.7109375" style="101" customWidth="1"/>
    <col min="2052" max="2052" width="9.7109375" style="101" customWidth="1"/>
    <col min="2053" max="2053" width="11.42578125" style="101"/>
    <col min="2054" max="2054" width="9.42578125" style="101" customWidth="1"/>
    <col min="2055" max="2055" width="10.7109375" style="101" customWidth="1"/>
    <col min="2056" max="2056" width="5" style="101" customWidth="1"/>
    <col min="2057" max="2062" width="11.42578125" style="101"/>
    <col min="2063" max="2063" width="14.140625" style="101" customWidth="1"/>
    <col min="2064" max="2305" width="11.42578125" style="101"/>
    <col min="2306" max="2306" width="33.140625" style="101" customWidth="1"/>
    <col min="2307" max="2307" width="11.7109375" style="101" customWidth="1"/>
    <col min="2308" max="2308" width="9.7109375" style="101" customWidth="1"/>
    <col min="2309" max="2309" width="11.42578125" style="101"/>
    <col min="2310" max="2310" width="9.42578125" style="101" customWidth="1"/>
    <col min="2311" max="2311" width="10.7109375" style="101" customWidth="1"/>
    <col min="2312" max="2312" width="5" style="101" customWidth="1"/>
    <col min="2313" max="2318" width="11.42578125" style="101"/>
    <col min="2319" max="2319" width="14.140625" style="101" customWidth="1"/>
    <col min="2320" max="2561" width="11.42578125" style="101"/>
    <col min="2562" max="2562" width="33.140625" style="101" customWidth="1"/>
    <col min="2563" max="2563" width="11.7109375" style="101" customWidth="1"/>
    <col min="2564" max="2564" width="9.7109375" style="101" customWidth="1"/>
    <col min="2565" max="2565" width="11.42578125" style="101"/>
    <col min="2566" max="2566" width="9.42578125" style="101" customWidth="1"/>
    <col min="2567" max="2567" width="10.7109375" style="101" customWidth="1"/>
    <col min="2568" max="2568" width="5" style="101" customWidth="1"/>
    <col min="2569" max="2574" width="11.42578125" style="101"/>
    <col min="2575" max="2575" width="14.140625" style="101" customWidth="1"/>
    <col min="2576" max="2817" width="11.42578125" style="101"/>
    <col min="2818" max="2818" width="33.140625" style="101" customWidth="1"/>
    <col min="2819" max="2819" width="11.7109375" style="101" customWidth="1"/>
    <col min="2820" max="2820" width="9.7109375" style="101" customWidth="1"/>
    <col min="2821" max="2821" width="11.42578125" style="101"/>
    <col min="2822" max="2822" width="9.42578125" style="101" customWidth="1"/>
    <col min="2823" max="2823" width="10.7109375" style="101" customWidth="1"/>
    <col min="2824" max="2824" width="5" style="101" customWidth="1"/>
    <col min="2825" max="2830" width="11.42578125" style="101"/>
    <col min="2831" max="2831" width="14.140625" style="101" customWidth="1"/>
    <col min="2832" max="3073" width="11.42578125" style="101"/>
    <col min="3074" max="3074" width="33.140625" style="101" customWidth="1"/>
    <col min="3075" max="3075" width="11.7109375" style="101" customWidth="1"/>
    <col min="3076" max="3076" width="9.7109375" style="101" customWidth="1"/>
    <col min="3077" max="3077" width="11.42578125" style="101"/>
    <col min="3078" max="3078" width="9.42578125" style="101" customWidth="1"/>
    <col min="3079" max="3079" width="10.7109375" style="101" customWidth="1"/>
    <col min="3080" max="3080" width="5" style="101" customWidth="1"/>
    <col min="3081" max="3086" width="11.42578125" style="101"/>
    <col min="3087" max="3087" width="14.140625" style="101" customWidth="1"/>
    <col min="3088" max="3329" width="11.42578125" style="101"/>
    <col min="3330" max="3330" width="33.140625" style="101" customWidth="1"/>
    <col min="3331" max="3331" width="11.7109375" style="101" customWidth="1"/>
    <col min="3332" max="3332" width="9.7109375" style="101" customWidth="1"/>
    <col min="3333" max="3333" width="11.42578125" style="101"/>
    <col min="3334" max="3334" width="9.42578125" style="101" customWidth="1"/>
    <col min="3335" max="3335" width="10.7109375" style="101" customWidth="1"/>
    <col min="3336" max="3336" width="5" style="101" customWidth="1"/>
    <col min="3337" max="3342" width="11.42578125" style="101"/>
    <col min="3343" max="3343" width="14.140625" style="101" customWidth="1"/>
    <col min="3344" max="3585" width="11.42578125" style="101"/>
    <col min="3586" max="3586" width="33.140625" style="101" customWidth="1"/>
    <col min="3587" max="3587" width="11.7109375" style="101" customWidth="1"/>
    <col min="3588" max="3588" width="9.7109375" style="101" customWidth="1"/>
    <col min="3589" max="3589" width="11.42578125" style="101"/>
    <col min="3590" max="3590" width="9.42578125" style="101" customWidth="1"/>
    <col min="3591" max="3591" width="10.7109375" style="101" customWidth="1"/>
    <col min="3592" max="3592" width="5" style="101" customWidth="1"/>
    <col min="3593" max="3598" width="11.42578125" style="101"/>
    <col min="3599" max="3599" width="14.140625" style="101" customWidth="1"/>
    <col min="3600" max="3841" width="11.42578125" style="101"/>
    <col min="3842" max="3842" width="33.140625" style="101" customWidth="1"/>
    <col min="3843" max="3843" width="11.7109375" style="101" customWidth="1"/>
    <col min="3844" max="3844" width="9.7109375" style="101" customWidth="1"/>
    <col min="3845" max="3845" width="11.42578125" style="101"/>
    <col min="3846" max="3846" width="9.42578125" style="101" customWidth="1"/>
    <col min="3847" max="3847" width="10.7109375" style="101" customWidth="1"/>
    <col min="3848" max="3848" width="5" style="101" customWidth="1"/>
    <col min="3849" max="3854" width="11.42578125" style="101"/>
    <col min="3855" max="3855" width="14.140625" style="101" customWidth="1"/>
    <col min="3856" max="4097" width="11.42578125" style="101"/>
    <col min="4098" max="4098" width="33.140625" style="101" customWidth="1"/>
    <col min="4099" max="4099" width="11.7109375" style="101" customWidth="1"/>
    <col min="4100" max="4100" width="9.7109375" style="101" customWidth="1"/>
    <col min="4101" max="4101" width="11.42578125" style="101"/>
    <col min="4102" max="4102" width="9.42578125" style="101" customWidth="1"/>
    <col min="4103" max="4103" width="10.7109375" style="101" customWidth="1"/>
    <col min="4104" max="4104" width="5" style="101" customWidth="1"/>
    <col min="4105" max="4110" width="11.42578125" style="101"/>
    <col min="4111" max="4111" width="14.140625" style="101" customWidth="1"/>
    <col min="4112" max="4353" width="11.42578125" style="101"/>
    <col min="4354" max="4354" width="33.140625" style="101" customWidth="1"/>
    <col min="4355" max="4355" width="11.7109375" style="101" customWidth="1"/>
    <col min="4356" max="4356" width="9.7109375" style="101" customWidth="1"/>
    <col min="4357" max="4357" width="11.42578125" style="101"/>
    <col min="4358" max="4358" width="9.42578125" style="101" customWidth="1"/>
    <col min="4359" max="4359" width="10.7109375" style="101" customWidth="1"/>
    <col min="4360" max="4360" width="5" style="101" customWidth="1"/>
    <col min="4361" max="4366" width="11.42578125" style="101"/>
    <col min="4367" max="4367" width="14.140625" style="101" customWidth="1"/>
    <col min="4368" max="4609" width="11.42578125" style="101"/>
    <col min="4610" max="4610" width="33.140625" style="101" customWidth="1"/>
    <col min="4611" max="4611" width="11.7109375" style="101" customWidth="1"/>
    <col min="4612" max="4612" width="9.7109375" style="101" customWidth="1"/>
    <col min="4613" max="4613" width="11.42578125" style="101"/>
    <col min="4614" max="4614" width="9.42578125" style="101" customWidth="1"/>
    <col min="4615" max="4615" width="10.7109375" style="101" customWidth="1"/>
    <col min="4616" max="4616" width="5" style="101" customWidth="1"/>
    <col min="4617" max="4622" width="11.42578125" style="101"/>
    <col min="4623" max="4623" width="14.140625" style="101" customWidth="1"/>
    <col min="4624" max="4865" width="11.42578125" style="101"/>
    <col min="4866" max="4866" width="33.140625" style="101" customWidth="1"/>
    <col min="4867" max="4867" width="11.7109375" style="101" customWidth="1"/>
    <col min="4868" max="4868" width="9.7109375" style="101" customWidth="1"/>
    <col min="4869" max="4869" width="11.42578125" style="101"/>
    <col min="4870" max="4870" width="9.42578125" style="101" customWidth="1"/>
    <col min="4871" max="4871" width="10.7109375" style="101" customWidth="1"/>
    <col min="4872" max="4872" width="5" style="101" customWidth="1"/>
    <col min="4873" max="4878" width="11.42578125" style="101"/>
    <col min="4879" max="4879" width="14.140625" style="101" customWidth="1"/>
    <col min="4880" max="5121" width="11.42578125" style="101"/>
    <col min="5122" max="5122" width="33.140625" style="101" customWidth="1"/>
    <col min="5123" max="5123" width="11.7109375" style="101" customWidth="1"/>
    <col min="5124" max="5124" width="9.7109375" style="101" customWidth="1"/>
    <col min="5125" max="5125" width="11.42578125" style="101"/>
    <col min="5126" max="5126" width="9.42578125" style="101" customWidth="1"/>
    <col min="5127" max="5127" width="10.7109375" style="101" customWidth="1"/>
    <col min="5128" max="5128" width="5" style="101" customWidth="1"/>
    <col min="5129" max="5134" width="11.42578125" style="101"/>
    <col min="5135" max="5135" width="14.140625" style="101" customWidth="1"/>
    <col min="5136" max="5377" width="11.42578125" style="101"/>
    <col min="5378" max="5378" width="33.140625" style="101" customWidth="1"/>
    <col min="5379" max="5379" width="11.7109375" style="101" customWidth="1"/>
    <col min="5380" max="5380" width="9.7109375" style="101" customWidth="1"/>
    <col min="5381" max="5381" width="11.42578125" style="101"/>
    <col min="5382" max="5382" width="9.42578125" style="101" customWidth="1"/>
    <col min="5383" max="5383" width="10.7109375" style="101" customWidth="1"/>
    <col min="5384" max="5384" width="5" style="101" customWidth="1"/>
    <col min="5385" max="5390" width="11.42578125" style="101"/>
    <col min="5391" max="5391" width="14.140625" style="101" customWidth="1"/>
    <col min="5392" max="5633" width="11.42578125" style="101"/>
    <col min="5634" max="5634" width="33.140625" style="101" customWidth="1"/>
    <col min="5635" max="5635" width="11.7109375" style="101" customWidth="1"/>
    <col min="5636" max="5636" width="9.7109375" style="101" customWidth="1"/>
    <col min="5637" max="5637" width="11.42578125" style="101"/>
    <col min="5638" max="5638" width="9.42578125" style="101" customWidth="1"/>
    <col min="5639" max="5639" width="10.7109375" style="101" customWidth="1"/>
    <col min="5640" max="5640" width="5" style="101" customWidth="1"/>
    <col min="5641" max="5646" width="11.42578125" style="101"/>
    <col min="5647" max="5647" width="14.140625" style="101" customWidth="1"/>
    <col min="5648" max="5889" width="11.42578125" style="101"/>
    <col min="5890" max="5890" width="33.140625" style="101" customWidth="1"/>
    <col min="5891" max="5891" width="11.7109375" style="101" customWidth="1"/>
    <col min="5892" max="5892" width="9.7109375" style="101" customWidth="1"/>
    <col min="5893" max="5893" width="11.42578125" style="101"/>
    <col min="5894" max="5894" width="9.42578125" style="101" customWidth="1"/>
    <col min="5895" max="5895" width="10.7109375" style="101" customWidth="1"/>
    <col min="5896" max="5896" width="5" style="101" customWidth="1"/>
    <col min="5897" max="5902" width="11.42578125" style="101"/>
    <col min="5903" max="5903" width="14.140625" style="101" customWidth="1"/>
    <col min="5904" max="6145" width="11.42578125" style="101"/>
    <col min="6146" max="6146" width="33.140625" style="101" customWidth="1"/>
    <col min="6147" max="6147" width="11.7109375" style="101" customWidth="1"/>
    <col min="6148" max="6148" width="9.7109375" style="101" customWidth="1"/>
    <col min="6149" max="6149" width="11.42578125" style="101"/>
    <col min="6150" max="6150" width="9.42578125" style="101" customWidth="1"/>
    <col min="6151" max="6151" width="10.7109375" style="101" customWidth="1"/>
    <col min="6152" max="6152" width="5" style="101" customWidth="1"/>
    <col min="6153" max="6158" width="11.42578125" style="101"/>
    <col min="6159" max="6159" width="14.140625" style="101" customWidth="1"/>
    <col min="6160" max="6401" width="11.42578125" style="101"/>
    <col min="6402" max="6402" width="33.140625" style="101" customWidth="1"/>
    <col min="6403" max="6403" width="11.7109375" style="101" customWidth="1"/>
    <col min="6404" max="6404" width="9.7109375" style="101" customWidth="1"/>
    <col min="6405" max="6405" width="11.42578125" style="101"/>
    <col min="6406" max="6406" width="9.42578125" style="101" customWidth="1"/>
    <col min="6407" max="6407" width="10.7109375" style="101" customWidth="1"/>
    <col min="6408" max="6408" width="5" style="101" customWidth="1"/>
    <col min="6409" max="6414" width="11.42578125" style="101"/>
    <col min="6415" max="6415" width="14.140625" style="101" customWidth="1"/>
    <col min="6416" max="6657" width="11.42578125" style="101"/>
    <col min="6658" max="6658" width="33.140625" style="101" customWidth="1"/>
    <col min="6659" max="6659" width="11.7109375" style="101" customWidth="1"/>
    <col min="6660" max="6660" width="9.7109375" style="101" customWidth="1"/>
    <col min="6661" max="6661" width="11.42578125" style="101"/>
    <col min="6662" max="6662" width="9.42578125" style="101" customWidth="1"/>
    <col min="6663" max="6663" width="10.7109375" style="101" customWidth="1"/>
    <col min="6664" max="6664" width="5" style="101" customWidth="1"/>
    <col min="6665" max="6670" width="11.42578125" style="101"/>
    <col min="6671" max="6671" width="14.140625" style="101" customWidth="1"/>
    <col min="6672" max="6913" width="11.42578125" style="101"/>
    <col min="6914" max="6914" width="33.140625" style="101" customWidth="1"/>
    <col min="6915" max="6915" width="11.7109375" style="101" customWidth="1"/>
    <col min="6916" max="6916" width="9.7109375" style="101" customWidth="1"/>
    <col min="6917" max="6917" width="11.42578125" style="101"/>
    <col min="6918" max="6918" width="9.42578125" style="101" customWidth="1"/>
    <col min="6919" max="6919" width="10.7109375" style="101" customWidth="1"/>
    <col min="6920" max="6920" width="5" style="101" customWidth="1"/>
    <col min="6921" max="6926" width="11.42578125" style="101"/>
    <col min="6927" max="6927" width="14.140625" style="101" customWidth="1"/>
    <col min="6928" max="7169" width="11.42578125" style="101"/>
    <col min="7170" max="7170" width="33.140625" style="101" customWidth="1"/>
    <col min="7171" max="7171" width="11.7109375" style="101" customWidth="1"/>
    <col min="7172" max="7172" width="9.7109375" style="101" customWidth="1"/>
    <col min="7173" max="7173" width="11.42578125" style="101"/>
    <col min="7174" max="7174" width="9.42578125" style="101" customWidth="1"/>
    <col min="7175" max="7175" width="10.7109375" style="101" customWidth="1"/>
    <col min="7176" max="7176" width="5" style="101" customWidth="1"/>
    <col min="7177" max="7182" width="11.42578125" style="101"/>
    <col min="7183" max="7183" width="14.140625" style="101" customWidth="1"/>
    <col min="7184" max="7425" width="11.42578125" style="101"/>
    <col min="7426" max="7426" width="33.140625" style="101" customWidth="1"/>
    <col min="7427" max="7427" width="11.7109375" style="101" customWidth="1"/>
    <col min="7428" max="7428" width="9.7109375" style="101" customWidth="1"/>
    <col min="7429" max="7429" width="11.42578125" style="101"/>
    <col min="7430" max="7430" width="9.42578125" style="101" customWidth="1"/>
    <col min="7431" max="7431" width="10.7109375" style="101" customWidth="1"/>
    <col min="7432" max="7432" width="5" style="101" customWidth="1"/>
    <col min="7433" max="7438" width="11.42578125" style="101"/>
    <col min="7439" max="7439" width="14.140625" style="101" customWidth="1"/>
    <col min="7440" max="7681" width="11.42578125" style="101"/>
    <col min="7682" max="7682" width="33.140625" style="101" customWidth="1"/>
    <col min="7683" max="7683" width="11.7109375" style="101" customWidth="1"/>
    <col min="7684" max="7684" width="9.7109375" style="101" customWidth="1"/>
    <col min="7685" max="7685" width="11.42578125" style="101"/>
    <col min="7686" max="7686" width="9.42578125" style="101" customWidth="1"/>
    <col min="7687" max="7687" width="10.7109375" style="101" customWidth="1"/>
    <col min="7688" max="7688" width="5" style="101" customWidth="1"/>
    <col min="7689" max="7694" width="11.42578125" style="101"/>
    <col min="7695" max="7695" width="14.140625" style="101" customWidth="1"/>
    <col min="7696" max="7937" width="11.42578125" style="101"/>
    <col min="7938" max="7938" width="33.140625" style="101" customWidth="1"/>
    <col min="7939" max="7939" width="11.7109375" style="101" customWidth="1"/>
    <col min="7940" max="7940" width="9.7109375" style="101" customWidth="1"/>
    <col min="7941" max="7941" width="11.42578125" style="101"/>
    <col min="7942" max="7942" width="9.42578125" style="101" customWidth="1"/>
    <col min="7943" max="7943" width="10.7109375" style="101" customWidth="1"/>
    <col min="7944" max="7944" width="5" style="101" customWidth="1"/>
    <col min="7945" max="7950" width="11.42578125" style="101"/>
    <col min="7951" max="7951" width="14.140625" style="101" customWidth="1"/>
    <col min="7952" max="8193" width="11.42578125" style="101"/>
    <col min="8194" max="8194" width="33.140625" style="101" customWidth="1"/>
    <col min="8195" max="8195" width="11.7109375" style="101" customWidth="1"/>
    <col min="8196" max="8196" width="9.7109375" style="101" customWidth="1"/>
    <col min="8197" max="8197" width="11.42578125" style="101"/>
    <col min="8198" max="8198" width="9.42578125" style="101" customWidth="1"/>
    <col min="8199" max="8199" width="10.7109375" style="101" customWidth="1"/>
    <col min="8200" max="8200" width="5" style="101" customWidth="1"/>
    <col min="8201" max="8206" width="11.42578125" style="101"/>
    <col min="8207" max="8207" width="14.140625" style="101" customWidth="1"/>
    <col min="8208" max="8449" width="11.42578125" style="101"/>
    <col min="8450" max="8450" width="33.140625" style="101" customWidth="1"/>
    <col min="8451" max="8451" width="11.7109375" style="101" customWidth="1"/>
    <col min="8452" max="8452" width="9.7109375" style="101" customWidth="1"/>
    <col min="8453" max="8453" width="11.42578125" style="101"/>
    <col min="8454" max="8454" width="9.42578125" style="101" customWidth="1"/>
    <col min="8455" max="8455" width="10.7109375" style="101" customWidth="1"/>
    <col min="8456" max="8456" width="5" style="101" customWidth="1"/>
    <col min="8457" max="8462" width="11.42578125" style="101"/>
    <col min="8463" max="8463" width="14.140625" style="101" customWidth="1"/>
    <col min="8464" max="8705" width="11.42578125" style="101"/>
    <col min="8706" max="8706" width="33.140625" style="101" customWidth="1"/>
    <col min="8707" max="8707" width="11.7109375" style="101" customWidth="1"/>
    <col min="8708" max="8708" width="9.7109375" style="101" customWidth="1"/>
    <col min="8709" max="8709" width="11.42578125" style="101"/>
    <col min="8710" max="8710" width="9.42578125" style="101" customWidth="1"/>
    <col min="8711" max="8711" width="10.7109375" style="101" customWidth="1"/>
    <col min="8712" max="8712" width="5" style="101" customWidth="1"/>
    <col min="8713" max="8718" width="11.42578125" style="101"/>
    <col min="8719" max="8719" width="14.140625" style="101" customWidth="1"/>
    <col min="8720" max="8961" width="11.42578125" style="101"/>
    <col min="8962" max="8962" width="33.140625" style="101" customWidth="1"/>
    <col min="8963" max="8963" width="11.7109375" style="101" customWidth="1"/>
    <col min="8964" max="8964" width="9.7109375" style="101" customWidth="1"/>
    <col min="8965" max="8965" width="11.42578125" style="101"/>
    <col min="8966" max="8966" width="9.42578125" style="101" customWidth="1"/>
    <col min="8967" max="8967" width="10.7109375" style="101" customWidth="1"/>
    <col min="8968" max="8968" width="5" style="101" customWidth="1"/>
    <col min="8969" max="8974" width="11.42578125" style="101"/>
    <col min="8975" max="8975" width="14.140625" style="101" customWidth="1"/>
    <col min="8976" max="9217" width="11.42578125" style="101"/>
    <col min="9218" max="9218" width="33.140625" style="101" customWidth="1"/>
    <col min="9219" max="9219" width="11.7109375" style="101" customWidth="1"/>
    <col min="9220" max="9220" width="9.7109375" style="101" customWidth="1"/>
    <col min="9221" max="9221" width="11.42578125" style="101"/>
    <col min="9222" max="9222" width="9.42578125" style="101" customWidth="1"/>
    <col min="9223" max="9223" width="10.7109375" style="101" customWidth="1"/>
    <col min="9224" max="9224" width="5" style="101" customWidth="1"/>
    <col min="9225" max="9230" width="11.42578125" style="101"/>
    <col min="9231" max="9231" width="14.140625" style="101" customWidth="1"/>
    <col min="9232" max="9473" width="11.42578125" style="101"/>
    <col min="9474" max="9474" width="33.140625" style="101" customWidth="1"/>
    <col min="9475" max="9475" width="11.7109375" style="101" customWidth="1"/>
    <col min="9476" max="9476" width="9.7109375" style="101" customWidth="1"/>
    <col min="9477" max="9477" width="11.42578125" style="101"/>
    <col min="9478" max="9478" width="9.42578125" style="101" customWidth="1"/>
    <col min="9479" max="9479" width="10.7109375" style="101" customWidth="1"/>
    <col min="9480" max="9480" width="5" style="101" customWidth="1"/>
    <col min="9481" max="9486" width="11.42578125" style="101"/>
    <col min="9487" max="9487" width="14.140625" style="101" customWidth="1"/>
    <col min="9488" max="9729" width="11.42578125" style="101"/>
    <col min="9730" max="9730" width="33.140625" style="101" customWidth="1"/>
    <col min="9731" max="9731" width="11.7109375" style="101" customWidth="1"/>
    <col min="9732" max="9732" width="9.7109375" style="101" customWidth="1"/>
    <col min="9733" max="9733" width="11.42578125" style="101"/>
    <col min="9734" max="9734" width="9.42578125" style="101" customWidth="1"/>
    <col min="9735" max="9735" width="10.7109375" style="101" customWidth="1"/>
    <col min="9736" max="9736" width="5" style="101" customWidth="1"/>
    <col min="9737" max="9742" width="11.42578125" style="101"/>
    <col min="9743" max="9743" width="14.140625" style="101" customWidth="1"/>
    <col min="9744" max="9985" width="11.42578125" style="101"/>
    <col min="9986" max="9986" width="33.140625" style="101" customWidth="1"/>
    <col min="9987" max="9987" width="11.7109375" style="101" customWidth="1"/>
    <col min="9988" max="9988" width="9.7109375" style="101" customWidth="1"/>
    <col min="9989" max="9989" width="11.42578125" style="101"/>
    <col min="9990" max="9990" width="9.42578125" style="101" customWidth="1"/>
    <col min="9991" max="9991" width="10.7109375" style="101" customWidth="1"/>
    <col min="9992" max="9992" width="5" style="101" customWidth="1"/>
    <col min="9993" max="9998" width="11.42578125" style="101"/>
    <col min="9999" max="9999" width="14.140625" style="101" customWidth="1"/>
    <col min="10000" max="10241" width="11.42578125" style="101"/>
    <col min="10242" max="10242" width="33.140625" style="101" customWidth="1"/>
    <col min="10243" max="10243" width="11.7109375" style="101" customWidth="1"/>
    <col min="10244" max="10244" width="9.7109375" style="101" customWidth="1"/>
    <col min="10245" max="10245" width="11.42578125" style="101"/>
    <col min="10246" max="10246" width="9.42578125" style="101" customWidth="1"/>
    <col min="10247" max="10247" width="10.7109375" style="101" customWidth="1"/>
    <col min="10248" max="10248" width="5" style="101" customWidth="1"/>
    <col min="10249" max="10254" width="11.42578125" style="101"/>
    <col min="10255" max="10255" width="14.140625" style="101" customWidth="1"/>
    <col min="10256" max="10497" width="11.42578125" style="101"/>
    <col min="10498" max="10498" width="33.140625" style="101" customWidth="1"/>
    <col min="10499" max="10499" width="11.7109375" style="101" customWidth="1"/>
    <col min="10500" max="10500" width="9.7109375" style="101" customWidth="1"/>
    <col min="10501" max="10501" width="11.42578125" style="101"/>
    <col min="10502" max="10502" width="9.42578125" style="101" customWidth="1"/>
    <col min="10503" max="10503" width="10.7109375" style="101" customWidth="1"/>
    <col min="10504" max="10504" width="5" style="101" customWidth="1"/>
    <col min="10505" max="10510" width="11.42578125" style="101"/>
    <col min="10511" max="10511" width="14.140625" style="101" customWidth="1"/>
    <col min="10512" max="10753" width="11.42578125" style="101"/>
    <col min="10754" max="10754" width="33.140625" style="101" customWidth="1"/>
    <col min="10755" max="10755" width="11.7109375" style="101" customWidth="1"/>
    <col min="10756" max="10756" width="9.7109375" style="101" customWidth="1"/>
    <col min="10757" max="10757" width="11.42578125" style="101"/>
    <col min="10758" max="10758" width="9.42578125" style="101" customWidth="1"/>
    <col min="10759" max="10759" width="10.7109375" style="101" customWidth="1"/>
    <col min="10760" max="10760" width="5" style="101" customWidth="1"/>
    <col min="10761" max="10766" width="11.42578125" style="101"/>
    <col min="10767" max="10767" width="14.140625" style="101" customWidth="1"/>
    <col min="10768" max="11009" width="11.42578125" style="101"/>
    <col min="11010" max="11010" width="33.140625" style="101" customWidth="1"/>
    <col min="11011" max="11011" width="11.7109375" style="101" customWidth="1"/>
    <col min="11012" max="11012" width="9.7109375" style="101" customWidth="1"/>
    <col min="11013" max="11013" width="11.42578125" style="101"/>
    <col min="11014" max="11014" width="9.42578125" style="101" customWidth="1"/>
    <col min="11015" max="11015" width="10.7109375" style="101" customWidth="1"/>
    <col min="11016" max="11016" width="5" style="101" customWidth="1"/>
    <col min="11017" max="11022" width="11.42578125" style="101"/>
    <col min="11023" max="11023" width="14.140625" style="101" customWidth="1"/>
    <col min="11024" max="11265" width="11.42578125" style="101"/>
    <col min="11266" max="11266" width="33.140625" style="101" customWidth="1"/>
    <col min="11267" max="11267" width="11.7109375" style="101" customWidth="1"/>
    <col min="11268" max="11268" width="9.7109375" style="101" customWidth="1"/>
    <col min="11269" max="11269" width="11.42578125" style="101"/>
    <col min="11270" max="11270" width="9.42578125" style="101" customWidth="1"/>
    <col min="11271" max="11271" width="10.7109375" style="101" customWidth="1"/>
    <col min="11272" max="11272" width="5" style="101" customWidth="1"/>
    <col min="11273" max="11278" width="11.42578125" style="101"/>
    <col min="11279" max="11279" width="14.140625" style="101" customWidth="1"/>
    <col min="11280" max="11521" width="11.42578125" style="101"/>
    <col min="11522" max="11522" width="33.140625" style="101" customWidth="1"/>
    <col min="11523" max="11523" width="11.7109375" style="101" customWidth="1"/>
    <col min="11524" max="11524" width="9.7109375" style="101" customWidth="1"/>
    <col min="11525" max="11525" width="11.42578125" style="101"/>
    <col min="11526" max="11526" width="9.42578125" style="101" customWidth="1"/>
    <col min="11527" max="11527" width="10.7109375" style="101" customWidth="1"/>
    <col min="11528" max="11528" width="5" style="101" customWidth="1"/>
    <col min="11529" max="11534" width="11.42578125" style="101"/>
    <col min="11535" max="11535" width="14.140625" style="101" customWidth="1"/>
    <col min="11536" max="11777" width="11.42578125" style="101"/>
    <col min="11778" max="11778" width="33.140625" style="101" customWidth="1"/>
    <col min="11779" max="11779" width="11.7109375" style="101" customWidth="1"/>
    <col min="11780" max="11780" width="9.7109375" style="101" customWidth="1"/>
    <col min="11781" max="11781" width="11.42578125" style="101"/>
    <col min="11782" max="11782" width="9.42578125" style="101" customWidth="1"/>
    <col min="11783" max="11783" width="10.7109375" style="101" customWidth="1"/>
    <col min="11784" max="11784" width="5" style="101" customWidth="1"/>
    <col min="11785" max="11790" width="11.42578125" style="101"/>
    <col min="11791" max="11791" width="14.140625" style="101" customWidth="1"/>
    <col min="11792" max="12033" width="11.42578125" style="101"/>
    <col min="12034" max="12034" width="33.140625" style="101" customWidth="1"/>
    <col min="12035" max="12035" width="11.7109375" style="101" customWidth="1"/>
    <col min="12036" max="12036" width="9.7109375" style="101" customWidth="1"/>
    <col min="12037" max="12037" width="11.42578125" style="101"/>
    <col min="12038" max="12038" width="9.42578125" style="101" customWidth="1"/>
    <col min="12039" max="12039" width="10.7109375" style="101" customWidth="1"/>
    <col min="12040" max="12040" width="5" style="101" customWidth="1"/>
    <col min="12041" max="12046" width="11.42578125" style="101"/>
    <col min="12047" max="12047" width="14.140625" style="101" customWidth="1"/>
    <col min="12048" max="12289" width="11.42578125" style="101"/>
    <col min="12290" max="12290" width="33.140625" style="101" customWidth="1"/>
    <col min="12291" max="12291" width="11.7109375" style="101" customWidth="1"/>
    <col min="12292" max="12292" width="9.7109375" style="101" customWidth="1"/>
    <col min="12293" max="12293" width="11.42578125" style="101"/>
    <col min="12294" max="12294" width="9.42578125" style="101" customWidth="1"/>
    <col min="12295" max="12295" width="10.7109375" style="101" customWidth="1"/>
    <col min="12296" max="12296" width="5" style="101" customWidth="1"/>
    <col min="12297" max="12302" width="11.42578125" style="101"/>
    <col min="12303" max="12303" width="14.140625" style="101" customWidth="1"/>
    <col min="12304" max="12545" width="11.42578125" style="101"/>
    <col min="12546" max="12546" width="33.140625" style="101" customWidth="1"/>
    <col min="12547" max="12547" width="11.7109375" style="101" customWidth="1"/>
    <col min="12548" max="12548" width="9.7109375" style="101" customWidth="1"/>
    <col min="12549" max="12549" width="11.42578125" style="101"/>
    <col min="12550" max="12550" width="9.42578125" style="101" customWidth="1"/>
    <col min="12551" max="12551" width="10.7109375" style="101" customWidth="1"/>
    <col min="12552" max="12552" width="5" style="101" customWidth="1"/>
    <col min="12553" max="12558" width="11.42578125" style="101"/>
    <col min="12559" max="12559" width="14.140625" style="101" customWidth="1"/>
    <col min="12560" max="12801" width="11.42578125" style="101"/>
    <col min="12802" max="12802" width="33.140625" style="101" customWidth="1"/>
    <col min="12803" max="12803" width="11.7109375" style="101" customWidth="1"/>
    <col min="12804" max="12804" width="9.7109375" style="101" customWidth="1"/>
    <col min="12805" max="12805" width="11.42578125" style="101"/>
    <col min="12806" max="12806" width="9.42578125" style="101" customWidth="1"/>
    <col min="12807" max="12807" width="10.7109375" style="101" customWidth="1"/>
    <col min="12808" max="12808" width="5" style="101" customWidth="1"/>
    <col min="12809" max="12814" width="11.42578125" style="101"/>
    <col min="12815" max="12815" width="14.140625" style="101" customWidth="1"/>
    <col min="12816" max="13057" width="11.42578125" style="101"/>
    <col min="13058" max="13058" width="33.140625" style="101" customWidth="1"/>
    <col min="13059" max="13059" width="11.7109375" style="101" customWidth="1"/>
    <col min="13060" max="13060" width="9.7109375" style="101" customWidth="1"/>
    <col min="13061" max="13061" width="11.42578125" style="101"/>
    <col min="13062" max="13062" width="9.42578125" style="101" customWidth="1"/>
    <col min="13063" max="13063" width="10.7109375" style="101" customWidth="1"/>
    <col min="13064" max="13064" width="5" style="101" customWidth="1"/>
    <col min="13065" max="13070" width="11.42578125" style="101"/>
    <col min="13071" max="13071" width="14.140625" style="101" customWidth="1"/>
    <col min="13072" max="13313" width="11.42578125" style="101"/>
    <col min="13314" max="13314" width="33.140625" style="101" customWidth="1"/>
    <col min="13315" max="13315" width="11.7109375" style="101" customWidth="1"/>
    <col min="13316" max="13316" width="9.7109375" style="101" customWidth="1"/>
    <col min="13317" max="13317" width="11.42578125" style="101"/>
    <col min="13318" max="13318" width="9.42578125" style="101" customWidth="1"/>
    <col min="13319" max="13319" width="10.7109375" style="101" customWidth="1"/>
    <col min="13320" max="13320" width="5" style="101" customWidth="1"/>
    <col min="13321" max="13326" width="11.42578125" style="101"/>
    <col min="13327" max="13327" width="14.140625" style="101" customWidth="1"/>
    <col min="13328" max="13569" width="11.42578125" style="101"/>
    <col min="13570" max="13570" width="33.140625" style="101" customWidth="1"/>
    <col min="13571" max="13571" width="11.7109375" style="101" customWidth="1"/>
    <col min="13572" max="13572" width="9.7109375" style="101" customWidth="1"/>
    <col min="13573" max="13573" width="11.42578125" style="101"/>
    <col min="13574" max="13574" width="9.42578125" style="101" customWidth="1"/>
    <col min="13575" max="13575" width="10.7109375" style="101" customWidth="1"/>
    <col min="13576" max="13576" width="5" style="101" customWidth="1"/>
    <col min="13577" max="13582" width="11.42578125" style="101"/>
    <col min="13583" max="13583" width="14.140625" style="101" customWidth="1"/>
    <col min="13584" max="13825" width="11.42578125" style="101"/>
    <col min="13826" max="13826" width="33.140625" style="101" customWidth="1"/>
    <col min="13827" max="13827" width="11.7109375" style="101" customWidth="1"/>
    <col min="13828" max="13828" width="9.7109375" style="101" customWidth="1"/>
    <col min="13829" max="13829" width="11.42578125" style="101"/>
    <col min="13830" max="13830" width="9.42578125" style="101" customWidth="1"/>
    <col min="13831" max="13831" width="10.7109375" style="101" customWidth="1"/>
    <col min="13832" max="13832" width="5" style="101" customWidth="1"/>
    <col min="13833" max="13838" width="11.42578125" style="101"/>
    <col min="13839" max="13839" width="14.140625" style="101" customWidth="1"/>
    <col min="13840" max="14081" width="11.42578125" style="101"/>
    <col min="14082" max="14082" width="33.140625" style="101" customWidth="1"/>
    <col min="14083" max="14083" width="11.7109375" style="101" customWidth="1"/>
    <col min="14084" max="14084" width="9.7109375" style="101" customWidth="1"/>
    <col min="14085" max="14085" width="11.42578125" style="101"/>
    <col min="14086" max="14086" width="9.42578125" style="101" customWidth="1"/>
    <col min="14087" max="14087" width="10.7109375" style="101" customWidth="1"/>
    <col min="14088" max="14088" width="5" style="101" customWidth="1"/>
    <col min="14089" max="14094" width="11.42578125" style="101"/>
    <col min="14095" max="14095" width="14.140625" style="101" customWidth="1"/>
    <col min="14096" max="14337" width="11.42578125" style="101"/>
    <col min="14338" max="14338" width="33.140625" style="101" customWidth="1"/>
    <col min="14339" max="14339" width="11.7109375" style="101" customWidth="1"/>
    <col min="14340" max="14340" width="9.7109375" style="101" customWidth="1"/>
    <col min="14341" max="14341" width="11.42578125" style="101"/>
    <col min="14342" max="14342" width="9.42578125" style="101" customWidth="1"/>
    <col min="14343" max="14343" width="10.7109375" style="101" customWidth="1"/>
    <col min="14344" max="14344" width="5" style="101" customWidth="1"/>
    <col min="14345" max="14350" width="11.42578125" style="101"/>
    <col min="14351" max="14351" width="14.140625" style="101" customWidth="1"/>
    <col min="14352" max="14593" width="11.42578125" style="101"/>
    <col min="14594" max="14594" width="33.140625" style="101" customWidth="1"/>
    <col min="14595" max="14595" width="11.7109375" style="101" customWidth="1"/>
    <col min="14596" max="14596" width="9.7109375" style="101" customWidth="1"/>
    <col min="14597" max="14597" width="11.42578125" style="101"/>
    <col min="14598" max="14598" width="9.42578125" style="101" customWidth="1"/>
    <col min="14599" max="14599" width="10.7109375" style="101" customWidth="1"/>
    <col min="14600" max="14600" width="5" style="101" customWidth="1"/>
    <col min="14601" max="14606" width="11.42578125" style="101"/>
    <col min="14607" max="14607" width="14.140625" style="101" customWidth="1"/>
    <col min="14608" max="14849" width="11.42578125" style="101"/>
    <col min="14850" max="14850" width="33.140625" style="101" customWidth="1"/>
    <col min="14851" max="14851" width="11.7109375" style="101" customWidth="1"/>
    <col min="14852" max="14852" width="9.7109375" style="101" customWidth="1"/>
    <col min="14853" max="14853" width="11.42578125" style="101"/>
    <col min="14854" max="14854" width="9.42578125" style="101" customWidth="1"/>
    <col min="14855" max="14855" width="10.7109375" style="101" customWidth="1"/>
    <col min="14856" max="14856" width="5" style="101" customWidth="1"/>
    <col min="14857" max="14862" width="11.42578125" style="101"/>
    <col min="14863" max="14863" width="14.140625" style="101" customWidth="1"/>
    <col min="14864" max="15105" width="11.42578125" style="101"/>
    <col min="15106" max="15106" width="33.140625" style="101" customWidth="1"/>
    <col min="15107" max="15107" width="11.7109375" style="101" customWidth="1"/>
    <col min="15108" max="15108" width="9.7109375" style="101" customWidth="1"/>
    <col min="15109" max="15109" width="11.42578125" style="101"/>
    <col min="15110" max="15110" width="9.42578125" style="101" customWidth="1"/>
    <col min="15111" max="15111" width="10.7109375" style="101" customWidth="1"/>
    <col min="15112" max="15112" width="5" style="101" customWidth="1"/>
    <col min="15113" max="15118" width="11.42578125" style="101"/>
    <col min="15119" max="15119" width="14.140625" style="101" customWidth="1"/>
    <col min="15120" max="15361" width="11.42578125" style="101"/>
    <col min="15362" max="15362" width="33.140625" style="101" customWidth="1"/>
    <col min="15363" max="15363" width="11.7109375" style="101" customWidth="1"/>
    <col min="15364" max="15364" width="9.7109375" style="101" customWidth="1"/>
    <col min="15365" max="15365" width="11.42578125" style="101"/>
    <col min="15366" max="15366" width="9.42578125" style="101" customWidth="1"/>
    <col min="15367" max="15367" width="10.7109375" style="101" customWidth="1"/>
    <col min="15368" max="15368" width="5" style="101" customWidth="1"/>
    <col min="15369" max="15374" width="11.42578125" style="101"/>
    <col min="15375" max="15375" width="14.140625" style="101" customWidth="1"/>
    <col min="15376" max="15617" width="11.42578125" style="101"/>
    <col min="15618" max="15618" width="33.140625" style="101" customWidth="1"/>
    <col min="15619" max="15619" width="11.7109375" style="101" customWidth="1"/>
    <col min="15620" max="15620" width="9.7109375" style="101" customWidth="1"/>
    <col min="15621" max="15621" width="11.42578125" style="101"/>
    <col min="15622" max="15622" width="9.42578125" style="101" customWidth="1"/>
    <col min="15623" max="15623" width="10.7109375" style="101" customWidth="1"/>
    <col min="15624" max="15624" width="5" style="101" customWidth="1"/>
    <col min="15625" max="15630" width="11.42578125" style="101"/>
    <col min="15631" max="15631" width="14.140625" style="101" customWidth="1"/>
    <col min="15632" max="15873" width="11.42578125" style="101"/>
    <col min="15874" max="15874" width="33.140625" style="101" customWidth="1"/>
    <col min="15875" max="15875" width="11.7109375" style="101" customWidth="1"/>
    <col min="15876" max="15876" width="9.7109375" style="101" customWidth="1"/>
    <col min="15877" max="15877" width="11.42578125" style="101"/>
    <col min="15878" max="15878" width="9.42578125" style="101" customWidth="1"/>
    <col min="15879" max="15879" width="10.7109375" style="101" customWidth="1"/>
    <col min="15880" max="15880" width="5" style="101" customWidth="1"/>
    <col min="15881" max="15886" width="11.42578125" style="101"/>
    <col min="15887" max="15887" width="14.140625" style="101" customWidth="1"/>
    <col min="15888" max="16129" width="11.42578125" style="101"/>
    <col min="16130" max="16130" width="33.140625" style="101" customWidth="1"/>
    <col min="16131" max="16131" width="11.7109375" style="101" customWidth="1"/>
    <col min="16132" max="16132" width="9.7109375" style="101" customWidth="1"/>
    <col min="16133" max="16133" width="11.42578125" style="101"/>
    <col min="16134" max="16134" width="9.42578125" style="101" customWidth="1"/>
    <col min="16135" max="16135" width="10.7109375" style="101" customWidth="1"/>
    <col min="16136" max="16136" width="5" style="101" customWidth="1"/>
    <col min="16137" max="16142" width="11.42578125" style="101"/>
    <col min="16143" max="16143" width="14.140625" style="101" customWidth="1"/>
    <col min="16144" max="16384" width="11.42578125" style="10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10" t="s">
        <v>291</v>
      </c>
      <c r="C5" s="310"/>
      <c r="D5" s="310"/>
      <c r="E5" s="310"/>
      <c r="F5" s="310"/>
      <c r="G5" s="310"/>
    </row>
    <row r="6" spans="2:7" ht="25.5">
      <c r="B6" s="102" t="s">
        <v>137</v>
      </c>
      <c r="C6" s="54" t="str">
        <f>actualizaciones!A3</f>
        <v>año 2009</v>
      </c>
      <c r="D6" s="103" t="s">
        <v>138</v>
      </c>
      <c r="E6" s="54" t="str">
        <f>actualizaciones!A2</f>
        <v>año 2010</v>
      </c>
      <c r="F6" s="103" t="s">
        <v>138</v>
      </c>
      <c r="G6" s="104" t="s">
        <v>111</v>
      </c>
    </row>
    <row r="7" spans="2:7" ht="15" customHeight="1">
      <c r="B7" s="105" t="s">
        <v>139</v>
      </c>
      <c r="C7" s="106"/>
      <c r="D7" s="106"/>
      <c r="E7" s="106"/>
      <c r="F7" s="106"/>
      <c r="G7" s="106"/>
    </row>
    <row r="8" spans="2:7" ht="15" customHeight="1">
      <c r="B8" s="107" t="s">
        <v>140</v>
      </c>
      <c r="C8" s="61">
        <v>323</v>
      </c>
      <c r="D8" s="108">
        <f>C8/$C$12</f>
        <v>3.4093308000844418E-3</v>
      </c>
      <c r="E8" s="61">
        <v>376</v>
      </c>
      <c r="F8" s="108">
        <f>E8/$E$12</f>
        <v>4.8059716754435301E-3</v>
      </c>
      <c r="G8" s="109">
        <f>IFERROR((E8-C8)/C8,"-")</f>
        <v>0.16408668730650156</v>
      </c>
    </row>
    <row r="9" spans="2:7" ht="15" customHeight="1">
      <c r="B9" s="107" t="s">
        <v>141</v>
      </c>
      <c r="C9" s="61">
        <v>42</v>
      </c>
      <c r="D9" s="108">
        <f>C9/$C$12</f>
        <v>4.4331855604813175E-4</v>
      </c>
      <c r="E9" s="61">
        <v>88</v>
      </c>
      <c r="F9" s="108">
        <f>E9/$E$12</f>
        <v>1.1248018814867837E-3</v>
      </c>
      <c r="G9" s="109">
        <f>IFERROR((E9-C9)/C9,"-")</f>
        <v>1.0952380952380953</v>
      </c>
    </row>
    <row r="10" spans="2:7" ht="15" customHeight="1">
      <c r="B10" s="107" t="s">
        <v>142</v>
      </c>
      <c r="C10" s="61">
        <v>6733</v>
      </c>
      <c r="D10" s="108">
        <f>C10/$C$12</f>
        <v>7.1068186616001686E-2</v>
      </c>
      <c r="E10" s="61">
        <v>6926</v>
      </c>
      <c r="F10" s="108">
        <f>E10/$E$12</f>
        <v>8.8527020808834803E-2</v>
      </c>
      <c r="G10" s="109">
        <f>IFERROR((E10-C10)/C10,"-")</f>
        <v>2.8664785385415118E-2</v>
      </c>
    </row>
    <row r="11" spans="2:7" ht="15" customHeight="1">
      <c r="B11" s="107" t="s">
        <v>143</v>
      </c>
      <c r="C11" s="61">
        <v>87642</v>
      </c>
      <c r="D11" s="108">
        <f>C11/$C$12</f>
        <v>0.92507916402786572</v>
      </c>
      <c r="E11" s="61">
        <v>70846</v>
      </c>
      <c r="F11" s="108">
        <f>E11/$E$12</f>
        <v>0.90554220563423493</v>
      </c>
      <c r="G11" s="109">
        <f>IFERROR((E11-C11)/C11,"-")</f>
        <v>-0.19164327605485953</v>
      </c>
    </row>
    <row r="12" spans="2:7" ht="15" customHeight="1">
      <c r="B12" s="110" t="s">
        <v>144</v>
      </c>
      <c r="C12" s="111">
        <v>94740</v>
      </c>
      <c r="D12" s="112">
        <f>C12/$C$12</f>
        <v>1</v>
      </c>
      <c r="E12" s="111">
        <v>78236</v>
      </c>
      <c r="F12" s="112">
        <f>E12/$E$12</f>
        <v>1</v>
      </c>
      <c r="G12" s="112">
        <f>IFERROR((E12-C12)/C12,"-")</f>
        <v>-0.1742030821194849</v>
      </c>
    </row>
    <row r="13" spans="2:7" ht="15" customHeight="1">
      <c r="B13" s="105" t="s">
        <v>145</v>
      </c>
      <c r="C13" s="106"/>
      <c r="D13" s="106"/>
      <c r="E13" s="106"/>
      <c r="F13" s="106"/>
      <c r="G13" s="106"/>
    </row>
    <row r="14" spans="2:7" ht="15" customHeight="1">
      <c r="B14" s="107" t="s">
        <v>140</v>
      </c>
      <c r="C14" s="61">
        <v>323</v>
      </c>
      <c r="D14" s="108">
        <f>C14/$C$18</f>
        <v>9.4010128645439194E-3</v>
      </c>
      <c r="E14" s="61">
        <v>376</v>
      </c>
      <c r="F14" s="108">
        <f>E14/$E$18</f>
        <v>1.3373643962297706E-2</v>
      </c>
      <c r="G14" s="109">
        <f>IFERROR((E14-C14)/C14,"-")</f>
        <v>0.16408668730650156</v>
      </c>
    </row>
    <row r="15" spans="2:7" ht="15" customHeight="1">
      <c r="B15" s="107" t="s">
        <v>141</v>
      </c>
      <c r="C15" s="61">
        <v>22</v>
      </c>
      <c r="D15" s="108">
        <f>C15/$C$18</f>
        <v>6.4031666569648994E-4</v>
      </c>
      <c r="E15" s="61">
        <v>75</v>
      </c>
      <c r="F15" s="108">
        <f>E15/$E$18</f>
        <v>2.6676151520540637E-3</v>
      </c>
      <c r="G15" s="109">
        <f>IFERROR((E15-C15)/C15,"-")</f>
        <v>2.4090909090909092</v>
      </c>
    </row>
    <row r="16" spans="2:7" ht="15" customHeight="1">
      <c r="B16" s="107" t="s">
        <v>142</v>
      </c>
      <c r="C16" s="61">
        <v>1286</v>
      </c>
      <c r="D16" s="108">
        <f>C16/$C$18</f>
        <v>3.7429419640258456E-2</v>
      </c>
      <c r="E16" s="61">
        <v>2136</v>
      </c>
      <c r="F16" s="108">
        <f>E16/$E$18</f>
        <v>7.597367953049973E-2</v>
      </c>
      <c r="G16" s="109">
        <f>IFERROR((E16-C16)/C16,"-")</f>
        <v>0.66096423017107309</v>
      </c>
    </row>
    <row r="17" spans="2:21" ht="15" customHeight="1">
      <c r="B17" s="107" t="s">
        <v>143</v>
      </c>
      <c r="C17" s="61">
        <v>32727</v>
      </c>
      <c r="D17" s="108">
        <f>C17/$C$18</f>
        <v>0.95252925082950113</v>
      </c>
      <c r="E17" s="61">
        <v>25528</v>
      </c>
      <c r="F17" s="108">
        <f>E17/$E$18</f>
        <v>0.90798506135514845</v>
      </c>
      <c r="G17" s="109">
        <f>IFERROR((E17-C17)/C17,"-")</f>
        <v>-0.21997127753842394</v>
      </c>
    </row>
    <row r="18" spans="2:21" ht="15" customHeight="1">
      <c r="B18" s="110" t="s">
        <v>144</v>
      </c>
      <c r="C18" s="58">
        <v>34358</v>
      </c>
      <c r="D18" s="112">
        <f>C18/$C$18</f>
        <v>1</v>
      </c>
      <c r="E18" s="58">
        <v>28115</v>
      </c>
      <c r="F18" s="112">
        <f>E18/$E$18</f>
        <v>1</v>
      </c>
      <c r="G18" s="112">
        <f>IFERROR((E18-C18)/C18,"-")</f>
        <v>-0.18170440654287212</v>
      </c>
    </row>
    <row r="19" spans="2:21" ht="15" customHeight="1">
      <c r="B19" s="105" t="s">
        <v>146</v>
      </c>
      <c r="C19" s="106"/>
      <c r="D19" s="106"/>
      <c r="E19" s="106"/>
      <c r="F19" s="106"/>
      <c r="G19" s="106"/>
      <c r="T19" s="113"/>
      <c r="U19" s="114"/>
    </row>
    <row r="20" spans="2:21" ht="15" customHeight="1">
      <c r="B20" s="107" t="s">
        <v>140</v>
      </c>
      <c r="C20" s="115" t="s">
        <v>132</v>
      </c>
      <c r="D20" s="115" t="s">
        <v>132</v>
      </c>
      <c r="E20" s="115" t="s">
        <v>132</v>
      </c>
      <c r="F20" s="115" t="s">
        <v>132</v>
      </c>
      <c r="G20" s="116" t="str">
        <f>IFERROR((E20-C20)/C20,"-")</f>
        <v>-</v>
      </c>
      <c r="T20" s="113"/>
    </row>
    <row r="21" spans="2:21" ht="15" customHeight="1">
      <c r="B21" s="107" t="s">
        <v>141</v>
      </c>
      <c r="C21" s="117">
        <v>20</v>
      </c>
      <c r="D21" s="108">
        <f>C21/$C$24</f>
        <v>3.3122453711370938E-4</v>
      </c>
      <c r="E21" s="117">
        <v>13</v>
      </c>
      <c r="F21" s="108">
        <f>E21/$E$24</f>
        <v>2.5937231898804893E-4</v>
      </c>
      <c r="G21" s="109">
        <f>IFERROR((E21-C21)/C21,"-")</f>
        <v>-0.35</v>
      </c>
      <c r="T21" s="113"/>
    </row>
    <row r="22" spans="2:21" ht="15" customHeight="1">
      <c r="B22" s="107" t="s">
        <v>142</v>
      </c>
      <c r="C22" s="117">
        <v>5447</v>
      </c>
      <c r="D22" s="108">
        <f>C22/$C$24</f>
        <v>9.0209002682918746E-2</v>
      </c>
      <c r="E22" s="117">
        <v>4790</v>
      </c>
      <c r="F22" s="108">
        <f>E22/$E$24</f>
        <v>9.5568723688673404E-2</v>
      </c>
      <c r="G22" s="109">
        <f>IFERROR((E22-C22)/C22,"-")</f>
        <v>-0.12061685331375069</v>
      </c>
    </row>
    <row r="23" spans="2:21" ht="15" customHeight="1">
      <c r="B23" s="107" t="s">
        <v>143</v>
      </c>
      <c r="C23" s="117">
        <v>54915</v>
      </c>
      <c r="D23" s="108">
        <f>C23/$C$24</f>
        <v>0.90945977277996759</v>
      </c>
      <c r="E23" s="117">
        <v>45318</v>
      </c>
      <c r="F23" s="108">
        <f>E23/$E$24</f>
        <v>0.90417190399233849</v>
      </c>
      <c r="G23" s="109">
        <f>IFERROR((E23-C23)/C23,"-")</f>
        <v>-0.17476099426386232</v>
      </c>
    </row>
    <row r="24" spans="2:21" ht="15" customHeight="1">
      <c r="B24" s="110" t="s">
        <v>144</v>
      </c>
      <c r="C24" s="58">
        <v>60382</v>
      </c>
      <c r="D24" s="112">
        <f>C24/$C$24</f>
        <v>1</v>
      </c>
      <c r="E24" s="58">
        <v>50121</v>
      </c>
      <c r="F24" s="112">
        <f>E24/$E$24</f>
        <v>1</v>
      </c>
      <c r="G24" s="112">
        <f>IFERROR((E24-C24)/C24,"-")</f>
        <v>-0.16993474876618861</v>
      </c>
    </row>
    <row r="25" spans="2:21" ht="40.5" customHeight="1">
      <c r="B25" s="311" t="s">
        <v>136</v>
      </c>
      <c r="C25" s="311"/>
      <c r="D25" s="311"/>
      <c r="E25" s="311"/>
      <c r="F25" s="311"/>
      <c r="G25" s="311"/>
    </row>
    <row r="26" spans="2:21" ht="20.100000000000001" customHeight="1" thickBot="1"/>
    <row r="27" spans="2:21" ht="30" customHeight="1" thickBot="1">
      <c r="G27" s="1" t="s">
        <v>100</v>
      </c>
    </row>
    <row r="29" spans="2:21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B13" sqref="B13"/>
    </sheetView>
  </sheetViews>
  <sheetFormatPr baseColWidth="10" defaultRowHeight="12.75"/>
  <cols>
    <col min="1" max="1" width="15.7109375" style="13" customWidth="1"/>
    <col min="2" max="2" width="8.7109375" style="13" customWidth="1"/>
    <col min="3" max="7" width="11.42578125" style="13"/>
    <col min="8" max="8" width="15.7109375" style="13" customWidth="1"/>
    <col min="9" max="9" width="11.42578125" style="13"/>
    <col min="10" max="10" width="5.7109375" style="13" customWidth="1"/>
    <col min="11" max="256" width="11.42578125" style="13"/>
    <col min="257" max="257" width="15.7109375" style="13" customWidth="1"/>
    <col min="258" max="258" width="8.7109375" style="13" customWidth="1"/>
    <col min="259" max="263" width="11.42578125" style="13"/>
    <col min="264" max="264" width="15.7109375" style="13" customWidth="1"/>
    <col min="265" max="265" width="11.42578125" style="13"/>
    <col min="266" max="266" width="5.7109375" style="13" customWidth="1"/>
    <col min="267" max="512" width="11.42578125" style="13"/>
    <col min="513" max="513" width="15.7109375" style="13" customWidth="1"/>
    <col min="514" max="514" width="8.7109375" style="13" customWidth="1"/>
    <col min="515" max="519" width="11.42578125" style="13"/>
    <col min="520" max="520" width="15.7109375" style="13" customWidth="1"/>
    <col min="521" max="521" width="11.42578125" style="13"/>
    <col min="522" max="522" width="5.7109375" style="13" customWidth="1"/>
    <col min="523" max="768" width="11.42578125" style="13"/>
    <col min="769" max="769" width="15.7109375" style="13" customWidth="1"/>
    <col min="770" max="770" width="8.7109375" style="13" customWidth="1"/>
    <col min="771" max="775" width="11.42578125" style="13"/>
    <col min="776" max="776" width="15.7109375" style="13" customWidth="1"/>
    <col min="777" max="777" width="11.42578125" style="13"/>
    <col min="778" max="778" width="5.7109375" style="13" customWidth="1"/>
    <col min="779" max="1024" width="11.42578125" style="13"/>
    <col min="1025" max="1025" width="15.7109375" style="13" customWidth="1"/>
    <col min="1026" max="1026" width="8.7109375" style="13" customWidth="1"/>
    <col min="1027" max="1031" width="11.42578125" style="13"/>
    <col min="1032" max="1032" width="15.7109375" style="13" customWidth="1"/>
    <col min="1033" max="1033" width="11.42578125" style="13"/>
    <col min="1034" max="1034" width="5.7109375" style="13" customWidth="1"/>
    <col min="1035" max="1280" width="11.42578125" style="13"/>
    <col min="1281" max="1281" width="15.7109375" style="13" customWidth="1"/>
    <col min="1282" max="1282" width="8.7109375" style="13" customWidth="1"/>
    <col min="1283" max="1287" width="11.42578125" style="13"/>
    <col min="1288" max="1288" width="15.7109375" style="13" customWidth="1"/>
    <col min="1289" max="1289" width="11.42578125" style="13"/>
    <col min="1290" max="1290" width="5.7109375" style="13" customWidth="1"/>
    <col min="1291" max="1536" width="11.42578125" style="13"/>
    <col min="1537" max="1537" width="15.7109375" style="13" customWidth="1"/>
    <col min="1538" max="1538" width="8.7109375" style="13" customWidth="1"/>
    <col min="1539" max="1543" width="11.42578125" style="13"/>
    <col min="1544" max="1544" width="15.7109375" style="13" customWidth="1"/>
    <col min="1545" max="1545" width="11.42578125" style="13"/>
    <col min="1546" max="1546" width="5.7109375" style="13" customWidth="1"/>
    <col min="1547" max="1792" width="11.42578125" style="13"/>
    <col min="1793" max="1793" width="15.7109375" style="13" customWidth="1"/>
    <col min="1794" max="1794" width="8.7109375" style="13" customWidth="1"/>
    <col min="1795" max="1799" width="11.42578125" style="13"/>
    <col min="1800" max="1800" width="15.7109375" style="13" customWidth="1"/>
    <col min="1801" max="1801" width="11.42578125" style="13"/>
    <col min="1802" max="1802" width="5.7109375" style="13" customWidth="1"/>
    <col min="1803" max="2048" width="11.42578125" style="13"/>
    <col min="2049" max="2049" width="15.7109375" style="13" customWidth="1"/>
    <col min="2050" max="2050" width="8.7109375" style="13" customWidth="1"/>
    <col min="2051" max="2055" width="11.42578125" style="13"/>
    <col min="2056" max="2056" width="15.7109375" style="13" customWidth="1"/>
    <col min="2057" max="2057" width="11.42578125" style="13"/>
    <col min="2058" max="2058" width="5.7109375" style="13" customWidth="1"/>
    <col min="2059" max="2304" width="11.42578125" style="13"/>
    <col min="2305" max="2305" width="15.7109375" style="13" customWidth="1"/>
    <col min="2306" max="2306" width="8.7109375" style="13" customWidth="1"/>
    <col min="2307" max="2311" width="11.42578125" style="13"/>
    <col min="2312" max="2312" width="15.7109375" style="13" customWidth="1"/>
    <col min="2313" max="2313" width="11.42578125" style="13"/>
    <col min="2314" max="2314" width="5.7109375" style="13" customWidth="1"/>
    <col min="2315" max="2560" width="11.42578125" style="13"/>
    <col min="2561" max="2561" width="15.7109375" style="13" customWidth="1"/>
    <col min="2562" max="2562" width="8.7109375" style="13" customWidth="1"/>
    <col min="2563" max="2567" width="11.42578125" style="13"/>
    <col min="2568" max="2568" width="15.7109375" style="13" customWidth="1"/>
    <col min="2569" max="2569" width="11.42578125" style="13"/>
    <col min="2570" max="2570" width="5.7109375" style="13" customWidth="1"/>
    <col min="2571" max="2816" width="11.42578125" style="13"/>
    <col min="2817" max="2817" width="15.7109375" style="13" customWidth="1"/>
    <col min="2818" max="2818" width="8.7109375" style="13" customWidth="1"/>
    <col min="2819" max="2823" width="11.42578125" style="13"/>
    <col min="2824" max="2824" width="15.7109375" style="13" customWidth="1"/>
    <col min="2825" max="2825" width="11.42578125" style="13"/>
    <col min="2826" max="2826" width="5.7109375" style="13" customWidth="1"/>
    <col min="2827" max="3072" width="11.42578125" style="13"/>
    <col min="3073" max="3073" width="15.7109375" style="13" customWidth="1"/>
    <col min="3074" max="3074" width="8.7109375" style="13" customWidth="1"/>
    <col min="3075" max="3079" width="11.42578125" style="13"/>
    <col min="3080" max="3080" width="15.7109375" style="13" customWidth="1"/>
    <col min="3081" max="3081" width="11.42578125" style="13"/>
    <col min="3082" max="3082" width="5.7109375" style="13" customWidth="1"/>
    <col min="3083" max="3328" width="11.42578125" style="13"/>
    <col min="3329" max="3329" width="15.7109375" style="13" customWidth="1"/>
    <col min="3330" max="3330" width="8.7109375" style="13" customWidth="1"/>
    <col min="3331" max="3335" width="11.42578125" style="13"/>
    <col min="3336" max="3336" width="15.7109375" style="13" customWidth="1"/>
    <col min="3337" max="3337" width="11.42578125" style="13"/>
    <col min="3338" max="3338" width="5.7109375" style="13" customWidth="1"/>
    <col min="3339" max="3584" width="11.42578125" style="13"/>
    <col min="3585" max="3585" width="15.7109375" style="13" customWidth="1"/>
    <col min="3586" max="3586" width="8.7109375" style="13" customWidth="1"/>
    <col min="3587" max="3591" width="11.42578125" style="13"/>
    <col min="3592" max="3592" width="15.7109375" style="13" customWidth="1"/>
    <col min="3593" max="3593" width="11.42578125" style="13"/>
    <col min="3594" max="3594" width="5.7109375" style="13" customWidth="1"/>
    <col min="3595" max="3840" width="11.42578125" style="13"/>
    <col min="3841" max="3841" width="15.7109375" style="13" customWidth="1"/>
    <col min="3842" max="3842" width="8.7109375" style="13" customWidth="1"/>
    <col min="3843" max="3847" width="11.42578125" style="13"/>
    <col min="3848" max="3848" width="15.7109375" style="13" customWidth="1"/>
    <col min="3849" max="3849" width="11.42578125" style="13"/>
    <col min="3850" max="3850" width="5.7109375" style="13" customWidth="1"/>
    <col min="3851" max="4096" width="11.42578125" style="13"/>
    <col min="4097" max="4097" width="15.7109375" style="13" customWidth="1"/>
    <col min="4098" max="4098" width="8.7109375" style="13" customWidth="1"/>
    <col min="4099" max="4103" width="11.42578125" style="13"/>
    <col min="4104" max="4104" width="15.7109375" style="13" customWidth="1"/>
    <col min="4105" max="4105" width="11.42578125" style="13"/>
    <col min="4106" max="4106" width="5.7109375" style="13" customWidth="1"/>
    <col min="4107" max="4352" width="11.42578125" style="13"/>
    <col min="4353" max="4353" width="15.7109375" style="13" customWidth="1"/>
    <col min="4354" max="4354" width="8.7109375" style="13" customWidth="1"/>
    <col min="4355" max="4359" width="11.42578125" style="13"/>
    <col min="4360" max="4360" width="15.7109375" style="13" customWidth="1"/>
    <col min="4361" max="4361" width="11.42578125" style="13"/>
    <col min="4362" max="4362" width="5.7109375" style="13" customWidth="1"/>
    <col min="4363" max="4608" width="11.42578125" style="13"/>
    <col min="4609" max="4609" width="15.7109375" style="13" customWidth="1"/>
    <col min="4610" max="4610" width="8.7109375" style="13" customWidth="1"/>
    <col min="4611" max="4615" width="11.42578125" style="13"/>
    <col min="4616" max="4616" width="15.7109375" style="13" customWidth="1"/>
    <col min="4617" max="4617" width="11.42578125" style="13"/>
    <col min="4618" max="4618" width="5.7109375" style="13" customWidth="1"/>
    <col min="4619" max="4864" width="11.42578125" style="13"/>
    <col min="4865" max="4865" width="15.7109375" style="13" customWidth="1"/>
    <col min="4866" max="4866" width="8.7109375" style="13" customWidth="1"/>
    <col min="4867" max="4871" width="11.42578125" style="13"/>
    <col min="4872" max="4872" width="15.7109375" style="13" customWidth="1"/>
    <col min="4873" max="4873" width="11.42578125" style="13"/>
    <col min="4874" max="4874" width="5.7109375" style="13" customWidth="1"/>
    <col min="4875" max="5120" width="11.42578125" style="13"/>
    <col min="5121" max="5121" width="15.7109375" style="13" customWidth="1"/>
    <col min="5122" max="5122" width="8.7109375" style="13" customWidth="1"/>
    <col min="5123" max="5127" width="11.42578125" style="13"/>
    <col min="5128" max="5128" width="15.7109375" style="13" customWidth="1"/>
    <col min="5129" max="5129" width="11.42578125" style="13"/>
    <col min="5130" max="5130" width="5.7109375" style="13" customWidth="1"/>
    <col min="5131" max="5376" width="11.42578125" style="13"/>
    <col min="5377" max="5377" width="15.7109375" style="13" customWidth="1"/>
    <col min="5378" max="5378" width="8.7109375" style="13" customWidth="1"/>
    <col min="5379" max="5383" width="11.42578125" style="13"/>
    <col min="5384" max="5384" width="15.7109375" style="13" customWidth="1"/>
    <col min="5385" max="5385" width="11.42578125" style="13"/>
    <col min="5386" max="5386" width="5.7109375" style="13" customWidth="1"/>
    <col min="5387" max="5632" width="11.42578125" style="13"/>
    <col min="5633" max="5633" width="15.7109375" style="13" customWidth="1"/>
    <col min="5634" max="5634" width="8.7109375" style="13" customWidth="1"/>
    <col min="5635" max="5639" width="11.42578125" style="13"/>
    <col min="5640" max="5640" width="15.7109375" style="13" customWidth="1"/>
    <col min="5641" max="5641" width="11.42578125" style="13"/>
    <col min="5642" max="5642" width="5.7109375" style="13" customWidth="1"/>
    <col min="5643" max="5888" width="11.42578125" style="13"/>
    <col min="5889" max="5889" width="15.7109375" style="13" customWidth="1"/>
    <col min="5890" max="5890" width="8.7109375" style="13" customWidth="1"/>
    <col min="5891" max="5895" width="11.42578125" style="13"/>
    <col min="5896" max="5896" width="15.7109375" style="13" customWidth="1"/>
    <col min="5897" max="5897" width="11.42578125" style="13"/>
    <col min="5898" max="5898" width="5.7109375" style="13" customWidth="1"/>
    <col min="5899" max="6144" width="11.42578125" style="13"/>
    <col min="6145" max="6145" width="15.7109375" style="13" customWidth="1"/>
    <col min="6146" max="6146" width="8.7109375" style="13" customWidth="1"/>
    <col min="6147" max="6151" width="11.42578125" style="13"/>
    <col min="6152" max="6152" width="15.7109375" style="13" customWidth="1"/>
    <col min="6153" max="6153" width="11.42578125" style="13"/>
    <col min="6154" max="6154" width="5.7109375" style="13" customWidth="1"/>
    <col min="6155" max="6400" width="11.42578125" style="13"/>
    <col min="6401" max="6401" width="15.7109375" style="13" customWidth="1"/>
    <col min="6402" max="6402" width="8.7109375" style="13" customWidth="1"/>
    <col min="6403" max="6407" width="11.42578125" style="13"/>
    <col min="6408" max="6408" width="15.7109375" style="13" customWidth="1"/>
    <col min="6409" max="6409" width="11.42578125" style="13"/>
    <col min="6410" max="6410" width="5.7109375" style="13" customWidth="1"/>
    <col min="6411" max="6656" width="11.42578125" style="13"/>
    <col min="6657" max="6657" width="15.7109375" style="13" customWidth="1"/>
    <col min="6658" max="6658" width="8.7109375" style="13" customWidth="1"/>
    <col min="6659" max="6663" width="11.42578125" style="13"/>
    <col min="6664" max="6664" width="15.7109375" style="13" customWidth="1"/>
    <col min="6665" max="6665" width="11.42578125" style="13"/>
    <col min="6666" max="6666" width="5.7109375" style="13" customWidth="1"/>
    <col min="6667" max="6912" width="11.42578125" style="13"/>
    <col min="6913" max="6913" width="15.7109375" style="13" customWidth="1"/>
    <col min="6914" max="6914" width="8.7109375" style="13" customWidth="1"/>
    <col min="6915" max="6919" width="11.42578125" style="13"/>
    <col min="6920" max="6920" width="15.7109375" style="13" customWidth="1"/>
    <col min="6921" max="6921" width="11.42578125" style="13"/>
    <col min="6922" max="6922" width="5.7109375" style="13" customWidth="1"/>
    <col min="6923" max="7168" width="11.42578125" style="13"/>
    <col min="7169" max="7169" width="15.7109375" style="13" customWidth="1"/>
    <col min="7170" max="7170" width="8.7109375" style="13" customWidth="1"/>
    <col min="7171" max="7175" width="11.42578125" style="13"/>
    <col min="7176" max="7176" width="15.7109375" style="13" customWidth="1"/>
    <col min="7177" max="7177" width="11.42578125" style="13"/>
    <col min="7178" max="7178" width="5.7109375" style="13" customWidth="1"/>
    <col min="7179" max="7424" width="11.42578125" style="13"/>
    <col min="7425" max="7425" width="15.7109375" style="13" customWidth="1"/>
    <col min="7426" max="7426" width="8.7109375" style="13" customWidth="1"/>
    <col min="7427" max="7431" width="11.42578125" style="13"/>
    <col min="7432" max="7432" width="15.7109375" style="13" customWidth="1"/>
    <col min="7433" max="7433" width="11.42578125" style="13"/>
    <col min="7434" max="7434" width="5.7109375" style="13" customWidth="1"/>
    <col min="7435" max="7680" width="11.42578125" style="13"/>
    <col min="7681" max="7681" width="15.7109375" style="13" customWidth="1"/>
    <col min="7682" max="7682" width="8.7109375" style="13" customWidth="1"/>
    <col min="7683" max="7687" width="11.42578125" style="13"/>
    <col min="7688" max="7688" width="15.7109375" style="13" customWidth="1"/>
    <col min="7689" max="7689" width="11.42578125" style="13"/>
    <col min="7690" max="7690" width="5.7109375" style="13" customWidth="1"/>
    <col min="7691" max="7936" width="11.42578125" style="13"/>
    <col min="7937" max="7937" width="15.7109375" style="13" customWidth="1"/>
    <col min="7938" max="7938" width="8.7109375" style="13" customWidth="1"/>
    <col min="7939" max="7943" width="11.42578125" style="13"/>
    <col min="7944" max="7944" width="15.7109375" style="13" customWidth="1"/>
    <col min="7945" max="7945" width="11.42578125" style="13"/>
    <col min="7946" max="7946" width="5.7109375" style="13" customWidth="1"/>
    <col min="7947" max="8192" width="11.42578125" style="13"/>
    <col min="8193" max="8193" width="15.7109375" style="13" customWidth="1"/>
    <col min="8194" max="8194" width="8.7109375" style="13" customWidth="1"/>
    <col min="8195" max="8199" width="11.42578125" style="13"/>
    <col min="8200" max="8200" width="15.7109375" style="13" customWidth="1"/>
    <col min="8201" max="8201" width="11.42578125" style="13"/>
    <col min="8202" max="8202" width="5.7109375" style="13" customWidth="1"/>
    <col min="8203" max="8448" width="11.42578125" style="13"/>
    <col min="8449" max="8449" width="15.7109375" style="13" customWidth="1"/>
    <col min="8450" max="8450" width="8.7109375" style="13" customWidth="1"/>
    <col min="8451" max="8455" width="11.42578125" style="13"/>
    <col min="8456" max="8456" width="15.7109375" style="13" customWidth="1"/>
    <col min="8457" max="8457" width="11.42578125" style="13"/>
    <col min="8458" max="8458" width="5.7109375" style="13" customWidth="1"/>
    <col min="8459" max="8704" width="11.42578125" style="13"/>
    <col min="8705" max="8705" width="15.7109375" style="13" customWidth="1"/>
    <col min="8706" max="8706" width="8.7109375" style="13" customWidth="1"/>
    <col min="8707" max="8711" width="11.42578125" style="13"/>
    <col min="8712" max="8712" width="15.7109375" style="13" customWidth="1"/>
    <col min="8713" max="8713" width="11.42578125" style="13"/>
    <col min="8714" max="8714" width="5.7109375" style="13" customWidth="1"/>
    <col min="8715" max="8960" width="11.42578125" style="13"/>
    <col min="8961" max="8961" width="15.7109375" style="13" customWidth="1"/>
    <col min="8962" max="8962" width="8.7109375" style="13" customWidth="1"/>
    <col min="8963" max="8967" width="11.42578125" style="13"/>
    <col min="8968" max="8968" width="15.7109375" style="13" customWidth="1"/>
    <col min="8969" max="8969" width="11.42578125" style="13"/>
    <col min="8970" max="8970" width="5.7109375" style="13" customWidth="1"/>
    <col min="8971" max="9216" width="11.42578125" style="13"/>
    <col min="9217" max="9217" width="15.7109375" style="13" customWidth="1"/>
    <col min="9218" max="9218" width="8.7109375" style="13" customWidth="1"/>
    <col min="9219" max="9223" width="11.42578125" style="13"/>
    <col min="9224" max="9224" width="15.7109375" style="13" customWidth="1"/>
    <col min="9225" max="9225" width="11.42578125" style="13"/>
    <col min="9226" max="9226" width="5.7109375" style="13" customWidth="1"/>
    <col min="9227" max="9472" width="11.42578125" style="13"/>
    <col min="9473" max="9473" width="15.7109375" style="13" customWidth="1"/>
    <col min="9474" max="9474" width="8.7109375" style="13" customWidth="1"/>
    <col min="9475" max="9479" width="11.42578125" style="13"/>
    <col min="9480" max="9480" width="15.7109375" style="13" customWidth="1"/>
    <col min="9481" max="9481" width="11.42578125" style="13"/>
    <col min="9482" max="9482" width="5.7109375" style="13" customWidth="1"/>
    <col min="9483" max="9728" width="11.42578125" style="13"/>
    <col min="9729" max="9729" width="15.7109375" style="13" customWidth="1"/>
    <col min="9730" max="9730" width="8.7109375" style="13" customWidth="1"/>
    <col min="9731" max="9735" width="11.42578125" style="13"/>
    <col min="9736" max="9736" width="15.7109375" style="13" customWidth="1"/>
    <col min="9737" max="9737" width="11.42578125" style="13"/>
    <col min="9738" max="9738" width="5.7109375" style="13" customWidth="1"/>
    <col min="9739" max="9984" width="11.42578125" style="13"/>
    <col min="9985" max="9985" width="15.7109375" style="13" customWidth="1"/>
    <col min="9986" max="9986" width="8.7109375" style="13" customWidth="1"/>
    <col min="9987" max="9991" width="11.42578125" style="13"/>
    <col min="9992" max="9992" width="15.7109375" style="13" customWidth="1"/>
    <col min="9993" max="9993" width="11.42578125" style="13"/>
    <col min="9994" max="9994" width="5.7109375" style="13" customWidth="1"/>
    <col min="9995" max="10240" width="11.42578125" style="13"/>
    <col min="10241" max="10241" width="15.7109375" style="13" customWidth="1"/>
    <col min="10242" max="10242" width="8.7109375" style="13" customWidth="1"/>
    <col min="10243" max="10247" width="11.42578125" style="13"/>
    <col min="10248" max="10248" width="15.7109375" style="13" customWidth="1"/>
    <col min="10249" max="10249" width="11.42578125" style="13"/>
    <col min="10250" max="10250" width="5.7109375" style="13" customWidth="1"/>
    <col min="10251" max="10496" width="11.42578125" style="13"/>
    <col min="10497" max="10497" width="15.7109375" style="13" customWidth="1"/>
    <col min="10498" max="10498" width="8.7109375" style="13" customWidth="1"/>
    <col min="10499" max="10503" width="11.42578125" style="13"/>
    <col min="10504" max="10504" width="15.7109375" style="13" customWidth="1"/>
    <col min="10505" max="10505" width="11.42578125" style="13"/>
    <col min="10506" max="10506" width="5.7109375" style="13" customWidth="1"/>
    <col min="10507" max="10752" width="11.42578125" style="13"/>
    <col min="10753" max="10753" width="15.7109375" style="13" customWidth="1"/>
    <col min="10754" max="10754" width="8.7109375" style="13" customWidth="1"/>
    <col min="10755" max="10759" width="11.42578125" style="13"/>
    <col min="10760" max="10760" width="15.7109375" style="13" customWidth="1"/>
    <col min="10761" max="10761" width="11.42578125" style="13"/>
    <col min="10762" max="10762" width="5.7109375" style="13" customWidth="1"/>
    <col min="10763" max="11008" width="11.42578125" style="13"/>
    <col min="11009" max="11009" width="15.7109375" style="13" customWidth="1"/>
    <col min="11010" max="11010" width="8.7109375" style="13" customWidth="1"/>
    <col min="11011" max="11015" width="11.42578125" style="13"/>
    <col min="11016" max="11016" width="15.7109375" style="13" customWidth="1"/>
    <col min="11017" max="11017" width="11.42578125" style="13"/>
    <col min="11018" max="11018" width="5.7109375" style="13" customWidth="1"/>
    <col min="11019" max="11264" width="11.42578125" style="13"/>
    <col min="11265" max="11265" width="15.7109375" style="13" customWidth="1"/>
    <col min="11266" max="11266" width="8.7109375" style="13" customWidth="1"/>
    <col min="11267" max="11271" width="11.42578125" style="13"/>
    <col min="11272" max="11272" width="15.7109375" style="13" customWidth="1"/>
    <col min="11273" max="11273" width="11.42578125" style="13"/>
    <col min="11274" max="11274" width="5.7109375" style="13" customWidth="1"/>
    <col min="11275" max="11520" width="11.42578125" style="13"/>
    <col min="11521" max="11521" width="15.7109375" style="13" customWidth="1"/>
    <col min="11522" max="11522" width="8.7109375" style="13" customWidth="1"/>
    <col min="11523" max="11527" width="11.42578125" style="13"/>
    <col min="11528" max="11528" width="15.7109375" style="13" customWidth="1"/>
    <col min="11529" max="11529" width="11.42578125" style="13"/>
    <col min="11530" max="11530" width="5.7109375" style="13" customWidth="1"/>
    <col min="11531" max="11776" width="11.42578125" style="13"/>
    <col min="11777" max="11777" width="15.7109375" style="13" customWidth="1"/>
    <col min="11778" max="11778" width="8.7109375" style="13" customWidth="1"/>
    <col min="11779" max="11783" width="11.42578125" style="13"/>
    <col min="11784" max="11784" width="15.7109375" style="13" customWidth="1"/>
    <col min="11785" max="11785" width="11.42578125" style="13"/>
    <col min="11786" max="11786" width="5.7109375" style="13" customWidth="1"/>
    <col min="11787" max="12032" width="11.42578125" style="13"/>
    <col min="12033" max="12033" width="15.7109375" style="13" customWidth="1"/>
    <col min="12034" max="12034" width="8.7109375" style="13" customWidth="1"/>
    <col min="12035" max="12039" width="11.42578125" style="13"/>
    <col min="12040" max="12040" width="15.7109375" style="13" customWidth="1"/>
    <col min="12041" max="12041" width="11.42578125" style="13"/>
    <col min="12042" max="12042" width="5.7109375" style="13" customWidth="1"/>
    <col min="12043" max="12288" width="11.42578125" style="13"/>
    <col min="12289" max="12289" width="15.7109375" style="13" customWidth="1"/>
    <col min="12290" max="12290" width="8.7109375" style="13" customWidth="1"/>
    <col min="12291" max="12295" width="11.42578125" style="13"/>
    <col min="12296" max="12296" width="15.7109375" style="13" customWidth="1"/>
    <col min="12297" max="12297" width="11.42578125" style="13"/>
    <col min="12298" max="12298" width="5.7109375" style="13" customWidth="1"/>
    <col min="12299" max="12544" width="11.42578125" style="13"/>
    <col min="12545" max="12545" width="15.7109375" style="13" customWidth="1"/>
    <col min="12546" max="12546" width="8.7109375" style="13" customWidth="1"/>
    <col min="12547" max="12551" width="11.42578125" style="13"/>
    <col min="12552" max="12552" width="15.7109375" style="13" customWidth="1"/>
    <col min="12553" max="12553" width="11.42578125" style="13"/>
    <col min="12554" max="12554" width="5.7109375" style="13" customWidth="1"/>
    <col min="12555" max="12800" width="11.42578125" style="13"/>
    <col min="12801" max="12801" width="15.7109375" style="13" customWidth="1"/>
    <col min="12802" max="12802" width="8.7109375" style="13" customWidth="1"/>
    <col min="12803" max="12807" width="11.42578125" style="13"/>
    <col min="12808" max="12808" width="15.7109375" style="13" customWidth="1"/>
    <col min="12809" max="12809" width="11.42578125" style="13"/>
    <col min="12810" max="12810" width="5.7109375" style="13" customWidth="1"/>
    <col min="12811" max="13056" width="11.42578125" style="13"/>
    <col min="13057" max="13057" width="15.7109375" style="13" customWidth="1"/>
    <col min="13058" max="13058" width="8.7109375" style="13" customWidth="1"/>
    <col min="13059" max="13063" width="11.42578125" style="13"/>
    <col min="13064" max="13064" width="15.7109375" style="13" customWidth="1"/>
    <col min="13065" max="13065" width="11.42578125" style="13"/>
    <col min="13066" max="13066" width="5.7109375" style="13" customWidth="1"/>
    <col min="13067" max="13312" width="11.42578125" style="13"/>
    <col min="13313" max="13313" width="15.7109375" style="13" customWidth="1"/>
    <col min="13314" max="13314" width="8.7109375" style="13" customWidth="1"/>
    <col min="13315" max="13319" width="11.42578125" style="13"/>
    <col min="13320" max="13320" width="15.7109375" style="13" customWidth="1"/>
    <col min="13321" max="13321" width="11.42578125" style="13"/>
    <col min="13322" max="13322" width="5.7109375" style="13" customWidth="1"/>
    <col min="13323" max="13568" width="11.42578125" style="13"/>
    <col min="13569" max="13569" width="15.7109375" style="13" customWidth="1"/>
    <col min="13570" max="13570" width="8.7109375" style="13" customWidth="1"/>
    <col min="13571" max="13575" width="11.42578125" style="13"/>
    <col min="13576" max="13576" width="15.7109375" style="13" customWidth="1"/>
    <col min="13577" max="13577" width="11.42578125" style="13"/>
    <col min="13578" max="13578" width="5.7109375" style="13" customWidth="1"/>
    <col min="13579" max="13824" width="11.42578125" style="13"/>
    <col min="13825" max="13825" width="15.7109375" style="13" customWidth="1"/>
    <col min="13826" max="13826" width="8.7109375" style="13" customWidth="1"/>
    <col min="13827" max="13831" width="11.42578125" style="13"/>
    <col min="13832" max="13832" width="15.7109375" style="13" customWidth="1"/>
    <col min="13833" max="13833" width="11.42578125" style="13"/>
    <col min="13834" max="13834" width="5.7109375" style="13" customWidth="1"/>
    <col min="13835" max="14080" width="11.42578125" style="13"/>
    <col min="14081" max="14081" width="15.7109375" style="13" customWidth="1"/>
    <col min="14082" max="14082" width="8.7109375" style="13" customWidth="1"/>
    <col min="14083" max="14087" width="11.42578125" style="13"/>
    <col min="14088" max="14088" width="15.7109375" style="13" customWidth="1"/>
    <col min="14089" max="14089" width="11.42578125" style="13"/>
    <col min="14090" max="14090" width="5.7109375" style="13" customWidth="1"/>
    <col min="14091" max="14336" width="11.42578125" style="13"/>
    <col min="14337" max="14337" width="15.7109375" style="13" customWidth="1"/>
    <col min="14338" max="14338" width="8.7109375" style="13" customWidth="1"/>
    <col min="14339" max="14343" width="11.42578125" style="13"/>
    <col min="14344" max="14344" width="15.7109375" style="13" customWidth="1"/>
    <col min="14345" max="14345" width="11.42578125" style="13"/>
    <col min="14346" max="14346" width="5.7109375" style="13" customWidth="1"/>
    <col min="14347" max="14592" width="11.42578125" style="13"/>
    <col min="14593" max="14593" width="15.7109375" style="13" customWidth="1"/>
    <col min="14594" max="14594" width="8.7109375" style="13" customWidth="1"/>
    <col min="14595" max="14599" width="11.42578125" style="13"/>
    <col min="14600" max="14600" width="15.7109375" style="13" customWidth="1"/>
    <col min="14601" max="14601" width="11.42578125" style="13"/>
    <col min="14602" max="14602" width="5.7109375" style="13" customWidth="1"/>
    <col min="14603" max="14848" width="11.42578125" style="13"/>
    <col min="14849" max="14849" width="15.7109375" style="13" customWidth="1"/>
    <col min="14850" max="14850" width="8.7109375" style="13" customWidth="1"/>
    <col min="14851" max="14855" width="11.42578125" style="13"/>
    <col min="14856" max="14856" width="15.7109375" style="13" customWidth="1"/>
    <col min="14857" max="14857" width="11.42578125" style="13"/>
    <col min="14858" max="14858" width="5.7109375" style="13" customWidth="1"/>
    <col min="14859" max="15104" width="11.42578125" style="13"/>
    <col min="15105" max="15105" width="15.7109375" style="13" customWidth="1"/>
    <col min="15106" max="15106" width="8.7109375" style="13" customWidth="1"/>
    <col min="15107" max="15111" width="11.42578125" style="13"/>
    <col min="15112" max="15112" width="15.7109375" style="13" customWidth="1"/>
    <col min="15113" max="15113" width="11.42578125" style="13"/>
    <col min="15114" max="15114" width="5.7109375" style="13" customWidth="1"/>
    <col min="15115" max="15360" width="11.42578125" style="13"/>
    <col min="15361" max="15361" width="15.7109375" style="13" customWidth="1"/>
    <col min="15362" max="15362" width="8.7109375" style="13" customWidth="1"/>
    <col min="15363" max="15367" width="11.42578125" style="13"/>
    <col min="15368" max="15368" width="15.7109375" style="13" customWidth="1"/>
    <col min="15369" max="15369" width="11.42578125" style="13"/>
    <col min="15370" max="15370" width="5.7109375" style="13" customWidth="1"/>
    <col min="15371" max="15616" width="11.42578125" style="13"/>
    <col min="15617" max="15617" width="15.7109375" style="13" customWidth="1"/>
    <col min="15618" max="15618" width="8.7109375" style="13" customWidth="1"/>
    <col min="15619" max="15623" width="11.42578125" style="13"/>
    <col min="15624" max="15624" width="15.7109375" style="13" customWidth="1"/>
    <col min="15625" max="15625" width="11.42578125" style="13"/>
    <col min="15626" max="15626" width="5.7109375" style="13" customWidth="1"/>
    <col min="15627" max="15872" width="11.42578125" style="13"/>
    <col min="15873" max="15873" width="15.7109375" style="13" customWidth="1"/>
    <col min="15874" max="15874" width="8.7109375" style="13" customWidth="1"/>
    <col min="15875" max="15879" width="11.42578125" style="13"/>
    <col min="15880" max="15880" width="15.7109375" style="13" customWidth="1"/>
    <col min="15881" max="15881" width="11.42578125" style="13"/>
    <col min="15882" max="15882" width="5.7109375" style="13" customWidth="1"/>
    <col min="15883" max="16128" width="11.42578125" style="13"/>
    <col min="16129" max="16129" width="15.7109375" style="13" customWidth="1"/>
    <col min="16130" max="16130" width="8.7109375" style="13" customWidth="1"/>
    <col min="16131" max="16135" width="11.42578125" style="13"/>
    <col min="16136" max="16136" width="15.7109375" style="13" customWidth="1"/>
    <col min="16137" max="16137" width="11.42578125" style="13"/>
    <col min="16138" max="16138" width="5.7109375" style="13" customWidth="1"/>
    <col min="16139" max="16384" width="11.42578125" style="13"/>
  </cols>
  <sheetData>
    <row r="27" spans="2:12" ht="24.95" customHeight="1"/>
    <row r="28" spans="2:12" ht="18.7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5" customHeight="1" thickBot="1"/>
    <row r="30" spans="2:12" ht="30" customHeight="1" thickBot="1">
      <c r="I30" s="1" t="s">
        <v>7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B13" sqref="B13"/>
    </sheetView>
  </sheetViews>
  <sheetFormatPr baseColWidth="10" defaultRowHeight="12.75"/>
  <cols>
    <col min="1" max="1" width="15.7109375" style="52" customWidth="1"/>
    <col min="2" max="2" width="44.7109375" style="52" customWidth="1"/>
    <col min="3" max="6" width="10.7109375" style="52" customWidth="1"/>
    <col min="7" max="13" width="11.42578125" style="52"/>
    <col min="14" max="14" width="13.28515625" style="52" customWidth="1"/>
    <col min="15" max="256" width="11.42578125" style="52"/>
    <col min="257" max="257" width="36.7109375" style="52" customWidth="1"/>
    <col min="258" max="258" width="12.7109375" style="52" customWidth="1"/>
    <col min="259" max="259" width="10.7109375" style="52" customWidth="1"/>
    <col min="260" max="260" width="12.7109375" style="52" customWidth="1"/>
    <col min="261" max="262" width="10.7109375" style="52" customWidth="1"/>
    <col min="263" max="269" width="11.42578125" style="52"/>
    <col min="270" max="270" width="13.28515625" style="52" customWidth="1"/>
    <col min="271" max="512" width="11.42578125" style="52"/>
    <col min="513" max="513" width="36.7109375" style="52" customWidth="1"/>
    <col min="514" max="514" width="12.7109375" style="52" customWidth="1"/>
    <col min="515" max="515" width="10.7109375" style="52" customWidth="1"/>
    <col min="516" max="516" width="12.7109375" style="52" customWidth="1"/>
    <col min="517" max="518" width="10.7109375" style="52" customWidth="1"/>
    <col min="519" max="525" width="11.42578125" style="52"/>
    <col min="526" max="526" width="13.28515625" style="52" customWidth="1"/>
    <col min="527" max="768" width="11.42578125" style="52"/>
    <col min="769" max="769" width="36.7109375" style="52" customWidth="1"/>
    <col min="770" max="770" width="12.7109375" style="52" customWidth="1"/>
    <col min="771" max="771" width="10.7109375" style="52" customWidth="1"/>
    <col min="772" max="772" width="12.7109375" style="52" customWidth="1"/>
    <col min="773" max="774" width="10.7109375" style="52" customWidth="1"/>
    <col min="775" max="781" width="11.42578125" style="52"/>
    <col min="782" max="782" width="13.28515625" style="52" customWidth="1"/>
    <col min="783" max="1024" width="11.42578125" style="52"/>
    <col min="1025" max="1025" width="36.7109375" style="52" customWidth="1"/>
    <col min="1026" max="1026" width="12.7109375" style="52" customWidth="1"/>
    <col min="1027" max="1027" width="10.7109375" style="52" customWidth="1"/>
    <col min="1028" max="1028" width="12.7109375" style="52" customWidth="1"/>
    <col min="1029" max="1030" width="10.7109375" style="52" customWidth="1"/>
    <col min="1031" max="1037" width="11.42578125" style="52"/>
    <col min="1038" max="1038" width="13.28515625" style="52" customWidth="1"/>
    <col min="1039" max="1280" width="11.42578125" style="52"/>
    <col min="1281" max="1281" width="36.7109375" style="52" customWidth="1"/>
    <col min="1282" max="1282" width="12.7109375" style="52" customWidth="1"/>
    <col min="1283" max="1283" width="10.7109375" style="52" customWidth="1"/>
    <col min="1284" max="1284" width="12.7109375" style="52" customWidth="1"/>
    <col min="1285" max="1286" width="10.7109375" style="52" customWidth="1"/>
    <col min="1287" max="1293" width="11.42578125" style="52"/>
    <col min="1294" max="1294" width="13.28515625" style="52" customWidth="1"/>
    <col min="1295" max="1536" width="11.42578125" style="52"/>
    <col min="1537" max="1537" width="36.7109375" style="52" customWidth="1"/>
    <col min="1538" max="1538" width="12.7109375" style="52" customWidth="1"/>
    <col min="1539" max="1539" width="10.7109375" style="52" customWidth="1"/>
    <col min="1540" max="1540" width="12.7109375" style="52" customWidth="1"/>
    <col min="1541" max="1542" width="10.7109375" style="52" customWidth="1"/>
    <col min="1543" max="1549" width="11.42578125" style="52"/>
    <col min="1550" max="1550" width="13.28515625" style="52" customWidth="1"/>
    <col min="1551" max="1792" width="11.42578125" style="52"/>
    <col min="1793" max="1793" width="36.7109375" style="52" customWidth="1"/>
    <col min="1794" max="1794" width="12.7109375" style="52" customWidth="1"/>
    <col min="1795" max="1795" width="10.7109375" style="52" customWidth="1"/>
    <col min="1796" max="1796" width="12.7109375" style="52" customWidth="1"/>
    <col min="1797" max="1798" width="10.7109375" style="52" customWidth="1"/>
    <col min="1799" max="1805" width="11.42578125" style="52"/>
    <col min="1806" max="1806" width="13.28515625" style="52" customWidth="1"/>
    <col min="1807" max="2048" width="11.42578125" style="52"/>
    <col min="2049" max="2049" width="36.7109375" style="52" customWidth="1"/>
    <col min="2050" max="2050" width="12.7109375" style="52" customWidth="1"/>
    <col min="2051" max="2051" width="10.7109375" style="52" customWidth="1"/>
    <col min="2052" max="2052" width="12.7109375" style="52" customWidth="1"/>
    <col min="2053" max="2054" width="10.7109375" style="52" customWidth="1"/>
    <col min="2055" max="2061" width="11.42578125" style="52"/>
    <col min="2062" max="2062" width="13.28515625" style="52" customWidth="1"/>
    <col min="2063" max="2304" width="11.42578125" style="52"/>
    <col min="2305" max="2305" width="36.7109375" style="52" customWidth="1"/>
    <col min="2306" max="2306" width="12.7109375" style="52" customWidth="1"/>
    <col min="2307" max="2307" width="10.7109375" style="52" customWidth="1"/>
    <col min="2308" max="2308" width="12.7109375" style="52" customWidth="1"/>
    <col min="2309" max="2310" width="10.7109375" style="52" customWidth="1"/>
    <col min="2311" max="2317" width="11.42578125" style="52"/>
    <col min="2318" max="2318" width="13.28515625" style="52" customWidth="1"/>
    <col min="2319" max="2560" width="11.42578125" style="52"/>
    <col min="2561" max="2561" width="36.7109375" style="52" customWidth="1"/>
    <col min="2562" max="2562" width="12.7109375" style="52" customWidth="1"/>
    <col min="2563" max="2563" width="10.7109375" style="52" customWidth="1"/>
    <col min="2564" max="2564" width="12.7109375" style="52" customWidth="1"/>
    <col min="2565" max="2566" width="10.7109375" style="52" customWidth="1"/>
    <col min="2567" max="2573" width="11.42578125" style="52"/>
    <col min="2574" max="2574" width="13.28515625" style="52" customWidth="1"/>
    <col min="2575" max="2816" width="11.42578125" style="52"/>
    <col min="2817" max="2817" width="36.7109375" style="52" customWidth="1"/>
    <col min="2818" max="2818" width="12.7109375" style="52" customWidth="1"/>
    <col min="2819" max="2819" width="10.7109375" style="52" customWidth="1"/>
    <col min="2820" max="2820" width="12.7109375" style="52" customWidth="1"/>
    <col min="2821" max="2822" width="10.7109375" style="52" customWidth="1"/>
    <col min="2823" max="2829" width="11.42578125" style="52"/>
    <col min="2830" max="2830" width="13.28515625" style="52" customWidth="1"/>
    <col min="2831" max="3072" width="11.42578125" style="52"/>
    <col min="3073" max="3073" width="36.7109375" style="52" customWidth="1"/>
    <col min="3074" max="3074" width="12.7109375" style="52" customWidth="1"/>
    <col min="3075" max="3075" width="10.7109375" style="52" customWidth="1"/>
    <col min="3076" max="3076" width="12.7109375" style="52" customWidth="1"/>
    <col min="3077" max="3078" width="10.7109375" style="52" customWidth="1"/>
    <col min="3079" max="3085" width="11.42578125" style="52"/>
    <col min="3086" max="3086" width="13.28515625" style="52" customWidth="1"/>
    <col min="3087" max="3328" width="11.42578125" style="52"/>
    <col min="3329" max="3329" width="36.7109375" style="52" customWidth="1"/>
    <col min="3330" max="3330" width="12.7109375" style="52" customWidth="1"/>
    <col min="3331" max="3331" width="10.7109375" style="52" customWidth="1"/>
    <col min="3332" max="3332" width="12.7109375" style="52" customWidth="1"/>
    <col min="3333" max="3334" width="10.7109375" style="52" customWidth="1"/>
    <col min="3335" max="3341" width="11.42578125" style="52"/>
    <col min="3342" max="3342" width="13.28515625" style="52" customWidth="1"/>
    <col min="3343" max="3584" width="11.42578125" style="52"/>
    <col min="3585" max="3585" width="36.7109375" style="52" customWidth="1"/>
    <col min="3586" max="3586" width="12.7109375" style="52" customWidth="1"/>
    <col min="3587" max="3587" width="10.7109375" style="52" customWidth="1"/>
    <col min="3588" max="3588" width="12.7109375" style="52" customWidth="1"/>
    <col min="3589" max="3590" width="10.7109375" style="52" customWidth="1"/>
    <col min="3591" max="3597" width="11.42578125" style="52"/>
    <col min="3598" max="3598" width="13.28515625" style="52" customWidth="1"/>
    <col min="3599" max="3840" width="11.42578125" style="52"/>
    <col min="3841" max="3841" width="36.7109375" style="52" customWidth="1"/>
    <col min="3842" max="3842" width="12.7109375" style="52" customWidth="1"/>
    <col min="3843" max="3843" width="10.7109375" style="52" customWidth="1"/>
    <col min="3844" max="3844" width="12.7109375" style="52" customWidth="1"/>
    <col min="3845" max="3846" width="10.7109375" style="52" customWidth="1"/>
    <col min="3847" max="3853" width="11.42578125" style="52"/>
    <col min="3854" max="3854" width="13.28515625" style="52" customWidth="1"/>
    <col min="3855" max="4096" width="11.42578125" style="52"/>
    <col min="4097" max="4097" width="36.7109375" style="52" customWidth="1"/>
    <col min="4098" max="4098" width="12.7109375" style="52" customWidth="1"/>
    <col min="4099" max="4099" width="10.7109375" style="52" customWidth="1"/>
    <col min="4100" max="4100" width="12.7109375" style="52" customWidth="1"/>
    <col min="4101" max="4102" width="10.7109375" style="52" customWidth="1"/>
    <col min="4103" max="4109" width="11.42578125" style="52"/>
    <col min="4110" max="4110" width="13.28515625" style="52" customWidth="1"/>
    <col min="4111" max="4352" width="11.42578125" style="52"/>
    <col min="4353" max="4353" width="36.7109375" style="52" customWidth="1"/>
    <col min="4354" max="4354" width="12.7109375" style="52" customWidth="1"/>
    <col min="4355" max="4355" width="10.7109375" style="52" customWidth="1"/>
    <col min="4356" max="4356" width="12.7109375" style="52" customWidth="1"/>
    <col min="4357" max="4358" width="10.7109375" style="52" customWidth="1"/>
    <col min="4359" max="4365" width="11.42578125" style="52"/>
    <col min="4366" max="4366" width="13.28515625" style="52" customWidth="1"/>
    <col min="4367" max="4608" width="11.42578125" style="52"/>
    <col min="4609" max="4609" width="36.7109375" style="52" customWidth="1"/>
    <col min="4610" max="4610" width="12.7109375" style="52" customWidth="1"/>
    <col min="4611" max="4611" width="10.7109375" style="52" customWidth="1"/>
    <col min="4612" max="4612" width="12.7109375" style="52" customWidth="1"/>
    <col min="4613" max="4614" width="10.7109375" style="52" customWidth="1"/>
    <col min="4615" max="4621" width="11.42578125" style="52"/>
    <col min="4622" max="4622" width="13.28515625" style="52" customWidth="1"/>
    <col min="4623" max="4864" width="11.42578125" style="52"/>
    <col min="4865" max="4865" width="36.7109375" style="52" customWidth="1"/>
    <col min="4866" max="4866" width="12.7109375" style="52" customWidth="1"/>
    <col min="4867" max="4867" width="10.7109375" style="52" customWidth="1"/>
    <col min="4868" max="4868" width="12.7109375" style="52" customWidth="1"/>
    <col min="4869" max="4870" width="10.7109375" style="52" customWidth="1"/>
    <col min="4871" max="4877" width="11.42578125" style="52"/>
    <col min="4878" max="4878" width="13.28515625" style="52" customWidth="1"/>
    <col min="4879" max="5120" width="11.42578125" style="52"/>
    <col min="5121" max="5121" width="36.7109375" style="52" customWidth="1"/>
    <col min="5122" max="5122" width="12.7109375" style="52" customWidth="1"/>
    <col min="5123" max="5123" width="10.7109375" style="52" customWidth="1"/>
    <col min="5124" max="5124" width="12.7109375" style="52" customWidth="1"/>
    <col min="5125" max="5126" width="10.7109375" style="52" customWidth="1"/>
    <col min="5127" max="5133" width="11.42578125" style="52"/>
    <col min="5134" max="5134" width="13.28515625" style="52" customWidth="1"/>
    <col min="5135" max="5376" width="11.42578125" style="52"/>
    <col min="5377" max="5377" width="36.7109375" style="52" customWidth="1"/>
    <col min="5378" max="5378" width="12.7109375" style="52" customWidth="1"/>
    <col min="5379" max="5379" width="10.7109375" style="52" customWidth="1"/>
    <col min="5380" max="5380" width="12.7109375" style="52" customWidth="1"/>
    <col min="5381" max="5382" width="10.7109375" style="52" customWidth="1"/>
    <col min="5383" max="5389" width="11.42578125" style="52"/>
    <col min="5390" max="5390" width="13.28515625" style="52" customWidth="1"/>
    <col min="5391" max="5632" width="11.42578125" style="52"/>
    <col min="5633" max="5633" width="36.7109375" style="52" customWidth="1"/>
    <col min="5634" max="5634" width="12.7109375" style="52" customWidth="1"/>
    <col min="5635" max="5635" width="10.7109375" style="52" customWidth="1"/>
    <col min="5636" max="5636" width="12.7109375" style="52" customWidth="1"/>
    <col min="5637" max="5638" width="10.7109375" style="52" customWidth="1"/>
    <col min="5639" max="5645" width="11.42578125" style="52"/>
    <col min="5646" max="5646" width="13.28515625" style="52" customWidth="1"/>
    <col min="5647" max="5888" width="11.42578125" style="52"/>
    <col min="5889" max="5889" width="36.7109375" style="52" customWidth="1"/>
    <col min="5890" max="5890" width="12.7109375" style="52" customWidth="1"/>
    <col min="5891" max="5891" width="10.7109375" style="52" customWidth="1"/>
    <col min="5892" max="5892" width="12.7109375" style="52" customWidth="1"/>
    <col min="5893" max="5894" width="10.7109375" style="52" customWidth="1"/>
    <col min="5895" max="5901" width="11.42578125" style="52"/>
    <col min="5902" max="5902" width="13.28515625" style="52" customWidth="1"/>
    <col min="5903" max="6144" width="11.42578125" style="52"/>
    <col min="6145" max="6145" width="36.7109375" style="52" customWidth="1"/>
    <col min="6146" max="6146" width="12.7109375" style="52" customWidth="1"/>
    <col min="6147" max="6147" width="10.7109375" style="52" customWidth="1"/>
    <col min="6148" max="6148" width="12.7109375" style="52" customWidth="1"/>
    <col min="6149" max="6150" width="10.7109375" style="52" customWidth="1"/>
    <col min="6151" max="6157" width="11.42578125" style="52"/>
    <col min="6158" max="6158" width="13.28515625" style="52" customWidth="1"/>
    <col min="6159" max="6400" width="11.42578125" style="52"/>
    <col min="6401" max="6401" width="36.7109375" style="52" customWidth="1"/>
    <col min="6402" max="6402" width="12.7109375" style="52" customWidth="1"/>
    <col min="6403" max="6403" width="10.7109375" style="52" customWidth="1"/>
    <col min="6404" max="6404" width="12.7109375" style="52" customWidth="1"/>
    <col min="6405" max="6406" width="10.7109375" style="52" customWidth="1"/>
    <col min="6407" max="6413" width="11.42578125" style="52"/>
    <col min="6414" max="6414" width="13.28515625" style="52" customWidth="1"/>
    <col min="6415" max="6656" width="11.42578125" style="52"/>
    <col min="6657" max="6657" width="36.7109375" style="52" customWidth="1"/>
    <col min="6658" max="6658" width="12.7109375" style="52" customWidth="1"/>
    <col min="6659" max="6659" width="10.7109375" style="52" customWidth="1"/>
    <col min="6660" max="6660" width="12.7109375" style="52" customWidth="1"/>
    <col min="6661" max="6662" width="10.7109375" style="52" customWidth="1"/>
    <col min="6663" max="6669" width="11.42578125" style="52"/>
    <col min="6670" max="6670" width="13.28515625" style="52" customWidth="1"/>
    <col min="6671" max="6912" width="11.42578125" style="52"/>
    <col min="6913" max="6913" width="36.7109375" style="52" customWidth="1"/>
    <col min="6914" max="6914" width="12.7109375" style="52" customWidth="1"/>
    <col min="6915" max="6915" width="10.7109375" style="52" customWidth="1"/>
    <col min="6916" max="6916" width="12.7109375" style="52" customWidth="1"/>
    <col min="6917" max="6918" width="10.7109375" style="52" customWidth="1"/>
    <col min="6919" max="6925" width="11.42578125" style="52"/>
    <col min="6926" max="6926" width="13.28515625" style="52" customWidth="1"/>
    <col min="6927" max="7168" width="11.42578125" style="52"/>
    <col min="7169" max="7169" width="36.7109375" style="52" customWidth="1"/>
    <col min="7170" max="7170" width="12.7109375" style="52" customWidth="1"/>
    <col min="7171" max="7171" width="10.7109375" style="52" customWidth="1"/>
    <col min="7172" max="7172" width="12.7109375" style="52" customWidth="1"/>
    <col min="7173" max="7174" width="10.7109375" style="52" customWidth="1"/>
    <col min="7175" max="7181" width="11.42578125" style="52"/>
    <col min="7182" max="7182" width="13.28515625" style="52" customWidth="1"/>
    <col min="7183" max="7424" width="11.42578125" style="52"/>
    <col min="7425" max="7425" width="36.7109375" style="52" customWidth="1"/>
    <col min="7426" max="7426" width="12.7109375" style="52" customWidth="1"/>
    <col min="7427" max="7427" width="10.7109375" style="52" customWidth="1"/>
    <col min="7428" max="7428" width="12.7109375" style="52" customWidth="1"/>
    <col min="7429" max="7430" width="10.7109375" style="52" customWidth="1"/>
    <col min="7431" max="7437" width="11.42578125" style="52"/>
    <col min="7438" max="7438" width="13.28515625" style="52" customWidth="1"/>
    <col min="7439" max="7680" width="11.42578125" style="52"/>
    <col min="7681" max="7681" width="36.7109375" style="52" customWidth="1"/>
    <col min="7682" max="7682" width="12.7109375" style="52" customWidth="1"/>
    <col min="7683" max="7683" width="10.7109375" style="52" customWidth="1"/>
    <col min="7684" max="7684" width="12.7109375" style="52" customWidth="1"/>
    <col min="7685" max="7686" width="10.7109375" style="52" customWidth="1"/>
    <col min="7687" max="7693" width="11.42578125" style="52"/>
    <col min="7694" max="7694" width="13.28515625" style="52" customWidth="1"/>
    <col min="7695" max="7936" width="11.42578125" style="52"/>
    <col min="7937" max="7937" width="36.7109375" style="52" customWidth="1"/>
    <col min="7938" max="7938" width="12.7109375" style="52" customWidth="1"/>
    <col min="7939" max="7939" width="10.7109375" style="52" customWidth="1"/>
    <col min="7940" max="7940" width="12.7109375" style="52" customWidth="1"/>
    <col min="7941" max="7942" width="10.7109375" style="52" customWidth="1"/>
    <col min="7943" max="7949" width="11.42578125" style="52"/>
    <col min="7950" max="7950" width="13.28515625" style="52" customWidth="1"/>
    <col min="7951" max="8192" width="11.42578125" style="52"/>
    <col min="8193" max="8193" width="36.7109375" style="52" customWidth="1"/>
    <col min="8194" max="8194" width="12.7109375" style="52" customWidth="1"/>
    <col min="8195" max="8195" width="10.7109375" style="52" customWidth="1"/>
    <col min="8196" max="8196" width="12.7109375" style="52" customWidth="1"/>
    <col min="8197" max="8198" width="10.7109375" style="52" customWidth="1"/>
    <col min="8199" max="8205" width="11.42578125" style="52"/>
    <col min="8206" max="8206" width="13.28515625" style="52" customWidth="1"/>
    <col min="8207" max="8448" width="11.42578125" style="52"/>
    <col min="8449" max="8449" width="36.7109375" style="52" customWidth="1"/>
    <col min="8450" max="8450" width="12.7109375" style="52" customWidth="1"/>
    <col min="8451" max="8451" width="10.7109375" style="52" customWidth="1"/>
    <col min="8452" max="8452" width="12.7109375" style="52" customWidth="1"/>
    <col min="8453" max="8454" width="10.7109375" style="52" customWidth="1"/>
    <col min="8455" max="8461" width="11.42578125" style="52"/>
    <col min="8462" max="8462" width="13.28515625" style="52" customWidth="1"/>
    <col min="8463" max="8704" width="11.42578125" style="52"/>
    <col min="8705" max="8705" width="36.7109375" style="52" customWidth="1"/>
    <col min="8706" max="8706" width="12.7109375" style="52" customWidth="1"/>
    <col min="8707" max="8707" width="10.7109375" style="52" customWidth="1"/>
    <col min="8708" max="8708" width="12.7109375" style="52" customWidth="1"/>
    <col min="8709" max="8710" width="10.7109375" style="52" customWidth="1"/>
    <col min="8711" max="8717" width="11.42578125" style="52"/>
    <col min="8718" max="8718" width="13.28515625" style="52" customWidth="1"/>
    <col min="8719" max="8960" width="11.42578125" style="52"/>
    <col min="8961" max="8961" width="36.7109375" style="52" customWidth="1"/>
    <col min="8962" max="8962" width="12.7109375" style="52" customWidth="1"/>
    <col min="8963" max="8963" width="10.7109375" style="52" customWidth="1"/>
    <col min="8964" max="8964" width="12.7109375" style="52" customWidth="1"/>
    <col min="8965" max="8966" width="10.7109375" style="52" customWidth="1"/>
    <col min="8967" max="8973" width="11.42578125" style="52"/>
    <col min="8974" max="8974" width="13.28515625" style="52" customWidth="1"/>
    <col min="8975" max="9216" width="11.42578125" style="52"/>
    <col min="9217" max="9217" width="36.7109375" style="52" customWidth="1"/>
    <col min="9218" max="9218" width="12.7109375" style="52" customWidth="1"/>
    <col min="9219" max="9219" width="10.7109375" style="52" customWidth="1"/>
    <col min="9220" max="9220" width="12.7109375" style="52" customWidth="1"/>
    <col min="9221" max="9222" width="10.7109375" style="52" customWidth="1"/>
    <col min="9223" max="9229" width="11.42578125" style="52"/>
    <col min="9230" max="9230" width="13.28515625" style="52" customWidth="1"/>
    <col min="9231" max="9472" width="11.42578125" style="52"/>
    <col min="9473" max="9473" width="36.7109375" style="52" customWidth="1"/>
    <col min="9474" max="9474" width="12.7109375" style="52" customWidth="1"/>
    <col min="9475" max="9475" width="10.7109375" style="52" customWidth="1"/>
    <col min="9476" max="9476" width="12.7109375" style="52" customWidth="1"/>
    <col min="9477" max="9478" width="10.7109375" style="52" customWidth="1"/>
    <col min="9479" max="9485" width="11.42578125" style="52"/>
    <col min="9486" max="9486" width="13.28515625" style="52" customWidth="1"/>
    <col min="9487" max="9728" width="11.42578125" style="52"/>
    <col min="9729" max="9729" width="36.7109375" style="52" customWidth="1"/>
    <col min="9730" max="9730" width="12.7109375" style="52" customWidth="1"/>
    <col min="9731" max="9731" width="10.7109375" style="52" customWidth="1"/>
    <col min="9732" max="9732" width="12.7109375" style="52" customWidth="1"/>
    <col min="9733" max="9734" width="10.7109375" style="52" customWidth="1"/>
    <col min="9735" max="9741" width="11.42578125" style="52"/>
    <col min="9742" max="9742" width="13.28515625" style="52" customWidth="1"/>
    <col min="9743" max="9984" width="11.42578125" style="52"/>
    <col min="9985" max="9985" width="36.7109375" style="52" customWidth="1"/>
    <col min="9986" max="9986" width="12.7109375" style="52" customWidth="1"/>
    <col min="9987" max="9987" width="10.7109375" style="52" customWidth="1"/>
    <col min="9988" max="9988" width="12.7109375" style="52" customWidth="1"/>
    <col min="9989" max="9990" width="10.7109375" style="52" customWidth="1"/>
    <col min="9991" max="9997" width="11.42578125" style="52"/>
    <col min="9998" max="9998" width="13.28515625" style="52" customWidth="1"/>
    <col min="9999" max="10240" width="11.42578125" style="52"/>
    <col min="10241" max="10241" width="36.7109375" style="52" customWidth="1"/>
    <col min="10242" max="10242" width="12.7109375" style="52" customWidth="1"/>
    <col min="10243" max="10243" width="10.7109375" style="52" customWidth="1"/>
    <col min="10244" max="10244" width="12.7109375" style="52" customWidth="1"/>
    <col min="10245" max="10246" width="10.7109375" style="52" customWidth="1"/>
    <col min="10247" max="10253" width="11.42578125" style="52"/>
    <col min="10254" max="10254" width="13.28515625" style="52" customWidth="1"/>
    <col min="10255" max="10496" width="11.42578125" style="52"/>
    <col min="10497" max="10497" width="36.7109375" style="52" customWidth="1"/>
    <col min="10498" max="10498" width="12.7109375" style="52" customWidth="1"/>
    <col min="10499" max="10499" width="10.7109375" style="52" customWidth="1"/>
    <col min="10500" max="10500" width="12.7109375" style="52" customWidth="1"/>
    <col min="10501" max="10502" width="10.7109375" style="52" customWidth="1"/>
    <col min="10503" max="10509" width="11.42578125" style="52"/>
    <col min="10510" max="10510" width="13.28515625" style="52" customWidth="1"/>
    <col min="10511" max="10752" width="11.42578125" style="52"/>
    <col min="10753" max="10753" width="36.7109375" style="52" customWidth="1"/>
    <col min="10754" max="10754" width="12.7109375" style="52" customWidth="1"/>
    <col min="10755" max="10755" width="10.7109375" style="52" customWidth="1"/>
    <col min="10756" max="10756" width="12.7109375" style="52" customWidth="1"/>
    <col min="10757" max="10758" width="10.7109375" style="52" customWidth="1"/>
    <col min="10759" max="10765" width="11.42578125" style="52"/>
    <col min="10766" max="10766" width="13.28515625" style="52" customWidth="1"/>
    <col min="10767" max="11008" width="11.42578125" style="52"/>
    <col min="11009" max="11009" width="36.7109375" style="52" customWidth="1"/>
    <col min="11010" max="11010" width="12.7109375" style="52" customWidth="1"/>
    <col min="11011" max="11011" width="10.7109375" style="52" customWidth="1"/>
    <col min="11012" max="11012" width="12.7109375" style="52" customWidth="1"/>
    <col min="11013" max="11014" width="10.7109375" style="52" customWidth="1"/>
    <col min="11015" max="11021" width="11.42578125" style="52"/>
    <col min="11022" max="11022" width="13.28515625" style="52" customWidth="1"/>
    <col min="11023" max="11264" width="11.42578125" style="52"/>
    <col min="11265" max="11265" width="36.7109375" style="52" customWidth="1"/>
    <col min="11266" max="11266" width="12.7109375" style="52" customWidth="1"/>
    <col min="11267" max="11267" width="10.7109375" style="52" customWidth="1"/>
    <col min="11268" max="11268" width="12.7109375" style="52" customWidth="1"/>
    <col min="11269" max="11270" width="10.7109375" style="52" customWidth="1"/>
    <col min="11271" max="11277" width="11.42578125" style="52"/>
    <col min="11278" max="11278" width="13.28515625" style="52" customWidth="1"/>
    <col min="11279" max="11520" width="11.42578125" style="52"/>
    <col min="11521" max="11521" width="36.7109375" style="52" customWidth="1"/>
    <col min="11522" max="11522" width="12.7109375" style="52" customWidth="1"/>
    <col min="11523" max="11523" width="10.7109375" style="52" customWidth="1"/>
    <col min="11524" max="11524" width="12.7109375" style="52" customWidth="1"/>
    <col min="11525" max="11526" width="10.7109375" style="52" customWidth="1"/>
    <col min="11527" max="11533" width="11.42578125" style="52"/>
    <col min="11534" max="11534" width="13.28515625" style="52" customWidth="1"/>
    <col min="11535" max="11776" width="11.42578125" style="52"/>
    <col min="11777" max="11777" width="36.7109375" style="52" customWidth="1"/>
    <col min="11778" max="11778" width="12.7109375" style="52" customWidth="1"/>
    <col min="11779" max="11779" width="10.7109375" style="52" customWidth="1"/>
    <col min="11780" max="11780" width="12.7109375" style="52" customWidth="1"/>
    <col min="11781" max="11782" width="10.7109375" style="52" customWidth="1"/>
    <col min="11783" max="11789" width="11.42578125" style="52"/>
    <col min="11790" max="11790" width="13.28515625" style="52" customWidth="1"/>
    <col min="11791" max="12032" width="11.42578125" style="52"/>
    <col min="12033" max="12033" width="36.7109375" style="52" customWidth="1"/>
    <col min="12034" max="12034" width="12.7109375" style="52" customWidth="1"/>
    <col min="12035" max="12035" width="10.7109375" style="52" customWidth="1"/>
    <col min="12036" max="12036" width="12.7109375" style="52" customWidth="1"/>
    <col min="12037" max="12038" width="10.7109375" style="52" customWidth="1"/>
    <col min="12039" max="12045" width="11.42578125" style="52"/>
    <col min="12046" max="12046" width="13.28515625" style="52" customWidth="1"/>
    <col min="12047" max="12288" width="11.42578125" style="52"/>
    <col min="12289" max="12289" width="36.7109375" style="52" customWidth="1"/>
    <col min="12290" max="12290" width="12.7109375" style="52" customWidth="1"/>
    <col min="12291" max="12291" width="10.7109375" style="52" customWidth="1"/>
    <col min="12292" max="12292" width="12.7109375" style="52" customWidth="1"/>
    <col min="12293" max="12294" width="10.7109375" style="52" customWidth="1"/>
    <col min="12295" max="12301" width="11.42578125" style="52"/>
    <col min="12302" max="12302" width="13.28515625" style="52" customWidth="1"/>
    <col min="12303" max="12544" width="11.42578125" style="52"/>
    <col min="12545" max="12545" width="36.7109375" style="52" customWidth="1"/>
    <col min="12546" max="12546" width="12.7109375" style="52" customWidth="1"/>
    <col min="12547" max="12547" width="10.7109375" style="52" customWidth="1"/>
    <col min="12548" max="12548" width="12.7109375" style="52" customWidth="1"/>
    <col min="12549" max="12550" width="10.7109375" style="52" customWidth="1"/>
    <col min="12551" max="12557" width="11.42578125" style="52"/>
    <col min="12558" max="12558" width="13.28515625" style="52" customWidth="1"/>
    <col min="12559" max="12800" width="11.42578125" style="52"/>
    <col min="12801" max="12801" width="36.7109375" style="52" customWidth="1"/>
    <col min="12802" max="12802" width="12.7109375" style="52" customWidth="1"/>
    <col min="12803" max="12803" width="10.7109375" style="52" customWidth="1"/>
    <col min="12804" max="12804" width="12.7109375" style="52" customWidth="1"/>
    <col min="12805" max="12806" width="10.7109375" style="52" customWidth="1"/>
    <col min="12807" max="12813" width="11.42578125" style="52"/>
    <col min="12814" max="12814" width="13.28515625" style="52" customWidth="1"/>
    <col min="12815" max="13056" width="11.42578125" style="52"/>
    <col min="13057" max="13057" width="36.7109375" style="52" customWidth="1"/>
    <col min="13058" max="13058" width="12.7109375" style="52" customWidth="1"/>
    <col min="13059" max="13059" width="10.7109375" style="52" customWidth="1"/>
    <col min="13060" max="13060" width="12.7109375" style="52" customWidth="1"/>
    <col min="13061" max="13062" width="10.7109375" style="52" customWidth="1"/>
    <col min="13063" max="13069" width="11.42578125" style="52"/>
    <col min="13070" max="13070" width="13.28515625" style="52" customWidth="1"/>
    <col min="13071" max="13312" width="11.42578125" style="52"/>
    <col min="13313" max="13313" width="36.7109375" style="52" customWidth="1"/>
    <col min="13314" max="13314" width="12.7109375" style="52" customWidth="1"/>
    <col min="13315" max="13315" width="10.7109375" style="52" customWidth="1"/>
    <col min="13316" max="13316" width="12.7109375" style="52" customWidth="1"/>
    <col min="13317" max="13318" width="10.7109375" style="52" customWidth="1"/>
    <col min="13319" max="13325" width="11.42578125" style="52"/>
    <col min="13326" max="13326" width="13.28515625" style="52" customWidth="1"/>
    <col min="13327" max="13568" width="11.42578125" style="52"/>
    <col min="13569" max="13569" width="36.7109375" style="52" customWidth="1"/>
    <col min="13570" max="13570" width="12.7109375" style="52" customWidth="1"/>
    <col min="13571" max="13571" width="10.7109375" style="52" customWidth="1"/>
    <col min="13572" max="13572" width="12.7109375" style="52" customWidth="1"/>
    <col min="13573" max="13574" width="10.7109375" style="52" customWidth="1"/>
    <col min="13575" max="13581" width="11.42578125" style="52"/>
    <col min="13582" max="13582" width="13.28515625" style="52" customWidth="1"/>
    <col min="13583" max="13824" width="11.42578125" style="52"/>
    <col min="13825" max="13825" width="36.7109375" style="52" customWidth="1"/>
    <col min="13826" max="13826" width="12.7109375" style="52" customWidth="1"/>
    <col min="13827" max="13827" width="10.7109375" style="52" customWidth="1"/>
    <col min="13828" max="13828" width="12.7109375" style="52" customWidth="1"/>
    <col min="13829" max="13830" width="10.7109375" style="52" customWidth="1"/>
    <col min="13831" max="13837" width="11.42578125" style="52"/>
    <col min="13838" max="13838" width="13.28515625" style="52" customWidth="1"/>
    <col min="13839" max="14080" width="11.42578125" style="52"/>
    <col min="14081" max="14081" width="36.7109375" style="52" customWidth="1"/>
    <col min="14082" max="14082" width="12.7109375" style="52" customWidth="1"/>
    <col min="14083" max="14083" width="10.7109375" style="52" customWidth="1"/>
    <col min="14084" max="14084" width="12.7109375" style="52" customWidth="1"/>
    <col min="14085" max="14086" width="10.7109375" style="52" customWidth="1"/>
    <col min="14087" max="14093" width="11.42578125" style="52"/>
    <col min="14094" max="14094" width="13.28515625" style="52" customWidth="1"/>
    <col min="14095" max="14336" width="11.42578125" style="52"/>
    <col min="14337" max="14337" width="36.7109375" style="52" customWidth="1"/>
    <col min="14338" max="14338" width="12.7109375" style="52" customWidth="1"/>
    <col min="14339" max="14339" width="10.7109375" style="52" customWidth="1"/>
    <col min="14340" max="14340" width="12.7109375" style="52" customWidth="1"/>
    <col min="14341" max="14342" width="10.7109375" style="52" customWidth="1"/>
    <col min="14343" max="14349" width="11.42578125" style="52"/>
    <col min="14350" max="14350" width="13.28515625" style="52" customWidth="1"/>
    <col min="14351" max="14592" width="11.42578125" style="52"/>
    <col min="14593" max="14593" width="36.7109375" style="52" customWidth="1"/>
    <col min="14594" max="14594" width="12.7109375" style="52" customWidth="1"/>
    <col min="14595" max="14595" width="10.7109375" style="52" customWidth="1"/>
    <col min="14596" max="14596" width="12.7109375" style="52" customWidth="1"/>
    <col min="14597" max="14598" width="10.7109375" style="52" customWidth="1"/>
    <col min="14599" max="14605" width="11.42578125" style="52"/>
    <col min="14606" max="14606" width="13.28515625" style="52" customWidth="1"/>
    <col min="14607" max="14848" width="11.42578125" style="52"/>
    <col min="14849" max="14849" width="36.7109375" style="52" customWidth="1"/>
    <col min="14850" max="14850" width="12.7109375" style="52" customWidth="1"/>
    <col min="14851" max="14851" width="10.7109375" style="52" customWidth="1"/>
    <col min="14852" max="14852" width="12.7109375" style="52" customWidth="1"/>
    <col min="14853" max="14854" width="10.7109375" style="52" customWidth="1"/>
    <col min="14855" max="14861" width="11.42578125" style="52"/>
    <col min="14862" max="14862" width="13.28515625" style="52" customWidth="1"/>
    <col min="14863" max="15104" width="11.42578125" style="52"/>
    <col min="15105" max="15105" width="36.7109375" style="52" customWidth="1"/>
    <col min="15106" max="15106" width="12.7109375" style="52" customWidth="1"/>
    <col min="15107" max="15107" width="10.7109375" style="52" customWidth="1"/>
    <col min="15108" max="15108" width="12.7109375" style="52" customWidth="1"/>
    <col min="15109" max="15110" width="10.7109375" style="52" customWidth="1"/>
    <col min="15111" max="15117" width="11.42578125" style="52"/>
    <col min="15118" max="15118" width="13.28515625" style="52" customWidth="1"/>
    <col min="15119" max="15360" width="11.42578125" style="52"/>
    <col min="15361" max="15361" width="36.7109375" style="52" customWidth="1"/>
    <col min="15362" max="15362" width="12.7109375" style="52" customWidth="1"/>
    <col min="15363" max="15363" width="10.7109375" style="52" customWidth="1"/>
    <col min="15364" max="15364" width="12.7109375" style="52" customWidth="1"/>
    <col min="15365" max="15366" width="10.7109375" style="52" customWidth="1"/>
    <col min="15367" max="15373" width="11.42578125" style="52"/>
    <col min="15374" max="15374" width="13.28515625" style="52" customWidth="1"/>
    <col min="15375" max="15616" width="11.42578125" style="52"/>
    <col min="15617" max="15617" width="36.7109375" style="52" customWidth="1"/>
    <col min="15618" max="15618" width="12.7109375" style="52" customWidth="1"/>
    <col min="15619" max="15619" width="10.7109375" style="52" customWidth="1"/>
    <col min="15620" max="15620" width="12.7109375" style="52" customWidth="1"/>
    <col min="15621" max="15622" width="10.7109375" style="52" customWidth="1"/>
    <col min="15623" max="15629" width="11.42578125" style="52"/>
    <col min="15630" max="15630" width="13.28515625" style="52" customWidth="1"/>
    <col min="15631" max="15872" width="11.42578125" style="52"/>
    <col min="15873" max="15873" width="36.7109375" style="52" customWidth="1"/>
    <col min="15874" max="15874" width="12.7109375" style="52" customWidth="1"/>
    <col min="15875" max="15875" width="10.7109375" style="52" customWidth="1"/>
    <col min="15876" max="15876" width="12.7109375" style="52" customWidth="1"/>
    <col min="15877" max="15878" width="10.7109375" style="52" customWidth="1"/>
    <col min="15879" max="15885" width="11.42578125" style="52"/>
    <col min="15886" max="15886" width="13.28515625" style="52" customWidth="1"/>
    <col min="15887" max="16128" width="11.42578125" style="52"/>
    <col min="16129" max="16129" width="36.7109375" style="52" customWidth="1"/>
    <col min="16130" max="16130" width="12.7109375" style="52" customWidth="1"/>
    <col min="16131" max="16131" width="10.7109375" style="52" customWidth="1"/>
    <col min="16132" max="16132" width="12.7109375" style="52" customWidth="1"/>
    <col min="16133" max="16134" width="10.7109375" style="52" customWidth="1"/>
    <col min="16135" max="16141" width="11.42578125" style="52"/>
    <col min="16142" max="16142" width="13.28515625" style="52" customWidth="1"/>
    <col min="16143" max="16384" width="11.42578125" style="52"/>
  </cols>
  <sheetData>
    <row r="1" spans="2:6" ht="15" customHeight="1"/>
    <row r="2" spans="2:6" ht="15" customHeight="1"/>
    <row r="3" spans="2:6" ht="15" customHeight="1"/>
    <row r="4" spans="2:6" ht="15" customHeight="1"/>
    <row r="5" spans="2:6" ht="18" customHeight="1">
      <c r="B5" s="295" t="s">
        <v>308</v>
      </c>
      <c r="C5" s="295"/>
      <c r="D5" s="295"/>
      <c r="E5" s="295"/>
      <c r="F5" s="295"/>
    </row>
    <row r="6" spans="2:6" ht="30" customHeight="1">
      <c r="B6" s="53" t="s">
        <v>129</v>
      </c>
      <c r="C6" s="54" t="str">
        <f>actualizaciones!A3</f>
        <v>año 2009</v>
      </c>
      <c r="D6" s="54" t="str">
        <f>actualizaciones!A2</f>
        <v>año 2010</v>
      </c>
      <c r="E6" s="55" t="s">
        <v>110</v>
      </c>
      <c r="F6" s="56" t="s">
        <v>111</v>
      </c>
    </row>
    <row r="7" spans="2:6" ht="15" customHeight="1">
      <c r="B7" s="60" t="s">
        <v>24</v>
      </c>
      <c r="C7" s="61">
        <v>323</v>
      </c>
      <c r="D7" s="61">
        <v>376</v>
      </c>
      <c r="E7" s="62">
        <f>D7/$D$11</f>
        <v>4.8059716754435301E-3</v>
      </c>
      <c r="F7" s="63">
        <f>IFERROR(D7/C7-1,"-")</f>
        <v>0.16408668730650144</v>
      </c>
    </row>
    <row r="8" spans="2:6" ht="15" customHeight="1">
      <c r="B8" s="60" t="s">
        <v>147</v>
      </c>
      <c r="C8" s="61">
        <v>42</v>
      </c>
      <c r="D8" s="61">
        <v>88</v>
      </c>
      <c r="E8" s="62">
        <f>D8/$D$11</f>
        <v>1.1248018814867837E-3</v>
      </c>
      <c r="F8" s="63">
        <f>IFERROR(D8/C8-1,"-")</f>
        <v>1.0952380952380953</v>
      </c>
    </row>
    <row r="9" spans="2:6" ht="15" customHeight="1">
      <c r="B9" s="60" t="s">
        <v>26</v>
      </c>
      <c r="C9" s="61">
        <v>6733</v>
      </c>
      <c r="D9" s="61">
        <v>6926</v>
      </c>
      <c r="E9" s="62">
        <f>D9/$D$11</f>
        <v>8.8527020808834803E-2</v>
      </c>
      <c r="F9" s="63">
        <f>IFERROR(D9/C9-1,"-")</f>
        <v>2.866478538541517E-2</v>
      </c>
    </row>
    <row r="10" spans="2:6" ht="15" customHeight="1">
      <c r="B10" s="60" t="s">
        <v>27</v>
      </c>
      <c r="C10" s="61">
        <v>87642</v>
      </c>
      <c r="D10" s="61">
        <v>70846</v>
      </c>
      <c r="E10" s="62">
        <f>D10/$D$11</f>
        <v>0.90554220563423493</v>
      </c>
      <c r="F10" s="63">
        <f>IFERROR(D10/C10-1,"-")</f>
        <v>-0.19164327605485953</v>
      </c>
    </row>
    <row r="11" spans="2:6" ht="15" customHeight="1">
      <c r="B11" s="57" t="s">
        <v>112</v>
      </c>
      <c r="C11" s="58">
        <f>SUM(C7:C10)</f>
        <v>94740</v>
      </c>
      <c r="D11" s="58">
        <f>SUM(D7:D10)</f>
        <v>78236</v>
      </c>
      <c r="E11" s="59">
        <f>D11/$D$11</f>
        <v>1</v>
      </c>
      <c r="F11" s="59">
        <f>IFERROR(D11/C11-1,"-")</f>
        <v>-0.17420308211948488</v>
      </c>
    </row>
    <row r="12" spans="2:6" ht="15" customHeight="1">
      <c r="B12" s="308" t="s">
        <v>148</v>
      </c>
      <c r="C12" s="308"/>
      <c r="D12" s="308"/>
      <c r="E12" s="308"/>
      <c r="F12" s="308"/>
    </row>
    <row r="13" spans="2:6" ht="13.5" thickBot="1"/>
    <row r="14" spans="2:6" ht="16.5" thickBot="1">
      <c r="F14" s="1" t="s">
        <v>100</v>
      </c>
    </row>
    <row r="15" spans="2:6" ht="15" customHeight="1">
      <c r="B15" s="98"/>
      <c r="C15" s="65"/>
      <c r="D15" s="65"/>
      <c r="E15" s="65"/>
      <c r="F15" s="65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65"/>
      <c r="H30" s="65"/>
      <c r="I30" s="65"/>
      <c r="J30" s="6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437"/>
  <sheetViews>
    <sheetView showGridLines="0" showRowColHeaders="0" zoomScaleNormal="100" workbookViewId="0">
      <selection activeCell="B13" sqref="B13"/>
    </sheetView>
  </sheetViews>
  <sheetFormatPr baseColWidth="10" defaultRowHeight="15" outlineLevelRow="1"/>
  <cols>
    <col min="1" max="1" width="15.7109375" style="119" customWidth="1"/>
    <col min="2" max="2" width="13" style="119" customWidth="1"/>
    <col min="3" max="28" width="9.7109375" style="119" customWidth="1"/>
    <col min="29" max="16384" width="11.42578125" style="119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3" t="s">
        <v>274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</row>
    <row r="6" spans="2:28" ht="15" customHeight="1">
      <c r="B6" s="120"/>
      <c r="C6" s="314" t="s">
        <v>24</v>
      </c>
      <c r="D6" s="314"/>
      <c r="E6" s="315" t="s">
        <v>25</v>
      </c>
      <c r="F6" s="315"/>
      <c r="G6" s="315"/>
      <c r="H6" s="315"/>
      <c r="I6" s="315"/>
      <c r="J6" s="315"/>
      <c r="K6" s="316" t="s">
        <v>26</v>
      </c>
      <c r="L6" s="316"/>
      <c r="M6" s="316"/>
      <c r="N6" s="316"/>
      <c r="O6" s="316"/>
      <c r="P6" s="316"/>
      <c r="Q6" s="315" t="s">
        <v>27</v>
      </c>
      <c r="R6" s="315"/>
      <c r="S6" s="315"/>
      <c r="T6" s="315"/>
      <c r="U6" s="315"/>
      <c r="V6" s="315"/>
      <c r="W6" s="316" t="s">
        <v>10</v>
      </c>
      <c r="X6" s="316"/>
      <c r="Y6" s="316"/>
      <c r="Z6" s="316"/>
      <c r="AA6" s="316"/>
      <c r="AB6" s="316"/>
    </row>
    <row r="7" spans="2:28" ht="30" customHeight="1">
      <c r="B7" s="121"/>
      <c r="C7" s="122" t="s">
        <v>28</v>
      </c>
      <c r="D7" s="123" t="s">
        <v>149</v>
      </c>
      <c r="E7" s="121" t="s">
        <v>8</v>
      </c>
      <c r="F7" s="123" t="s">
        <v>150</v>
      </c>
      <c r="G7" s="121" t="s">
        <v>121</v>
      </c>
      <c r="H7" s="123" t="s">
        <v>151</v>
      </c>
      <c r="I7" s="124" t="s">
        <v>10</v>
      </c>
      <c r="J7" s="123" t="s">
        <v>149</v>
      </c>
      <c r="K7" s="121" t="s">
        <v>8</v>
      </c>
      <c r="L7" s="123" t="s">
        <v>150</v>
      </c>
      <c r="M7" s="121" t="s">
        <v>121</v>
      </c>
      <c r="N7" s="123" t="s">
        <v>151</v>
      </c>
      <c r="O7" s="124" t="s">
        <v>10</v>
      </c>
      <c r="P7" s="123" t="s">
        <v>149</v>
      </c>
      <c r="Q7" s="121" t="s">
        <v>8</v>
      </c>
      <c r="R7" s="123" t="s">
        <v>150</v>
      </c>
      <c r="S7" s="121" t="s">
        <v>121</v>
      </c>
      <c r="T7" s="123" t="s">
        <v>151</v>
      </c>
      <c r="U7" s="124" t="s">
        <v>10</v>
      </c>
      <c r="V7" s="123" t="s">
        <v>149</v>
      </c>
      <c r="W7" s="121" t="s">
        <v>8</v>
      </c>
      <c r="X7" s="123" t="s">
        <v>150</v>
      </c>
      <c r="Y7" s="121" t="s">
        <v>121</v>
      </c>
      <c r="Z7" s="123" t="s">
        <v>151</v>
      </c>
      <c r="AA7" s="124" t="s">
        <v>10</v>
      </c>
      <c r="AB7" s="123" t="s">
        <v>149</v>
      </c>
    </row>
    <row r="8" spans="2:28">
      <c r="B8" s="41" t="s">
        <v>11</v>
      </c>
      <c r="C8" s="2">
        <v>50</v>
      </c>
      <c r="D8" s="70">
        <v>0.61290322580645151</v>
      </c>
      <c r="E8" s="9">
        <v>5</v>
      </c>
      <c r="F8" s="70">
        <v>0.25</v>
      </c>
      <c r="G8" s="9">
        <v>10</v>
      </c>
      <c r="H8" s="70">
        <v>0.66666666666666674</v>
      </c>
      <c r="I8" s="9">
        <v>15</v>
      </c>
      <c r="J8" s="70">
        <v>0.5</v>
      </c>
      <c r="K8" s="2">
        <v>456</v>
      </c>
      <c r="L8" s="70">
        <v>2.5625</v>
      </c>
      <c r="M8" s="2">
        <v>516</v>
      </c>
      <c r="N8" s="70">
        <v>-0.36138613861386137</v>
      </c>
      <c r="O8" s="2">
        <v>972</v>
      </c>
      <c r="P8" s="70">
        <v>3.8461538461538547E-2</v>
      </c>
      <c r="Q8" s="9">
        <v>2553</v>
      </c>
      <c r="R8" s="70">
        <v>-0.27015437392795882</v>
      </c>
      <c r="S8" s="9">
        <v>7503</v>
      </c>
      <c r="T8" s="70">
        <v>0.21999999999999997</v>
      </c>
      <c r="U8" s="9">
        <v>10056</v>
      </c>
      <c r="V8" s="70">
        <v>4.2288557213930433E-2</v>
      </c>
      <c r="W8" s="2">
        <v>3064</v>
      </c>
      <c r="X8" s="70">
        <v>-0.1630701993990713</v>
      </c>
      <c r="Y8" s="2">
        <v>8029</v>
      </c>
      <c r="Z8" s="70">
        <v>0.15292935094773119</v>
      </c>
      <c r="AA8" s="2">
        <v>11093</v>
      </c>
      <c r="AB8" s="70">
        <v>4.4047058823529328E-2</v>
      </c>
    </row>
    <row r="9" spans="2:28">
      <c r="B9" s="41" t="s">
        <v>12</v>
      </c>
      <c r="C9" s="2">
        <v>45</v>
      </c>
      <c r="D9" s="70">
        <v>1.8125</v>
      </c>
      <c r="E9" s="9">
        <v>17</v>
      </c>
      <c r="F9" s="70">
        <v>16</v>
      </c>
      <c r="G9" s="9">
        <v>0</v>
      </c>
      <c r="H9" s="70" t="s">
        <v>132</v>
      </c>
      <c r="I9" s="9">
        <v>17</v>
      </c>
      <c r="J9" s="70">
        <v>16</v>
      </c>
      <c r="K9" s="2">
        <v>491</v>
      </c>
      <c r="L9" s="70">
        <v>3.0578512396694215</v>
      </c>
      <c r="M9" s="2">
        <v>631</v>
      </c>
      <c r="N9" s="70">
        <v>3.9538714991762758E-2</v>
      </c>
      <c r="O9" s="2">
        <v>1122</v>
      </c>
      <c r="P9" s="70">
        <v>0.54120879120879128</v>
      </c>
      <c r="Q9" s="9">
        <v>2648</v>
      </c>
      <c r="R9" s="70">
        <v>-0.14827918944998397</v>
      </c>
      <c r="S9" s="9">
        <v>6267</v>
      </c>
      <c r="T9" s="70">
        <v>-5.3037171350861279E-2</v>
      </c>
      <c r="U9" s="9">
        <v>8915</v>
      </c>
      <c r="V9" s="70">
        <v>-8.3478976046057363E-2</v>
      </c>
      <c r="W9" s="2">
        <v>3201</v>
      </c>
      <c r="X9" s="70">
        <v>-1.4166923313828184E-2</v>
      </c>
      <c r="Y9" s="2">
        <v>6898</v>
      </c>
      <c r="Z9" s="70">
        <v>-4.5259515570934217E-2</v>
      </c>
      <c r="AA9" s="2">
        <v>10099</v>
      </c>
      <c r="AB9" s="70">
        <v>-3.5618792971734203E-2</v>
      </c>
    </row>
    <row r="10" spans="2:28">
      <c r="B10" s="41" t="s">
        <v>13</v>
      </c>
      <c r="C10" s="2">
        <v>37</v>
      </c>
      <c r="D10" s="70">
        <v>1.3125</v>
      </c>
      <c r="E10" s="9">
        <v>6</v>
      </c>
      <c r="F10" s="70" t="s">
        <v>132</v>
      </c>
      <c r="G10" s="9">
        <v>0</v>
      </c>
      <c r="H10" s="70">
        <v>-1</v>
      </c>
      <c r="I10" s="9">
        <v>6</v>
      </c>
      <c r="J10" s="70">
        <v>0</v>
      </c>
      <c r="K10" s="2">
        <v>368</v>
      </c>
      <c r="L10" s="70">
        <v>2.2280701754385963</v>
      </c>
      <c r="M10" s="2">
        <v>504</v>
      </c>
      <c r="N10" s="70">
        <v>-9.8389982110912322E-2</v>
      </c>
      <c r="O10" s="2">
        <v>872</v>
      </c>
      <c r="P10" s="70">
        <v>0.29569093610698371</v>
      </c>
      <c r="Q10" s="9">
        <v>2450</v>
      </c>
      <c r="R10" s="70">
        <v>-9.3264248704663211E-2</v>
      </c>
      <c r="S10" s="9">
        <v>3977</v>
      </c>
      <c r="T10" s="70">
        <v>8.6018569087930041E-2</v>
      </c>
      <c r="U10" s="9">
        <v>6427</v>
      </c>
      <c r="V10" s="70">
        <v>9.8994343180389688E-3</v>
      </c>
      <c r="W10" s="2">
        <v>2861</v>
      </c>
      <c r="X10" s="70">
        <v>1.0240112994350348E-2</v>
      </c>
      <c r="Y10" s="2">
        <v>4481</v>
      </c>
      <c r="Z10" s="70">
        <v>6.0089898273006925E-2</v>
      </c>
      <c r="AA10" s="2">
        <v>7342</v>
      </c>
      <c r="AB10" s="70">
        <v>4.0090664400056708E-2</v>
      </c>
    </row>
    <row r="11" spans="2:28">
      <c r="B11" s="41" t="s">
        <v>14</v>
      </c>
      <c r="C11" s="2">
        <v>10</v>
      </c>
      <c r="D11" s="70">
        <v>-0.33333333333333337</v>
      </c>
      <c r="E11" s="9">
        <v>8</v>
      </c>
      <c r="F11" s="70">
        <v>3</v>
      </c>
      <c r="G11" s="9">
        <v>0</v>
      </c>
      <c r="H11" s="70" t="s">
        <v>132</v>
      </c>
      <c r="I11" s="9">
        <v>8</v>
      </c>
      <c r="J11" s="70">
        <v>3</v>
      </c>
      <c r="K11" s="2">
        <v>26</v>
      </c>
      <c r="L11" s="70">
        <v>1</v>
      </c>
      <c r="M11" s="2">
        <v>85</v>
      </c>
      <c r="N11" s="70">
        <v>1.125</v>
      </c>
      <c r="O11" s="2">
        <v>111</v>
      </c>
      <c r="P11" s="70">
        <v>1.0943396226415096</v>
      </c>
      <c r="Q11" s="9">
        <v>533</v>
      </c>
      <c r="R11" s="70">
        <v>-0.51589464123524076</v>
      </c>
      <c r="S11" s="9">
        <v>413</v>
      </c>
      <c r="T11" s="70">
        <v>-0.58240647118301314</v>
      </c>
      <c r="U11" s="9">
        <v>946</v>
      </c>
      <c r="V11" s="70">
        <v>-0.5473684210526315</v>
      </c>
      <c r="W11" s="2">
        <v>577</v>
      </c>
      <c r="X11" s="70">
        <v>-0.48983200707338637</v>
      </c>
      <c r="Y11" s="2">
        <v>498</v>
      </c>
      <c r="Z11" s="70">
        <v>-0.51603498542274051</v>
      </c>
      <c r="AA11" s="2">
        <v>1075</v>
      </c>
      <c r="AB11" s="70">
        <v>-0.50231481481481488</v>
      </c>
    </row>
    <row r="12" spans="2:28">
      <c r="B12" s="41" t="s">
        <v>15</v>
      </c>
      <c r="C12" s="2">
        <v>25</v>
      </c>
      <c r="D12" s="70">
        <v>2.5714285714285716</v>
      </c>
      <c r="E12" s="9">
        <v>2</v>
      </c>
      <c r="F12" s="70" t="s">
        <v>132</v>
      </c>
      <c r="G12" s="9">
        <v>0</v>
      </c>
      <c r="H12" s="70" t="s">
        <v>132</v>
      </c>
      <c r="I12" s="9">
        <v>2</v>
      </c>
      <c r="J12" s="70" t="s">
        <v>132</v>
      </c>
      <c r="K12" s="2">
        <v>35</v>
      </c>
      <c r="L12" s="70">
        <v>2.8888888888888888</v>
      </c>
      <c r="M12" s="2">
        <v>34</v>
      </c>
      <c r="N12" s="70">
        <v>1</v>
      </c>
      <c r="O12" s="2">
        <v>69</v>
      </c>
      <c r="P12" s="70">
        <v>1.6538461538461537</v>
      </c>
      <c r="Q12" s="9">
        <v>553</v>
      </c>
      <c r="R12" s="70">
        <v>-0.20999999999999996</v>
      </c>
      <c r="S12" s="9">
        <v>522</v>
      </c>
      <c r="T12" s="70">
        <v>-0.29076086956521741</v>
      </c>
      <c r="U12" s="9">
        <v>1075</v>
      </c>
      <c r="V12" s="70">
        <v>-0.25139275766016711</v>
      </c>
      <c r="W12" s="2">
        <v>615</v>
      </c>
      <c r="X12" s="70">
        <v>-0.14106145251396651</v>
      </c>
      <c r="Y12" s="2">
        <v>556</v>
      </c>
      <c r="Z12" s="70">
        <v>-0.26162018592297476</v>
      </c>
      <c r="AA12" s="2">
        <v>1171</v>
      </c>
      <c r="AB12" s="70">
        <v>-0.20285908781484008</v>
      </c>
    </row>
    <row r="13" spans="2:28">
      <c r="B13" s="41" t="s">
        <v>16</v>
      </c>
      <c r="C13" s="2">
        <v>23</v>
      </c>
      <c r="D13" s="70">
        <v>0.21052631578947367</v>
      </c>
      <c r="E13" s="9">
        <v>0</v>
      </c>
      <c r="F13" s="70">
        <v>-1</v>
      </c>
      <c r="G13" s="9">
        <v>0</v>
      </c>
      <c r="H13" s="70" t="s">
        <v>132</v>
      </c>
      <c r="I13" s="9">
        <v>0</v>
      </c>
      <c r="J13" s="70">
        <v>-1</v>
      </c>
      <c r="K13" s="2">
        <v>91</v>
      </c>
      <c r="L13" s="70">
        <v>2.1379310344827585</v>
      </c>
      <c r="M13" s="2">
        <v>106</v>
      </c>
      <c r="N13" s="70">
        <v>0.96296296296296302</v>
      </c>
      <c r="O13" s="2">
        <v>197</v>
      </c>
      <c r="P13" s="70">
        <v>1.3734939759036147</v>
      </c>
      <c r="Q13" s="9">
        <v>685</v>
      </c>
      <c r="R13" s="70">
        <v>-0.24890350877192979</v>
      </c>
      <c r="S13" s="9">
        <v>778</v>
      </c>
      <c r="T13" s="70">
        <v>-0.12975391498881428</v>
      </c>
      <c r="U13" s="9">
        <v>1463</v>
      </c>
      <c r="V13" s="70">
        <v>-0.18992248062015504</v>
      </c>
      <c r="W13" s="2">
        <v>799</v>
      </c>
      <c r="X13" s="70">
        <v>-0.16943866943866948</v>
      </c>
      <c r="Y13" s="2">
        <v>884</v>
      </c>
      <c r="Z13" s="70">
        <v>-6.7510548523206704E-2</v>
      </c>
      <c r="AA13" s="2">
        <v>1683</v>
      </c>
      <c r="AB13" s="70">
        <v>-0.11884816753926697</v>
      </c>
    </row>
    <row r="14" spans="2:28">
      <c r="B14" s="41" t="s">
        <v>17</v>
      </c>
      <c r="C14" s="2">
        <v>14</v>
      </c>
      <c r="D14" s="70">
        <v>1.3333333333333335</v>
      </c>
      <c r="E14" s="9">
        <v>2</v>
      </c>
      <c r="F14" s="70">
        <v>1</v>
      </c>
      <c r="G14" s="9">
        <v>3</v>
      </c>
      <c r="H14" s="70" t="s">
        <v>132</v>
      </c>
      <c r="I14" s="9">
        <v>5</v>
      </c>
      <c r="J14" s="70">
        <v>4</v>
      </c>
      <c r="K14" s="2">
        <v>21</v>
      </c>
      <c r="L14" s="70">
        <v>-0.73750000000000004</v>
      </c>
      <c r="M14" s="2">
        <v>33</v>
      </c>
      <c r="N14" s="70">
        <v>6.4516129032258007E-2</v>
      </c>
      <c r="O14" s="2">
        <v>54</v>
      </c>
      <c r="P14" s="70">
        <v>-0.51351351351351349</v>
      </c>
      <c r="Q14" s="9">
        <v>765</v>
      </c>
      <c r="R14" s="70">
        <v>-0.2857142857142857</v>
      </c>
      <c r="S14" s="9">
        <v>653</v>
      </c>
      <c r="T14" s="70">
        <v>-0.38454288407163051</v>
      </c>
      <c r="U14" s="9">
        <v>1418</v>
      </c>
      <c r="V14" s="70">
        <v>-0.33489681050656661</v>
      </c>
      <c r="W14" s="2">
        <v>802</v>
      </c>
      <c r="X14" s="70">
        <v>-0.30742659758203794</v>
      </c>
      <c r="Y14" s="2">
        <v>689</v>
      </c>
      <c r="Z14" s="70">
        <v>-0.36904761904761907</v>
      </c>
      <c r="AA14" s="2">
        <v>1491</v>
      </c>
      <c r="AB14" s="70">
        <v>-0.33733333333333337</v>
      </c>
    </row>
    <row r="15" spans="2:28">
      <c r="B15" s="41" t="s">
        <v>18</v>
      </c>
      <c r="C15" s="2">
        <v>10</v>
      </c>
      <c r="D15" s="70">
        <v>-0.23076923076923073</v>
      </c>
      <c r="E15" s="9">
        <v>7</v>
      </c>
      <c r="F15" s="70" t="s">
        <v>132</v>
      </c>
      <c r="G15" s="9">
        <v>0</v>
      </c>
      <c r="H15" s="70">
        <v>-1</v>
      </c>
      <c r="I15" s="9">
        <v>7</v>
      </c>
      <c r="J15" s="70">
        <v>-0.125</v>
      </c>
      <c r="K15" s="2">
        <v>16</v>
      </c>
      <c r="L15" s="70">
        <v>-0.23809523809523814</v>
      </c>
      <c r="M15" s="2">
        <v>6</v>
      </c>
      <c r="N15" s="70">
        <v>-0.53846153846153844</v>
      </c>
      <c r="O15" s="2">
        <v>22</v>
      </c>
      <c r="P15" s="70">
        <v>-0.3529411764705882</v>
      </c>
      <c r="Q15" s="9">
        <v>658</v>
      </c>
      <c r="R15" s="70">
        <v>-0.25817361894024804</v>
      </c>
      <c r="S15" s="9">
        <v>977</v>
      </c>
      <c r="T15" s="70">
        <v>-5.6038647342995129E-2</v>
      </c>
      <c r="U15" s="9">
        <v>1635</v>
      </c>
      <c r="V15" s="70">
        <v>-0.14932362122788767</v>
      </c>
      <c r="W15" s="2">
        <v>691</v>
      </c>
      <c r="X15" s="70">
        <v>-0.249728555917481</v>
      </c>
      <c r="Y15" s="2">
        <v>983</v>
      </c>
      <c r="Z15" s="70">
        <v>-6.9128787878787845E-2</v>
      </c>
      <c r="AA15" s="2">
        <v>1674</v>
      </c>
      <c r="AB15" s="70">
        <v>-0.15326251896813359</v>
      </c>
    </row>
    <row r="16" spans="2:28">
      <c r="B16" s="41" t="s">
        <v>19</v>
      </c>
      <c r="C16" s="2">
        <v>22</v>
      </c>
      <c r="D16" s="70">
        <v>-0.24137931034482762</v>
      </c>
      <c r="E16" s="9">
        <v>1</v>
      </c>
      <c r="F16" s="70">
        <v>-0.5</v>
      </c>
      <c r="G16" s="9">
        <v>0</v>
      </c>
      <c r="H16" s="70" t="s">
        <v>132</v>
      </c>
      <c r="I16" s="9">
        <v>1</v>
      </c>
      <c r="J16" s="70">
        <v>-0.5</v>
      </c>
      <c r="K16" s="2">
        <v>44</v>
      </c>
      <c r="L16" s="70">
        <v>-0.62393162393162394</v>
      </c>
      <c r="M16" s="2">
        <v>354</v>
      </c>
      <c r="N16" s="70">
        <v>0.3828125</v>
      </c>
      <c r="O16" s="2">
        <v>398</v>
      </c>
      <c r="P16" s="70">
        <v>6.7024128686327122E-2</v>
      </c>
      <c r="Q16" s="9">
        <v>1893</v>
      </c>
      <c r="R16" s="70">
        <v>-0.18545611015490537</v>
      </c>
      <c r="S16" s="9">
        <v>2216</v>
      </c>
      <c r="T16" s="70">
        <v>-0.44502880040070125</v>
      </c>
      <c r="U16" s="9">
        <v>4109</v>
      </c>
      <c r="V16" s="70">
        <v>-0.34953300617381666</v>
      </c>
      <c r="W16" s="2">
        <v>1960</v>
      </c>
      <c r="X16" s="70">
        <v>-0.20711974110032361</v>
      </c>
      <c r="Y16" s="2">
        <v>2570</v>
      </c>
      <c r="Z16" s="70">
        <v>-0.39515180042362907</v>
      </c>
      <c r="AA16" s="2">
        <v>4530</v>
      </c>
      <c r="AB16" s="70">
        <v>-0.32599315578038979</v>
      </c>
    </row>
    <row r="17" spans="2:28">
      <c r="B17" s="41" t="s">
        <v>20</v>
      </c>
      <c r="C17" s="2">
        <v>27</v>
      </c>
      <c r="D17" s="70">
        <v>-0.47058823529411764</v>
      </c>
      <c r="E17" s="9">
        <v>8</v>
      </c>
      <c r="F17" s="70">
        <v>7</v>
      </c>
      <c r="G17" s="9">
        <v>0</v>
      </c>
      <c r="H17" s="70" t="s">
        <v>132</v>
      </c>
      <c r="I17" s="9">
        <v>8</v>
      </c>
      <c r="J17" s="70">
        <v>7</v>
      </c>
      <c r="K17" s="2">
        <v>190</v>
      </c>
      <c r="L17" s="70">
        <v>-9.9526066350710929E-2</v>
      </c>
      <c r="M17" s="2">
        <v>644</v>
      </c>
      <c r="N17" s="70">
        <v>-0.42704626334519569</v>
      </c>
      <c r="O17" s="2">
        <v>834</v>
      </c>
      <c r="P17" s="70">
        <v>-0.37528089887640448</v>
      </c>
      <c r="Q17" s="9">
        <v>4521</v>
      </c>
      <c r="R17" s="70">
        <v>-0.25432953983176643</v>
      </c>
      <c r="S17" s="9">
        <v>6857</v>
      </c>
      <c r="T17" s="70">
        <v>-0.35396645939325422</v>
      </c>
      <c r="U17" s="9">
        <v>11378</v>
      </c>
      <c r="V17" s="70">
        <v>-0.31774299934040895</v>
      </c>
      <c r="W17" s="2">
        <v>4746</v>
      </c>
      <c r="X17" s="70">
        <v>-0.24976288333860264</v>
      </c>
      <c r="Y17" s="2">
        <v>7501</v>
      </c>
      <c r="Z17" s="70">
        <v>-0.3609643891634009</v>
      </c>
      <c r="AA17" s="2">
        <v>12247</v>
      </c>
      <c r="AB17" s="70">
        <v>-0.32202170062001767</v>
      </c>
    </row>
    <row r="18" spans="2:28">
      <c r="B18" s="41" t="s">
        <v>21</v>
      </c>
      <c r="C18" s="2">
        <v>75</v>
      </c>
      <c r="D18" s="70">
        <v>0.13636363636363646</v>
      </c>
      <c r="E18" s="9">
        <v>10</v>
      </c>
      <c r="F18" s="70">
        <v>1.5</v>
      </c>
      <c r="G18" s="9">
        <v>0</v>
      </c>
      <c r="H18" s="70" t="s">
        <v>132</v>
      </c>
      <c r="I18" s="9">
        <v>10</v>
      </c>
      <c r="J18" s="70">
        <v>1.5</v>
      </c>
      <c r="K18" s="2">
        <v>265</v>
      </c>
      <c r="L18" s="70">
        <v>0.18834080717488799</v>
      </c>
      <c r="M18" s="2">
        <v>901</v>
      </c>
      <c r="N18" s="70">
        <v>0.10687960687960696</v>
      </c>
      <c r="O18" s="2">
        <v>1166</v>
      </c>
      <c r="P18" s="70">
        <v>0.12439729990356807</v>
      </c>
      <c r="Q18" s="9">
        <v>4174</v>
      </c>
      <c r="R18" s="70">
        <v>-0.19854070660522272</v>
      </c>
      <c r="S18" s="9">
        <v>7710</v>
      </c>
      <c r="T18" s="70">
        <v>-0.19846137852167589</v>
      </c>
      <c r="U18" s="9">
        <v>11884</v>
      </c>
      <c r="V18" s="70">
        <v>-0.19848924259796319</v>
      </c>
      <c r="W18" s="2">
        <v>4524</v>
      </c>
      <c r="X18" s="70">
        <v>-0.17760407198691142</v>
      </c>
      <c r="Y18" s="2">
        <v>8611</v>
      </c>
      <c r="Z18" s="70">
        <v>-0.17463816735358961</v>
      </c>
      <c r="AA18" s="2">
        <v>13135</v>
      </c>
      <c r="AB18" s="70">
        <v>-0.17566210618802558</v>
      </c>
    </row>
    <row r="19" spans="2:28">
      <c r="B19" s="41" t="s">
        <v>22</v>
      </c>
      <c r="C19" s="2">
        <v>38</v>
      </c>
      <c r="D19" s="70">
        <v>-0.29629629629629628</v>
      </c>
      <c r="E19" s="9">
        <v>9</v>
      </c>
      <c r="F19" s="70">
        <v>0.8</v>
      </c>
      <c r="G19" s="9">
        <v>0</v>
      </c>
      <c r="H19" s="70" t="s">
        <v>132</v>
      </c>
      <c r="I19" s="9">
        <v>9</v>
      </c>
      <c r="J19" s="70">
        <v>0.8</v>
      </c>
      <c r="K19" s="2">
        <v>133</v>
      </c>
      <c r="L19" s="70">
        <v>-0.3954545454545455</v>
      </c>
      <c r="M19" s="2">
        <v>976</v>
      </c>
      <c r="N19" s="70">
        <v>-0.1316725978647687</v>
      </c>
      <c r="O19" s="2">
        <v>1109</v>
      </c>
      <c r="P19" s="70">
        <v>-0.17485119047619047</v>
      </c>
      <c r="Q19" s="9">
        <v>4095</v>
      </c>
      <c r="R19" s="70">
        <v>-0.20516304347826086</v>
      </c>
      <c r="S19" s="9">
        <v>7445</v>
      </c>
      <c r="T19" s="70">
        <v>-0.21992875104777876</v>
      </c>
      <c r="U19" s="9">
        <v>11540</v>
      </c>
      <c r="V19" s="70">
        <v>-0.21475231355470881</v>
      </c>
      <c r="W19" s="2">
        <v>4275</v>
      </c>
      <c r="X19" s="70">
        <v>-0.21285214509298467</v>
      </c>
      <c r="Y19" s="2">
        <v>8421</v>
      </c>
      <c r="Z19" s="70">
        <v>-0.21062992125984248</v>
      </c>
      <c r="AA19" s="2">
        <v>12696</v>
      </c>
      <c r="AB19" s="70">
        <v>-0.21137958879433505</v>
      </c>
    </row>
    <row r="20" spans="2:28">
      <c r="B20" s="71" t="s">
        <v>249</v>
      </c>
      <c r="C20" s="5">
        <v>376</v>
      </c>
      <c r="D20" s="48">
        <v>0.16408668730650144</v>
      </c>
      <c r="E20" s="5">
        <v>75</v>
      </c>
      <c r="F20" s="48">
        <v>2.4090909090909092</v>
      </c>
      <c r="G20" s="5">
        <v>13</v>
      </c>
      <c r="H20" s="48">
        <v>-0.35</v>
      </c>
      <c r="I20" s="5">
        <v>88</v>
      </c>
      <c r="J20" s="48">
        <v>1.0952380952380953</v>
      </c>
      <c r="K20" s="5">
        <v>2136</v>
      </c>
      <c r="L20" s="48">
        <v>0.6609642301710732</v>
      </c>
      <c r="M20" s="5">
        <v>4790</v>
      </c>
      <c r="N20" s="48">
        <v>-0.12061685331375072</v>
      </c>
      <c r="O20" s="5">
        <v>6926</v>
      </c>
      <c r="P20" s="48">
        <v>2.866478538541517E-2</v>
      </c>
      <c r="Q20" s="5">
        <v>25528</v>
      </c>
      <c r="R20" s="48">
        <v>-0.21997127753842394</v>
      </c>
      <c r="S20" s="5">
        <v>45318</v>
      </c>
      <c r="T20" s="48">
        <v>-0.17476099426386238</v>
      </c>
      <c r="U20" s="5">
        <v>70846</v>
      </c>
      <c r="V20" s="48">
        <v>-0.19164327605485953</v>
      </c>
      <c r="W20" s="5">
        <v>28115</v>
      </c>
      <c r="X20" s="48">
        <v>-0.18170440654287212</v>
      </c>
      <c r="Y20" s="5">
        <v>50121</v>
      </c>
      <c r="Z20" s="48">
        <v>-0.16993474876618864</v>
      </c>
      <c r="AA20" s="5">
        <v>78236</v>
      </c>
      <c r="AB20" s="48">
        <v>-0.17420308211948488</v>
      </c>
    </row>
    <row r="21" spans="2:28" ht="15" hidden="1" customHeight="1" outlineLevel="1">
      <c r="B21" s="41" t="s">
        <v>11</v>
      </c>
      <c r="C21" s="2">
        <v>31</v>
      </c>
      <c r="D21" s="70">
        <v>0</v>
      </c>
      <c r="E21" s="9">
        <v>4</v>
      </c>
      <c r="F21" s="70">
        <v>1</v>
      </c>
      <c r="G21" s="9">
        <v>6</v>
      </c>
      <c r="H21" s="70" t="e">
        <v>#DIV/0!</v>
      </c>
      <c r="I21" s="9">
        <v>10</v>
      </c>
      <c r="J21" s="70">
        <v>4</v>
      </c>
      <c r="K21" s="2">
        <v>128</v>
      </c>
      <c r="L21" s="70">
        <v>-0.58441558441558439</v>
      </c>
      <c r="M21" s="2">
        <v>808</v>
      </c>
      <c r="N21" s="70">
        <v>-0.34574898785425101</v>
      </c>
      <c r="O21" s="2">
        <v>936</v>
      </c>
      <c r="P21" s="70">
        <v>-0.39338950097213221</v>
      </c>
      <c r="Q21" s="9">
        <v>3498</v>
      </c>
      <c r="R21" s="70">
        <v>-0.21375590020229263</v>
      </c>
      <c r="S21" s="9">
        <v>6150</v>
      </c>
      <c r="T21" s="70">
        <v>-0.26924904942965777</v>
      </c>
      <c r="U21" s="9">
        <v>9648</v>
      </c>
      <c r="V21" s="70">
        <v>-0.25005829770695687</v>
      </c>
      <c r="W21" s="2">
        <v>3661</v>
      </c>
      <c r="X21" s="70">
        <v>-0.23569937369519833</v>
      </c>
      <c r="Y21" s="2">
        <v>6964</v>
      </c>
      <c r="Z21" s="70">
        <v>-0.2784167443788208</v>
      </c>
      <c r="AA21" s="2">
        <v>10625</v>
      </c>
      <c r="AB21" s="70">
        <v>-0.26424762828059001</v>
      </c>
    </row>
    <row r="22" spans="2:28" ht="15" hidden="1" customHeight="1" outlineLevel="1">
      <c r="B22" s="41" t="s">
        <v>12</v>
      </c>
      <c r="C22" s="2">
        <v>16</v>
      </c>
      <c r="D22" s="70">
        <v>-0.65217391304347827</v>
      </c>
      <c r="E22" s="9">
        <v>1</v>
      </c>
      <c r="F22" s="70" t="e">
        <v>#DIV/0!</v>
      </c>
      <c r="G22" s="9">
        <v>0</v>
      </c>
      <c r="H22" s="70" t="e">
        <v>#DIV/0!</v>
      </c>
      <c r="I22" s="9">
        <v>1</v>
      </c>
      <c r="J22" s="70" t="e">
        <v>#DIV/0!</v>
      </c>
      <c r="K22" s="2">
        <v>121</v>
      </c>
      <c r="L22" s="70">
        <v>-0.23417721518987344</v>
      </c>
      <c r="M22" s="2">
        <v>607</v>
      </c>
      <c r="N22" s="70">
        <v>-0.32405345211581293</v>
      </c>
      <c r="O22" s="2">
        <v>728</v>
      </c>
      <c r="P22" s="70">
        <v>-0.31060606060606055</v>
      </c>
      <c r="Q22" s="9">
        <v>3109</v>
      </c>
      <c r="R22" s="70">
        <v>-0.43850460538197578</v>
      </c>
      <c r="S22" s="9">
        <v>6618</v>
      </c>
      <c r="T22" s="70">
        <v>-0.42392061281337046</v>
      </c>
      <c r="U22" s="9">
        <v>9727</v>
      </c>
      <c r="V22" s="70">
        <v>-0.42866372980910428</v>
      </c>
      <c r="W22" s="2">
        <v>3247</v>
      </c>
      <c r="X22" s="70">
        <v>-0.43441909075074026</v>
      </c>
      <c r="Y22" s="2">
        <v>7225</v>
      </c>
      <c r="Z22" s="70">
        <v>-0.41668012271919908</v>
      </c>
      <c r="AA22" s="2">
        <v>10472</v>
      </c>
      <c r="AB22" s="70">
        <v>-0.42229822916092019</v>
      </c>
    </row>
    <row r="23" spans="2:28" ht="15" hidden="1" customHeight="1" outlineLevel="1">
      <c r="B23" s="41" t="s">
        <v>13</v>
      </c>
      <c r="C23" s="2">
        <v>16</v>
      </c>
      <c r="D23" s="70">
        <v>-0.67346938775510212</v>
      </c>
      <c r="E23" s="9">
        <v>0</v>
      </c>
      <c r="F23" s="70">
        <v>-1</v>
      </c>
      <c r="G23" s="9">
        <v>6</v>
      </c>
      <c r="H23" s="70" t="e">
        <v>#DIV/0!</v>
      </c>
      <c r="I23" s="9">
        <v>6</v>
      </c>
      <c r="J23" s="70">
        <v>0.19999999999999996</v>
      </c>
      <c r="K23" s="2">
        <v>114</v>
      </c>
      <c r="L23" s="70">
        <v>-0.10236220472440949</v>
      </c>
      <c r="M23" s="2">
        <v>559</v>
      </c>
      <c r="N23" s="70">
        <v>-0.37261503928170592</v>
      </c>
      <c r="O23" s="2">
        <v>673</v>
      </c>
      <c r="P23" s="70">
        <v>-0.33889980353634575</v>
      </c>
      <c r="Q23" s="9">
        <v>2702</v>
      </c>
      <c r="R23" s="70">
        <v>-0.38338658146964855</v>
      </c>
      <c r="S23" s="9">
        <v>3662</v>
      </c>
      <c r="T23" s="70">
        <v>-0.21985513421389002</v>
      </c>
      <c r="U23" s="9">
        <v>6364</v>
      </c>
      <c r="V23" s="70">
        <v>-0.29881004847950643</v>
      </c>
      <c r="W23" s="2">
        <v>2832</v>
      </c>
      <c r="X23" s="70">
        <v>-0.37935568704799472</v>
      </c>
      <c r="Y23" s="2">
        <v>4227</v>
      </c>
      <c r="Z23" s="70">
        <v>-0.24315129811996417</v>
      </c>
      <c r="AA23" s="2">
        <v>7059</v>
      </c>
      <c r="AB23" s="70">
        <v>-0.30439495467087108</v>
      </c>
    </row>
    <row r="24" spans="2:28" ht="15" hidden="1" customHeight="1" outlineLevel="1">
      <c r="B24" s="41" t="s">
        <v>14</v>
      </c>
      <c r="C24" s="2">
        <v>15</v>
      </c>
      <c r="D24" s="70">
        <v>0.36363636363636354</v>
      </c>
      <c r="E24" s="9">
        <v>2</v>
      </c>
      <c r="F24" s="70">
        <v>1</v>
      </c>
      <c r="G24" s="9">
        <v>0</v>
      </c>
      <c r="H24" s="70" t="e">
        <v>#DIV/0!</v>
      </c>
      <c r="I24" s="9">
        <v>2</v>
      </c>
      <c r="J24" s="70">
        <v>1</v>
      </c>
      <c r="K24" s="2">
        <v>13</v>
      </c>
      <c r="L24" s="70">
        <v>-0.59375</v>
      </c>
      <c r="M24" s="2">
        <v>40</v>
      </c>
      <c r="N24" s="70">
        <v>1.3529411764705883</v>
      </c>
      <c r="O24" s="2">
        <v>53</v>
      </c>
      <c r="P24" s="70">
        <v>8.163265306122458E-2</v>
      </c>
      <c r="Q24" s="9">
        <v>1101</v>
      </c>
      <c r="R24" s="70">
        <v>-0.30050825921219826</v>
      </c>
      <c r="S24" s="9">
        <v>989</v>
      </c>
      <c r="T24" s="70">
        <v>-0.32352941176470584</v>
      </c>
      <c r="U24" s="9">
        <v>2090</v>
      </c>
      <c r="V24" s="70">
        <v>-0.31159420289855078</v>
      </c>
      <c r="W24" s="2">
        <v>1131</v>
      </c>
      <c r="X24" s="70">
        <v>-0.30098887515451178</v>
      </c>
      <c r="Y24" s="2">
        <v>1029</v>
      </c>
      <c r="Z24" s="70">
        <v>-0.3042596348884381</v>
      </c>
      <c r="AA24" s="2">
        <v>2160</v>
      </c>
      <c r="AB24" s="70">
        <v>-0.30255085566677431</v>
      </c>
    </row>
    <row r="25" spans="2:28" ht="15" hidden="1" customHeight="1" outlineLevel="1">
      <c r="B25" s="41" t="s">
        <v>15</v>
      </c>
      <c r="C25" s="2">
        <v>7</v>
      </c>
      <c r="D25" s="70">
        <v>-0.30000000000000004</v>
      </c>
      <c r="E25" s="9">
        <v>0</v>
      </c>
      <c r="F25" s="70" t="e">
        <v>#DIV/0!</v>
      </c>
      <c r="G25" s="9">
        <v>0</v>
      </c>
      <c r="H25" s="70" t="e">
        <v>#DIV/0!</v>
      </c>
      <c r="I25" s="9">
        <v>0</v>
      </c>
      <c r="J25" s="70" t="e">
        <v>#DIV/0!</v>
      </c>
      <c r="K25" s="2">
        <v>9</v>
      </c>
      <c r="L25" s="70">
        <v>0.125</v>
      </c>
      <c r="M25" s="2">
        <v>17</v>
      </c>
      <c r="N25" s="70">
        <v>0</v>
      </c>
      <c r="O25" s="2">
        <v>26</v>
      </c>
      <c r="P25" s="70">
        <v>4.0000000000000036E-2</v>
      </c>
      <c r="Q25" s="9">
        <v>700</v>
      </c>
      <c r="R25" s="70">
        <v>-0.43502824858757061</v>
      </c>
      <c r="S25" s="9">
        <v>736</v>
      </c>
      <c r="T25" s="70">
        <v>-0.3622183708838822</v>
      </c>
      <c r="U25" s="9">
        <v>1436</v>
      </c>
      <c r="V25" s="70">
        <v>-0.39991642290012541</v>
      </c>
      <c r="W25" s="2">
        <v>716</v>
      </c>
      <c r="X25" s="70">
        <v>-0.43038981702466195</v>
      </c>
      <c r="Y25" s="2">
        <v>753</v>
      </c>
      <c r="Z25" s="70">
        <v>-0.35695986336464558</v>
      </c>
      <c r="AA25" s="2">
        <v>1469</v>
      </c>
      <c r="AB25" s="70">
        <v>-0.39497528830313011</v>
      </c>
    </row>
    <row r="26" spans="2:28" ht="15" hidden="1" customHeight="1" outlineLevel="1">
      <c r="B26" s="41" t="s">
        <v>16</v>
      </c>
      <c r="C26" s="2">
        <v>19</v>
      </c>
      <c r="D26" s="70">
        <v>1.7142857142857144</v>
      </c>
      <c r="E26" s="9">
        <v>2</v>
      </c>
      <c r="F26" s="70">
        <v>0</v>
      </c>
      <c r="G26" s="9">
        <v>0</v>
      </c>
      <c r="H26" s="70" t="e">
        <v>#DIV/0!</v>
      </c>
      <c r="I26" s="9">
        <v>2</v>
      </c>
      <c r="J26" s="70">
        <v>0</v>
      </c>
      <c r="K26" s="2">
        <v>29</v>
      </c>
      <c r="L26" s="70">
        <v>-0.38297872340425532</v>
      </c>
      <c r="M26" s="2">
        <v>54</v>
      </c>
      <c r="N26" s="70">
        <v>-0.38636363636363635</v>
      </c>
      <c r="O26" s="2">
        <v>83</v>
      </c>
      <c r="P26" s="70">
        <v>-0.38518518518518519</v>
      </c>
      <c r="Q26" s="9">
        <v>912</v>
      </c>
      <c r="R26" s="70">
        <v>-0.4548714883442917</v>
      </c>
      <c r="S26" s="9">
        <v>894</v>
      </c>
      <c r="T26" s="70">
        <v>-0.52848101265822778</v>
      </c>
      <c r="U26" s="9">
        <v>1806</v>
      </c>
      <c r="V26" s="70">
        <v>-0.49397590361445787</v>
      </c>
      <c r="W26" s="2">
        <v>962</v>
      </c>
      <c r="X26" s="70">
        <v>-0.44360902255639101</v>
      </c>
      <c r="Y26" s="2">
        <v>948</v>
      </c>
      <c r="Z26" s="70">
        <v>-0.52217741935483875</v>
      </c>
      <c r="AA26" s="2">
        <v>1910</v>
      </c>
      <c r="AB26" s="70">
        <v>-0.48559116617290599</v>
      </c>
    </row>
    <row r="27" spans="2:28" ht="15" hidden="1" customHeight="1" outlineLevel="1">
      <c r="B27" s="41" t="s">
        <v>17</v>
      </c>
      <c r="C27" s="2">
        <v>6</v>
      </c>
      <c r="D27" s="70">
        <v>-0.6</v>
      </c>
      <c r="E27" s="9">
        <v>1</v>
      </c>
      <c r="F27" s="70" t="e">
        <v>#DIV/0!</v>
      </c>
      <c r="G27" s="9">
        <v>0</v>
      </c>
      <c r="H27" s="70" t="e">
        <v>#DIV/0!</v>
      </c>
      <c r="I27" s="9">
        <v>1</v>
      </c>
      <c r="J27" s="70" t="e">
        <v>#DIV/0!</v>
      </c>
      <c r="K27" s="2">
        <v>80</v>
      </c>
      <c r="L27" s="70">
        <v>4</v>
      </c>
      <c r="M27" s="2">
        <v>31</v>
      </c>
      <c r="N27" s="70">
        <v>-0.42592592592592593</v>
      </c>
      <c r="O27" s="2">
        <v>111</v>
      </c>
      <c r="P27" s="70">
        <v>0.58571428571428563</v>
      </c>
      <c r="Q27" s="9">
        <v>1071</v>
      </c>
      <c r="R27" s="70">
        <v>-0.14456869009584661</v>
      </c>
      <c r="S27" s="9">
        <v>1061</v>
      </c>
      <c r="T27" s="70">
        <v>-0.27229080932784633</v>
      </c>
      <c r="U27" s="9">
        <v>2132</v>
      </c>
      <c r="V27" s="70">
        <v>-0.21328413284132841</v>
      </c>
      <c r="W27" s="2">
        <v>1158</v>
      </c>
      <c r="X27" s="70">
        <v>-9.7427903351519851E-2</v>
      </c>
      <c r="Y27" s="2">
        <v>1092</v>
      </c>
      <c r="Z27" s="70">
        <v>-0.27777777777777779</v>
      </c>
      <c r="AA27" s="2">
        <v>2250</v>
      </c>
      <c r="AB27" s="70">
        <v>-0.19499105545617168</v>
      </c>
    </row>
    <row r="28" spans="2:28" ht="15" hidden="1" customHeight="1" outlineLevel="1">
      <c r="B28" s="41" t="s">
        <v>18</v>
      </c>
      <c r="C28" s="2">
        <v>13</v>
      </c>
      <c r="D28" s="70">
        <v>-0.43478260869565222</v>
      </c>
      <c r="E28" s="9">
        <v>0</v>
      </c>
      <c r="F28" s="70" t="e">
        <v>#DIV/0!</v>
      </c>
      <c r="G28" s="9">
        <v>8</v>
      </c>
      <c r="H28" s="70" t="e">
        <v>#DIV/0!</v>
      </c>
      <c r="I28" s="9">
        <v>8</v>
      </c>
      <c r="J28" s="70" t="e">
        <v>#DIV/0!</v>
      </c>
      <c r="K28" s="2">
        <v>21</v>
      </c>
      <c r="L28" s="70">
        <v>-0.16000000000000003</v>
      </c>
      <c r="M28" s="2">
        <v>13</v>
      </c>
      <c r="N28" s="70">
        <v>-0.38095238095238093</v>
      </c>
      <c r="O28" s="2">
        <v>34</v>
      </c>
      <c r="P28" s="70">
        <v>-0.26086956521739135</v>
      </c>
      <c r="Q28" s="9">
        <v>887</v>
      </c>
      <c r="R28" s="70">
        <v>0.69274809160305351</v>
      </c>
      <c r="S28" s="9">
        <v>1035</v>
      </c>
      <c r="T28" s="70">
        <v>-0.430379746835443</v>
      </c>
      <c r="U28" s="9">
        <v>1922</v>
      </c>
      <c r="V28" s="70">
        <v>-0.17898334045279796</v>
      </c>
      <c r="W28" s="2">
        <v>921</v>
      </c>
      <c r="X28" s="70">
        <v>0.61013986013986021</v>
      </c>
      <c r="Y28" s="2">
        <v>1056</v>
      </c>
      <c r="Z28" s="70">
        <v>-0.42546245919477688</v>
      </c>
      <c r="AA28" s="2">
        <v>1977</v>
      </c>
      <c r="AB28" s="70">
        <v>-0.17966804979253115</v>
      </c>
    </row>
    <row r="29" spans="2:28" ht="15" hidden="1" customHeight="1" outlineLevel="1">
      <c r="B29" s="41" t="s">
        <v>19</v>
      </c>
      <c r="C29" s="2">
        <v>29</v>
      </c>
      <c r="D29" s="70">
        <v>3.5714285714285809E-2</v>
      </c>
      <c r="E29" s="9">
        <v>2</v>
      </c>
      <c r="F29" s="70">
        <v>-0.7142857142857143</v>
      </c>
      <c r="G29" s="9">
        <v>0</v>
      </c>
      <c r="H29" s="70">
        <v>-1</v>
      </c>
      <c r="I29" s="9">
        <v>2</v>
      </c>
      <c r="J29" s="70">
        <v>-0.83333333333333337</v>
      </c>
      <c r="K29" s="2">
        <v>117</v>
      </c>
      <c r="L29" s="70">
        <v>0.8</v>
      </c>
      <c r="M29" s="2">
        <v>256</v>
      </c>
      <c r="N29" s="70">
        <v>-0.2808988764044944</v>
      </c>
      <c r="O29" s="2">
        <v>373</v>
      </c>
      <c r="P29" s="70">
        <v>-0.11401425178147273</v>
      </c>
      <c r="Q29" s="9">
        <v>2324</v>
      </c>
      <c r="R29" s="70">
        <v>3.7500000000000089E-2</v>
      </c>
      <c r="S29" s="9">
        <v>3993</v>
      </c>
      <c r="T29" s="70">
        <v>6.7932602300080136E-2</v>
      </c>
      <c r="U29" s="9">
        <v>6317</v>
      </c>
      <c r="V29" s="70">
        <v>5.6531192507108141E-2</v>
      </c>
      <c r="W29" s="2">
        <v>2472</v>
      </c>
      <c r="X29" s="70">
        <v>5.6410256410256432E-2</v>
      </c>
      <c r="Y29" s="2">
        <v>4249</v>
      </c>
      <c r="Z29" s="70">
        <v>3.6341463414634179E-2</v>
      </c>
      <c r="AA29" s="2">
        <v>6721</v>
      </c>
      <c r="AB29" s="70">
        <v>4.3633540372670865E-2</v>
      </c>
    </row>
    <row r="30" spans="2:28" ht="15" hidden="1" customHeight="1" outlineLevel="1">
      <c r="B30" s="41" t="s">
        <v>20</v>
      </c>
      <c r="C30" s="2">
        <v>51</v>
      </c>
      <c r="D30" s="70">
        <v>-8.9285714285714302E-2</v>
      </c>
      <c r="E30" s="9">
        <v>1</v>
      </c>
      <c r="F30" s="70">
        <v>-0.83333333333333337</v>
      </c>
      <c r="G30" s="9">
        <v>0</v>
      </c>
      <c r="H30" s="70" t="e">
        <v>#DIV/0!</v>
      </c>
      <c r="I30" s="9">
        <v>1</v>
      </c>
      <c r="J30" s="70">
        <v>-0.83333333333333337</v>
      </c>
      <c r="K30" s="2">
        <v>211</v>
      </c>
      <c r="L30" s="70">
        <v>-0.15600000000000003</v>
      </c>
      <c r="M30" s="2">
        <v>1124</v>
      </c>
      <c r="N30" s="70">
        <v>-7.1841453344343553E-2</v>
      </c>
      <c r="O30" s="2">
        <v>1335</v>
      </c>
      <c r="P30" s="70">
        <v>-8.6242299794661137E-2</v>
      </c>
      <c r="Q30" s="9">
        <v>6063</v>
      </c>
      <c r="R30" s="70">
        <v>1.1005502751375795E-2</v>
      </c>
      <c r="S30" s="9">
        <v>10614</v>
      </c>
      <c r="T30" s="70">
        <v>-0.17637929696593468</v>
      </c>
      <c r="U30" s="9">
        <v>16677</v>
      </c>
      <c r="V30" s="70">
        <v>-0.11687142554543528</v>
      </c>
      <c r="W30" s="2">
        <v>6326</v>
      </c>
      <c r="X30" s="70">
        <v>2.6945633222381637E-3</v>
      </c>
      <c r="Y30" s="2">
        <v>11738</v>
      </c>
      <c r="Z30" s="70">
        <v>-0.1673996311533551</v>
      </c>
      <c r="AA30" s="2">
        <v>18064</v>
      </c>
      <c r="AB30" s="70">
        <v>-0.11481354437202917</v>
      </c>
    </row>
    <row r="31" spans="2:28" ht="15" hidden="1" customHeight="1" outlineLevel="1">
      <c r="B31" s="41" t="s">
        <v>21</v>
      </c>
      <c r="C31" s="2">
        <v>66</v>
      </c>
      <c r="D31" s="70">
        <v>-0.32653061224489799</v>
      </c>
      <c r="E31" s="9">
        <v>4</v>
      </c>
      <c r="F31" s="70">
        <v>-0.5</v>
      </c>
      <c r="G31" s="9">
        <v>0</v>
      </c>
      <c r="H31" s="70" t="e">
        <v>#DIV/0!</v>
      </c>
      <c r="I31" s="9">
        <v>4</v>
      </c>
      <c r="J31" s="70">
        <v>-0.5</v>
      </c>
      <c r="K31" s="2">
        <v>223</v>
      </c>
      <c r="L31" s="70">
        <v>-0.23367697594501713</v>
      </c>
      <c r="M31" s="2">
        <v>814</v>
      </c>
      <c r="N31" s="70">
        <v>-0.38750940556809632</v>
      </c>
      <c r="O31" s="2">
        <v>1037</v>
      </c>
      <c r="P31" s="70">
        <v>-0.3598765432098765</v>
      </c>
      <c r="Q31" s="9">
        <v>5208</v>
      </c>
      <c r="R31" s="70">
        <v>-2.7632561613144091E-2</v>
      </c>
      <c r="S31" s="9">
        <v>9619</v>
      </c>
      <c r="T31" s="70">
        <v>-0.18874926203930165</v>
      </c>
      <c r="U31" s="9">
        <v>14827</v>
      </c>
      <c r="V31" s="70">
        <v>-0.13861616220298612</v>
      </c>
      <c r="W31" s="2">
        <v>5501</v>
      </c>
      <c r="X31" s="70">
        <v>-4.3803233095776162E-2</v>
      </c>
      <c r="Y31" s="2">
        <v>10433</v>
      </c>
      <c r="Z31" s="70">
        <v>-0.20878204155922953</v>
      </c>
      <c r="AA31" s="2">
        <v>15934</v>
      </c>
      <c r="AB31" s="70">
        <v>-0.15866730027984577</v>
      </c>
    </row>
    <row r="32" spans="2:28" ht="15" hidden="1" customHeight="1" outlineLevel="1">
      <c r="B32" s="41" t="s">
        <v>22</v>
      </c>
      <c r="C32" s="2">
        <v>54</v>
      </c>
      <c r="D32" s="70">
        <v>0.63636363636363646</v>
      </c>
      <c r="E32" s="9">
        <v>5</v>
      </c>
      <c r="F32" s="70">
        <v>1.5</v>
      </c>
      <c r="G32" s="9">
        <v>0</v>
      </c>
      <c r="H32" s="70" t="e">
        <v>#DIV/0!</v>
      </c>
      <c r="I32" s="9">
        <v>5</v>
      </c>
      <c r="J32" s="70">
        <v>1.5</v>
      </c>
      <c r="K32" s="2">
        <v>220</v>
      </c>
      <c r="L32" s="70">
        <v>-0.26421404682274252</v>
      </c>
      <c r="M32" s="2">
        <v>1124</v>
      </c>
      <c r="N32" s="70">
        <v>-0.27249190938511325</v>
      </c>
      <c r="O32" s="2">
        <v>1344</v>
      </c>
      <c r="P32" s="70">
        <v>-0.27114967462039041</v>
      </c>
      <c r="Q32" s="9">
        <v>5152</v>
      </c>
      <c r="R32" s="70">
        <v>0.10297580817812024</v>
      </c>
      <c r="S32" s="9">
        <v>9544</v>
      </c>
      <c r="T32" s="70">
        <v>-0.12919708029197086</v>
      </c>
      <c r="U32" s="9">
        <v>14696</v>
      </c>
      <c r="V32" s="70">
        <v>-5.9817030260379989E-2</v>
      </c>
      <c r="W32" s="2">
        <v>5431</v>
      </c>
      <c r="X32" s="70">
        <v>8.5114885114885075E-2</v>
      </c>
      <c r="Y32" s="2">
        <v>10668</v>
      </c>
      <c r="Z32" s="70">
        <v>-0.14690123950419831</v>
      </c>
      <c r="AA32" s="2">
        <v>16099</v>
      </c>
      <c r="AB32" s="70">
        <v>-8.0582524271844647E-2</v>
      </c>
    </row>
    <row r="33" spans="2:28" collapsed="1">
      <c r="B33" s="125">
        <v>2009</v>
      </c>
      <c r="C33" s="7">
        <v>323</v>
      </c>
      <c r="D33" s="49">
        <v>-0.20638820638820643</v>
      </c>
      <c r="E33" s="7">
        <v>22</v>
      </c>
      <c r="F33" s="49">
        <v>-0.33333333333333337</v>
      </c>
      <c r="G33" s="7">
        <v>20</v>
      </c>
      <c r="H33" s="49">
        <v>3</v>
      </c>
      <c r="I33" s="7">
        <v>42</v>
      </c>
      <c r="J33" s="49">
        <v>0.10526315789473695</v>
      </c>
      <c r="K33" s="7">
        <v>1286</v>
      </c>
      <c r="L33" s="49">
        <v>-0.20910209102091026</v>
      </c>
      <c r="M33" s="7">
        <v>5447</v>
      </c>
      <c r="N33" s="49">
        <v>-0.28908901070216653</v>
      </c>
      <c r="O33" s="7">
        <v>6733</v>
      </c>
      <c r="P33" s="49">
        <v>-0.27508613264427217</v>
      </c>
      <c r="Q33" s="7">
        <v>32727</v>
      </c>
      <c r="R33" s="49">
        <v>-0.15855916079600962</v>
      </c>
      <c r="S33" s="7">
        <v>54915</v>
      </c>
      <c r="T33" s="49">
        <v>-0.23546527816450413</v>
      </c>
      <c r="U33" s="7">
        <v>87642</v>
      </c>
      <c r="V33" s="49">
        <v>-0.20844999187153412</v>
      </c>
      <c r="W33" s="7">
        <v>34358</v>
      </c>
      <c r="X33" s="49">
        <v>-0.16118164062499996</v>
      </c>
      <c r="Y33" s="7">
        <v>60382</v>
      </c>
      <c r="Z33" s="49">
        <v>-0.24043021573683876</v>
      </c>
      <c r="AA33" s="7">
        <v>94740</v>
      </c>
      <c r="AB33" s="49">
        <v>-0.21348221327466688</v>
      </c>
    </row>
    <row r="34" spans="2:28" ht="15" hidden="1" customHeight="1" outlineLevel="1">
      <c r="B34" s="41" t="s">
        <v>11</v>
      </c>
      <c r="C34" s="2">
        <v>31</v>
      </c>
      <c r="D34" s="70">
        <v>-0.34042553191489366</v>
      </c>
      <c r="E34" s="9">
        <v>2</v>
      </c>
      <c r="F34" s="70">
        <v>-0.83333333333333337</v>
      </c>
      <c r="G34" s="9">
        <v>0</v>
      </c>
      <c r="H34" s="70" t="e">
        <v>#DIV/0!</v>
      </c>
      <c r="I34" s="9">
        <v>2</v>
      </c>
      <c r="J34" s="70">
        <v>-0.83333333333333337</v>
      </c>
      <c r="K34" s="2">
        <v>308</v>
      </c>
      <c r="L34" s="70">
        <v>0.193798449612403</v>
      </c>
      <c r="M34" s="2">
        <v>1235</v>
      </c>
      <c r="N34" s="70">
        <v>-0.36957631444614603</v>
      </c>
      <c r="O34" s="2">
        <v>1543</v>
      </c>
      <c r="P34" s="70">
        <v>-0.30401443391971128</v>
      </c>
      <c r="Q34" s="9">
        <v>4449</v>
      </c>
      <c r="R34" s="70">
        <v>-9.5731707317073145E-2</v>
      </c>
      <c r="S34" s="9">
        <v>8416</v>
      </c>
      <c r="T34" s="70">
        <v>-0.31365193280052195</v>
      </c>
      <c r="U34" s="9">
        <v>12865</v>
      </c>
      <c r="V34" s="70">
        <v>-0.25125130950995223</v>
      </c>
      <c r="W34" s="2">
        <v>4790</v>
      </c>
      <c r="X34" s="70">
        <v>-8.5354210425816257E-2</v>
      </c>
      <c r="Y34" s="2">
        <v>9651</v>
      </c>
      <c r="Z34" s="70">
        <v>-0.3213557415090359</v>
      </c>
      <c r="AA34" s="2">
        <v>14441</v>
      </c>
      <c r="AB34" s="70">
        <v>-0.25783739336005751</v>
      </c>
    </row>
    <row r="35" spans="2:28" ht="15" hidden="1" customHeight="1" outlineLevel="1">
      <c r="B35" s="41" t="s">
        <v>12</v>
      </c>
      <c r="C35" s="2">
        <v>46</v>
      </c>
      <c r="D35" s="70">
        <v>4.5454545454545414E-2</v>
      </c>
      <c r="E35" s="9">
        <v>0</v>
      </c>
      <c r="F35" s="70">
        <v>-1</v>
      </c>
      <c r="G35" s="9">
        <v>0</v>
      </c>
      <c r="H35" s="70">
        <v>-1</v>
      </c>
      <c r="I35" s="9">
        <v>0</v>
      </c>
      <c r="J35" s="70">
        <v>-1</v>
      </c>
      <c r="K35" s="2">
        <v>158</v>
      </c>
      <c r="L35" s="70">
        <v>1.9354838709677358E-2</v>
      </c>
      <c r="M35" s="2">
        <v>898</v>
      </c>
      <c r="N35" s="70">
        <v>-9.5669687814702975E-2</v>
      </c>
      <c r="O35" s="2">
        <v>1056</v>
      </c>
      <c r="P35" s="70">
        <v>-8.0139372822299659E-2</v>
      </c>
      <c r="Q35" s="9">
        <v>5537</v>
      </c>
      <c r="R35" s="70">
        <v>0.57794243374180687</v>
      </c>
      <c r="S35" s="9">
        <v>11488</v>
      </c>
      <c r="T35" s="70">
        <v>0.13104263069804079</v>
      </c>
      <c r="U35" s="9">
        <v>17025</v>
      </c>
      <c r="V35" s="70">
        <v>0.2457924776818381</v>
      </c>
      <c r="W35" s="2">
        <v>5741</v>
      </c>
      <c r="X35" s="70">
        <v>0.54577275175013473</v>
      </c>
      <c r="Y35" s="2">
        <v>12386</v>
      </c>
      <c r="Z35" s="70">
        <v>0.11055321438178067</v>
      </c>
      <c r="AA35" s="2">
        <v>18127</v>
      </c>
      <c r="AB35" s="70">
        <v>0.2192775946727652</v>
      </c>
    </row>
    <row r="36" spans="2:28" ht="15" hidden="1" customHeight="1" outlineLevel="1">
      <c r="B36" s="41" t="s">
        <v>13</v>
      </c>
      <c r="C36" s="2">
        <v>49</v>
      </c>
      <c r="D36" s="70">
        <v>0.11363636363636354</v>
      </c>
      <c r="E36" s="9">
        <v>5</v>
      </c>
      <c r="F36" s="70">
        <v>-0.44444444444444442</v>
      </c>
      <c r="G36" s="9">
        <v>0</v>
      </c>
      <c r="H36" s="70">
        <v>-1</v>
      </c>
      <c r="I36" s="9">
        <v>5</v>
      </c>
      <c r="J36" s="70">
        <v>-0.66666666666666674</v>
      </c>
      <c r="K36" s="2">
        <v>127</v>
      </c>
      <c r="L36" s="70">
        <v>0.62820512820512819</v>
      </c>
      <c r="M36" s="2">
        <v>891</v>
      </c>
      <c r="N36" s="70">
        <v>0.29505813953488369</v>
      </c>
      <c r="O36" s="2">
        <v>1018</v>
      </c>
      <c r="P36" s="70">
        <v>0.328981723237598</v>
      </c>
      <c r="Q36" s="9">
        <v>4382</v>
      </c>
      <c r="R36" s="70">
        <v>0.75209916033586555</v>
      </c>
      <c r="S36" s="9">
        <v>4694</v>
      </c>
      <c r="T36" s="70">
        <v>-0.13202662721893488</v>
      </c>
      <c r="U36" s="9">
        <v>9076</v>
      </c>
      <c r="V36" s="70">
        <v>0.14755342015425454</v>
      </c>
      <c r="W36" s="2">
        <v>4563</v>
      </c>
      <c r="X36" s="70">
        <v>0.73366261398176302</v>
      </c>
      <c r="Y36" s="2">
        <v>5585</v>
      </c>
      <c r="Z36" s="70">
        <v>-8.4726319239593617E-2</v>
      </c>
      <c r="AA36" s="2">
        <v>10148</v>
      </c>
      <c r="AB36" s="70">
        <v>0.16189603847034584</v>
      </c>
    </row>
    <row r="37" spans="2:28" ht="15" hidden="1" customHeight="1" outlineLevel="1">
      <c r="B37" s="41" t="s">
        <v>14</v>
      </c>
      <c r="C37" s="2">
        <v>11</v>
      </c>
      <c r="D37" s="70">
        <v>0.5714285714285714</v>
      </c>
      <c r="E37" s="9">
        <v>1</v>
      </c>
      <c r="F37" s="70">
        <v>-0.83333333333333337</v>
      </c>
      <c r="G37" s="9">
        <v>0</v>
      </c>
      <c r="H37" s="70" t="e">
        <v>#DIV/0!</v>
      </c>
      <c r="I37" s="9">
        <v>1</v>
      </c>
      <c r="J37" s="70">
        <v>-0.83333333333333337</v>
      </c>
      <c r="K37" s="2">
        <v>32</v>
      </c>
      <c r="L37" s="70">
        <v>2.5555555555555554</v>
      </c>
      <c r="M37" s="2">
        <v>17</v>
      </c>
      <c r="N37" s="70">
        <v>-0.43333333333333335</v>
      </c>
      <c r="O37" s="2">
        <v>49</v>
      </c>
      <c r="P37" s="70">
        <v>0.25641025641025639</v>
      </c>
      <c r="Q37" s="9">
        <v>1574</v>
      </c>
      <c r="R37" s="70">
        <v>0.2592000000000001</v>
      </c>
      <c r="S37" s="9">
        <v>1462</v>
      </c>
      <c r="T37" s="70">
        <v>9.3492894540014859E-2</v>
      </c>
      <c r="U37" s="9">
        <v>3036</v>
      </c>
      <c r="V37" s="70">
        <v>0.17356010823347501</v>
      </c>
      <c r="W37" s="2">
        <v>1618</v>
      </c>
      <c r="X37" s="70">
        <v>0.27201257861635231</v>
      </c>
      <c r="Y37" s="2">
        <v>1479</v>
      </c>
      <c r="Z37" s="70">
        <v>8.1931236283833142E-2</v>
      </c>
      <c r="AA37" s="2">
        <v>3097</v>
      </c>
      <c r="AB37" s="70">
        <v>0.17355058734369089</v>
      </c>
    </row>
    <row r="38" spans="2:28" ht="15" hidden="1" customHeight="1" outlineLevel="1">
      <c r="B38" s="41" t="s">
        <v>15</v>
      </c>
      <c r="C38" s="2">
        <v>10</v>
      </c>
      <c r="D38" s="70">
        <v>-0.8666666666666667</v>
      </c>
      <c r="E38" s="9">
        <v>0</v>
      </c>
      <c r="F38" s="70" t="e">
        <v>#DIV/0!</v>
      </c>
      <c r="G38" s="9">
        <v>0</v>
      </c>
      <c r="H38" s="70">
        <v>-1</v>
      </c>
      <c r="I38" s="9">
        <v>0</v>
      </c>
      <c r="J38" s="70">
        <v>-1</v>
      </c>
      <c r="K38" s="2">
        <v>8</v>
      </c>
      <c r="L38" s="70">
        <v>-0.6</v>
      </c>
      <c r="M38" s="2">
        <v>17</v>
      </c>
      <c r="N38" s="70">
        <v>0.1333333333333333</v>
      </c>
      <c r="O38" s="2">
        <v>25</v>
      </c>
      <c r="P38" s="70">
        <v>-0.2857142857142857</v>
      </c>
      <c r="Q38" s="9">
        <v>1239</v>
      </c>
      <c r="R38" s="70">
        <v>1.6531049250535332</v>
      </c>
      <c r="S38" s="9">
        <v>1154</v>
      </c>
      <c r="T38" s="70">
        <v>-0.23878627968337729</v>
      </c>
      <c r="U38" s="9">
        <v>2393</v>
      </c>
      <c r="V38" s="70">
        <v>0.20675743822491177</v>
      </c>
      <c r="W38" s="2">
        <v>1257</v>
      </c>
      <c r="X38" s="70">
        <v>1.2366548042704628</v>
      </c>
      <c r="Y38" s="2">
        <v>1171</v>
      </c>
      <c r="Z38" s="70">
        <v>-0.23812621990891347</v>
      </c>
      <c r="AA38" s="2">
        <v>2428</v>
      </c>
      <c r="AB38" s="70">
        <v>0.15674130538351605</v>
      </c>
    </row>
    <row r="39" spans="2:28" ht="15" hidden="1" customHeight="1" outlineLevel="1">
      <c r="B39" s="41" t="s">
        <v>16</v>
      </c>
      <c r="C39" s="2">
        <v>7</v>
      </c>
      <c r="D39" s="70">
        <v>0.39999999999999991</v>
      </c>
      <c r="E39" s="9">
        <v>2</v>
      </c>
      <c r="F39" s="70" t="e">
        <v>#DIV/0!</v>
      </c>
      <c r="G39" s="9">
        <v>0</v>
      </c>
      <c r="H39" s="70" t="e">
        <v>#DIV/0!</v>
      </c>
      <c r="I39" s="9">
        <v>2</v>
      </c>
      <c r="J39" s="70" t="e">
        <v>#DIV/0!</v>
      </c>
      <c r="K39" s="2">
        <v>47</v>
      </c>
      <c r="L39" s="70">
        <v>0.46875</v>
      </c>
      <c r="M39" s="2">
        <v>88</v>
      </c>
      <c r="N39" s="70">
        <v>-0.16190476190476188</v>
      </c>
      <c r="O39" s="2">
        <v>135</v>
      </c>
      <c r="P39" s="70">
        <v>-1.4598540145985384E-2</v>
      </c>
      <c r="Q39" s="9">
        <v>1673</v>
      </c>
      <c r="R39" s="70">
        <v>1.7027463651050079</v>
      </c>
      <c r="S39" s="9">
        <v>1896</v>
      </c>
      <c r="T39" s="70">
        <v>0.19170333123821504</v>
      </c>
      <c r="U39" s="9">
        <v>3569</v>
      </c>
      <c r="V39" s="70">
        <v>0.61493212669683261</v>
      </c>
      <c r="W39" s="2">
        <v>1729</v>
      </c>
      <c r="X39" s="70">
        <v>1.6356707317073171</v>
      </c>
      <c r="Y39" s="2">
        <v>1984</v>
      </c>
      <c r="Z39" s="70">
        <v>0.16981132075471694</v>
      </c>
      <c r="AA39" s="2">
        <v>3713</v>
      </c>
      <c r="AB39" s="70">
        <v>0.57865646258503411</v>
      </c>
    </row>
    <row r="40" spans="2:28" ht="15" hidden="1" customHeight="1" outlineLevel="1">
      <c r="B40" s="41" t="s">
        <v>17</v>
      </c>
      <c r="C40" s="2">
        <v>15</v>
      </c>
      <c r="D40" s="70">
        <v>2</v>
      </c>
      <c r="E40" s="9">
        <v>0</v>
      </c>
      <c r="F40" s="70" t="e">
        <v>#DIV/0!</v>
      </c>
      <c r="G40" s="9">
        <v>0</v>
      </c>
      <c r="H40" s="70" t="e">
        <v>#DIV/0!</v>
      </c>
      <c r="I40" s="9">
        <v>0</v>
      </c>
      <c r="J40" s="70" t="e">
        <v>#DIV/0!</v>
      </c>
      <c r="K40" s="2">
        <v>16</v>
      </c>
      <c r="L40" s="70">
        <v>-0.54285714285714293</v>
      </c>
      <c r="M40" s="2">
        <v>54</v>
      </c>
      <c r="N40" s="70">
        <v>1.25</v>
      </c>
      <c r="O40" s="2">
        <v>70</v>
      </c>
      <c r="P40" s="70">
        <v>0.18644067796610164</v>
      </c>
      <c r="Q40" s="9">
        <v>1252</v>
      </c>
      <c r="R40" s="70">
        <v>4.4434782608695649</v>
      </c>
      <c r="S40" s="9">
        <v>1458</v>
      </c>
      <c r="T40" s="70">
        <v>0.18826405867970664</v>
      </c>
      <c r="U40" s="9">
        <v>2710</v>
      </c>
      <c r="V40" s="70">
        <v>0.85998627316403575</v>
      </c>
      <c r="W40" s="2">
        <v>1283</v>
      </c>
      <c r="X40" s="70">
        <v>3.7518518518518515</v>
      </c>
      <c r="Y40" s="2">
        <v>1512</v>
      </c>
      <c r="Z40" s="70">
        <v>0.20863309352517989</v>
      </c>
      <c r="AA40" s="2">
        <v>2795</v>
      </c>
      <c r="AB40" s="70">
        <v>0.83760683760683752</v>
      </c>
    </row>
    <row r="41" spans="2:28" ht="15" hidden="1" customHeight="1" outlineLevel="1">
      <c r="B41" s="41" t="s">
        <v>18</v>
      </c>
      <c r="C41" s="2">
        <v>23</v>
      </c>
      <c r="D41" s="70">
        <v>2.8333333333333335</v>
      </c>
      <c r="E41" s="9">
        <v>0</v>
      </c>
      <c r="F41" s="70">
        <v>-1</v>
      </c>
      <c r="G41" s="9">
        <v>0</v>
      </c>
      <c r="H41" s="70" t="e">
        <v>#DIV/0!</v>
      </c>
      <c r="I41" s="9">
        <v>0</v>
      </c>
      <c r="J41" s="70">
        <v>-1</v>
      </c>
      <c r="K41" s="2">
        <v>25</v>
      </c>
      <c r="L41" s="70">
        <v>5.25</v>
      </c>
      <c r="M41" s="2">
        <v>21</v>
      </c>
      <c r="N41" s="70">
        <v>0.90909090909090917</v>
      </c>
      <c r="O41" s="2">
        <v>46</v>
      </c>
      <c r="P41" s="70">
        <v>2.0666666666666669</v>
      </c>
      <c r="Q41" s="9">
        <v>524</v>
      </c>
      <c r="R41" s="70">
        <v>0.55952380952380953</v>
      </c>
      <c r="S41" s="9">
        <v>1817</v>
      </c>
      <c r="T41" s="70">
        <v>-9.8710317460317443E-2</v>
      </c>
      <c r="U41" s="9">
        <v>2341</v>
      </c>
      <c r="V41" s="70">
        <v>-4.6768707482993666E-3</v>
      </c>
      <c r="W41" s="2">
        <v>572</v>
      </c>
      <c r="X41" s="70">
        <v>0.64841498559077815</v>
      </c>
      <c r="Y41" s="2">
        <v>1838</v>
      </c>
      <c r="Z41" s="70">
        <v>-9.3241243216576231E-2</v>
      </c>
      <c r="AA41" s="2">
        <v>2410</v>
      </c>
      <c r="AB41" s="70">
        <v>1.5164279696714411E-2</v>
      </c>
    </row>
    <row r="42" spans="2:28" ht="15" hidden="1" customHeight="1" outlineLevel="1">
      <c r="B42" s="41" t="s">
        <v>19</v>
      </c>
      <c r="C42" s="2">
        <v>28</v>
      </c>
      <c r="D42" s="70">
        <v>1</v>
      </c>
      <c r="E42" s="9">
        <v>7</v>
      </c>
      <c r="F42" s="70">
        <v>0.75</v>
      </c>
      <c r="G42" s="9">
        <v>5</v>
      </c>
      <c r="H42" s="70">
        <v>-0.16666666666666663</v>
      </c>
      <c r="I42" s="9">
        <v>12</v>
      </c>
      <c r="J42" s="70">
        <v>0.19999999999999996</v>
      </c>
      <c r="K42" s="2">
        <v>65</v>
      </c>
      <c r="L42" s="70">
        <v>-2.9850746268656692E-2</v>
      </c>
      <c r="M42" s="2">
        <v>356</v>
      </c>
      <c r="N42" s="70">
        <v>0.17880794701986757</v>
      </c>
      <c r="O42" s="2">
        <v>421</v>
      </c>
      <c r="P42" s="70">
        <v>0.14092140921409224</v>
      </c>
      <c r="Q42" s="9">
        <v>2240</v>
      </c>
      <c r="R42" s="70">
        <v>-5.9613769941225914E-2</v>
      </c>
      <c r="S42" s="9">
        <v>3739</v>
      </c>
      <c r="T42" s="70">
        <v>-0.18487028558971008</v>
      </c>
      <c r="U42" s="9">
        <v>5979</v>
      </c>
      <c r="V42" s="70">
        <v>-0.14205768402927255</v>
      </c>
      <c r="W42" s="2">
        <v>2340</v>
      </c>
      <c r="X42" s="70">
        <v>-5.1479529793271195E-2</v>
      </c>
      <c r="Y42" s="2">
        <v>4100</v>
      </c>
      <c r="Z42" s="70">
        <v>-0.16241062308478038</v>
      </c>
      <c r="AA42" s="2">
        <v>6440</v>
      </c>
      <c r="AB42" s="70">
        <v>-0.12523770714479765</v>
      </c>
    </row>
    <row r="43" spans="2:28" ht="15" hidden="1" customHeight="1" outlineLevel="1">
      <c r="B43" s="41" t="s">
        <v>20</v>
      </c>
      <c r="C43" s="2">
        <v>56</v>
      </c>
      <c r="D43" s="70">
        <v>0.4358974358974359</v>
      </c>
      <c r="E43" s="9">
        <v>6</v>
      </c>
      <c r="F43" s="70">
        <v>0.19999999999999996</v>
      </c>
      <c r="G43" s="9">
        <v>0</v>
      </c>
      <c r="H43" s="70">
        <v>-1</v>
      </c>
      <c r="I43" s="9">
        <v>6</v>
      </c>
      <c r="J43" s="70">
        <v>-0.25</v>
      </c>
      <c r="K43" s="2">
        <v>250</v>
      </c>
      <c r="L43" s="70">
        <v>0.51515151515151514</v>
      </c>
      <c r="M43" s="2">
        <v>1211</v>
      </c>
      <c r="N43" s="70">
        <v>-9.0157776108189314E-2</v>
      </c>
      <c r="O43" s="2">
        <v>1461</v>
      </c>
      <c r="P43" s="70">
        <v>-2.3395721925133728E-2</v>
      </c>
      <c r="Q43" s="9">
        <v>5997</v>
      </c>
      <c r="R43" s="70">
        <v>0.12156349354778384</v>
      </c>
      <c r="S43" s="9">
        <v>12887</v>
      </c>
      <c r="T43" s="70">
        <v>0.54169158990309851</v>
      </c>
      <c r="U43" s="9">
        <v>18884</v>
      </c>
      <c r="V43" s="70">
        <v>0.37779074857726536</v>
      </c>
      <c r="W43" s="2">
        <v>6309</v>
      </c>
      <c r="X43" s="70">
        <v>0.13552915766738671</v>
      </c>
      <c r="Y43" s="2">
        <v>14098</v>
      </c>
      <c r="Z43" s="70">
        <v>0.45445166615083044</v>
      </c>
      <c r="AA43" s="2">
        <v>20407</v>
      </c>
      <c r="AB43" s="70">
        <v>0.3382516886353204</v>
      </c>
    </row>
    <row r="44" spans="2:28" ht="15" hidden="1" customHeight="1" outlineLevel="1">
      <c r="B44" s="41" t="s">
        <v>21</v>
      </c>
      <c r="C44" s="2">
        <v>98</v>
      </c>
      <c r="D44" s="70">
        <v>1.0851063829787235</v>
      </c>
      <c r="E44" s="9">
        <v>8</v>
      </c>
      <c r="F44" s="70">
        <v>0.14285714285714279</v>
      </c>
      <c r="G44" s="9">
        <v>0</v>
      </c>
      <c r="H44" s="70" t="e">
        <v>#DIV/0!</v>
      </c>
      <c r="I44" s="9">
        <v>8</v>
      </c>
      <c r="J44" s="70">
        <v>0.14285714285714279</v>
      </c>
      <c r="K44" s="2">
        <v>291</v>
      </c>
      <c r="L44" s="70">
        <v>0.20247933884297531</v>
      </c>
      <c r="M44" s="2">
        <v>1329</v>
      </c>
      <c r="N44" s="70">
        <v>7.7858880778588713E-2</v>
      </c>
      <c r="O44" s="2">
        <v>1620</v>
      </c>
      <c r="P44" s="70">
        <v>9.8305084745762716E-2</v>
      </c>
      <c r="Q44" s="9">
        <v>5356</v>
      </c>
      <c r="R44" s="70">
        <v>-0.10867032784157094</v>
      </c>
      <c r="S44" s="9">
        <v>11857</v>
      </c>
      <c r="T44" s="70">
        <v>0.35199543899657915</v>
      </c>
      <c r="U44" s="9">
        <v>17213</v>
      </c>
      <c r="V44" s="70">
        <v>0.16469314567968052</v>
      </c>
      <c r="W44" s="2">
        <v>5753</v>
      </c>
      <c r="X44" s="70">
        <v>-8.7549563838223654E-2</v>
      </c>
      <c r="Y44" s="2">
        <v>13186</v>
      </c>
      <c r="Z44" s="70">
        <v>0.31820453863840847</v>
      </c>
      <c r="AA44" s="2">
        <v>18939</v>
      </c>
      <c r="AB44" s="70">
        <v>0.16133186166298752</v>
      </c>
    </row>
    <row r="45" spans="2:28" ht="15" hidden="1" customHeight="1" outlineLevel="1">
      <c r="B45" s="41" t="s">
        <v>22</v>
      </c>
      <c r="C45" s="2">
        <v>33</v>
      </c>
      <c r="D45" s="70">
        <v>-0.17500000000000004</v>
      </c>
      <c r="E45" s="9">
        <v>2</v>
      </c>
      <c r="F45" s="70">
        <v>-0.77777777777777779</v>
      </c>
      <c r="G45" s="9">
        <v>0</v>
      </c>
      <c r="H45" s="70" t="e">
        <v>#DIV/0!</v>
      </c>
      <c r="I45" s="9">
        <v>2</v>
      </c>
      <c r="J45" s="70">
        <v>-0.77777777777777779</v>
      </c>
      <c r="K45" s="2">
        <v>299</v>
      </c>
      <c r="L45" s="70">
        <v>9.5238095238095344E-2</v>
      </c>
      <c r="M45" s="2">
        <v>1545</v>
      </c>
      <c r="N45" s="70">
        <v>-3.4375000000000044E-2</v>
      </c>
      <c r="O45" s="2">
        <v>1844</v>
      </c>
      <c r="P45" s="70">
        <v>-1.5483182060864964E-2</v>
      </c>
      <c r="Q45" s="9">
        <v>4671</v>
      </c>
      <c r="R45" s="70">
        <v>6.6810344827585855E-3</v>
      </c>
      <c r="S45" s="9">
        <v>10960</v>
      </c>
      <c r="T45" s="70">
        <v>4.5601984354130876E-2</v>
      </c>
      <c r="U45" s="9">
        <v>15631</v>
      </c>
      <c r="V45" s="70">
        <v>3.3659568840100462E-2</v>
      </c>
      <c r="W45" s="2">
        <v>5005</v>
      </c>
      <c r="X45" s="70">
        <v>8.6658605401048749E-3</v>
      </c>
      <c r="Y45" s="2">
        <v>12505</v>
      </c>
      <c r="Z45" s="70">
        <v>3.5010759807978742E-2</v>
      </c>
      <c r="AA45" s="2">
        <v>17510</v>
      </c>
      <c r="AB45" s="70">
        <v>2.7340999765313345E-2</v>
      </c>
    </row>
    <row r="46" spans="2:28" collapsed="1">
      <c r="B46" s="126">
        <v>2008</v>
      </c>
      <c r="C46" s="9">
        <v>407</v>
      </c>
      <c r="D46" s="50">
        <v>9.1152815013404886E-2</v>
      </c>
      <c r="E46" s="9">
        <v>33</v>
      </c>
      <c r="F46" s="50">
        <v>-0.44067796610169496</v>
      </c>
      <c r="G46" s="9">
        <v>5</v>
      </c>
      <c r="H46" s="50">
        <v>-0.79166666666666663</v>
      </c>
      <c r="I46" s="9">
        <v>38</v>
      </c>
      <c r="J46" s="50">
        <v>-0.54216867469879526</v>
      </c>
      <c r="K46" s="9">
        <v>1626</v>
      </c>
      <c r="L46" s="50">
        <v>0.2152466367713004</v>
      </c>
      <c r="M46" s="9">
        <v>7662</v>
      </c>
      <c r="N46" s="50">
        <v>-7.5865396212760783E-2</v>
      </c>
      <c r="O46" s="9">
        <v>9288</v>
      </c>
      <c r="P46" s="50">
        <v>-3.5413853982760424E-2</v>
      </c>
      <c r="Q46" s="9">
        <v>38894</v>
      </c>
      <c r="R46" s="50">
        <v>0.20751319466004348</v>
      </c>
      <c r="S46" s="9">
        <v>71828</v>
      </c>
      <c r="T46" s="50">
        <v>6.0786862003780806E-2</v>
      </c>
      <c r="U46" s="9">
        <v>110722</v>
      </c>
      <c r="V46" s="50">
        <v>0.10808430575849171</v>
      </c>
      <c r="W46" s="9">
        <v>40960</v>
      </c>
      <c r="X46" s="50">
        <v>0.20541494997057086</v>
      </c>
      <c r="Y46" s="9">
        <v>79495</v>
      </c>
      <c r="Z46" s="50">
        <v>4.5615373485735411E-2</v>
      </c>
      <c r="AA46" s="9">
        <v>120455</v>
      </c>
      <c r="AB46" s="50">
        <v>9.4975774268910129E-2</v>
      </c>
    </row>
    <row r="47" spans="2:28" ht="15" hidden="1" customHeight="1" outlineLevel="1">
      <c r="B47" s="41" t="s">
        <v>11</v>
      </c>
      <c r="C47" s="2">
        <v>47</v>
      </c>
      <c r="D47" s="70">
        <v>9.3023255813953432E-2</v>
      </c>
      <c r="E47" s="9">
        <v>12</v>
      </c>
      <c r="F47" s="70">
        <v>0</v>
      </c>
      <c r="G47" s="9">
        <v>0</v>
      </c>
      <c r="H47" s="70" t="e">
        <v>#DIV/0!</v>
      </c>
      <c r="I47" s="9">
        <v>12</v>
      </c>
      <c r="J47" s="70">
        <v>0</v>
      </c>
      <c r="K47" s="2">
        <v>258</v>
      </c>
      <c r="L47" s="70">
        <v>7.8125E-3</v>
      </c>
      <c r="M47" s="2">
        <v>1959</v>
      </c>
      <c r="N47" s="70">
        <v>0.36993006993006983</v>
      </c>
      <c r="O47" s="2">
        <v>2217</v>
      </c>
      <c r="P47" s="70">
        <v>0.31494661921708178</v>
      </c>
      <c r="Q47" s="9">
        <v>4920</v>
      </c>
      <c r="R47" s="70">
        <v>-6.1605950791531527E-2</v>
      </c>
      <c r="S47" s="9">
        <v>12262</v>
      </c>
      <c r="T47" s="70">
        <v>0.65792320173066532</v>
      </c>
      <c r="U47" s="9">
        <v>17182</v>
      </c>
      <c r="V47" s="70">
        <v>0.35944299390774592</v>
      </c>
      <c r="W47" s="2">
        <v>5237</v>
      </c>
      <c r="X47" s="70">
        <v>-5.7075981274756882E-2</v>
      </c>
      <c r="Y47" s="2">
        <v>14221</v>
      </c>
      <c r="Z47" s="70">
        <v>0.61126217992295495</v>
      </c>
      <c r="AA47" s="2">
        <v>19458</v>
      </c>
      <c r="AB47" s="70">
        <v>0.35312934631432547</v>
      </c>
    </row>
    <row r="48" spans="2:28" ht="15" hidden="1" customHeight="1" outlineLevel="1">
      <c r="B48" s="41" t="s">
        <v>12</v>
      </c>
      <c r="C48" s="2">
        <v>44</v>
      </c>
      <c r="D48" s="70">
        <v>0.15789473684210531</v>
      </c>
      <c r="E48" s="9">
        <v>6</v>
      </c>
      <c r="F48" s="70">
        <v>1</v>
      </c>
      <c r="G48" s="9">
        <v>3</v>
      </c>
      <c r="H48" s="70">
        <v>-0.66666666666666674</v>
      </c>
      <c r="I48" s="9">
        <v>9</v>
      </c>
      <c r="J48" s="70">
        <v>-0.25</v>
      </c>
      <c r="K48" s="2">
        <v>155</v>
      </c>
      <c r="L48" s="70">
        <v>-7.7380952380952328E-2</v>
      </c>
      <c r="M48" s="2">
        <v>993</v>
      </c>
      <c r="N48" s="70">
        <v>9.8451327433628277E-2</v>
      </c>
      <c r="O48" s="2">
        <v>1148</v>
      </c>
      <c r="P48" s="70">
        <v>7.0895522388059629E-2</v>
      </c>
      <c r="Q48" s="9">
        <v>3509</v>
      </c>
      <c r="R48" s="70">
        <v>-0.16372735938989513</v>
      </c>
      <c r="S48" s="9">
        <v>10157</v>
      </c>
      <c r="T48" s="70">
        <v>0.6948106123811113</v>
      </c>
      <c r="U48" s="9">
        <v>13666</v>
      </c>
      <c r="V48" s="70">
        <v>0.34125036804396891</v>
      </c>
      <c r="W48" s="2">
        <v>3714</v>
      </c>
      <c r="X48" s="70">
        <v>-0.15686719636776392</v>
      </c>
      <c r="Y48" s="2">
        <v>11153</v>
      </c>
      <c r="Z48" s="70">
        <v>0.61497248769186208</v>
      </c>
      <c r="AA48" s="2">
        <v>14867</v>
      </c>
      <c r="AB48" s="70">
        <v>0.3143842277429052</v>
      </c>
    </row>
    <row r="49" spans="2:28" ht="15" hidden="1" customHeight="1" outlineLevel="1">
      <c r="B49" s="41" t="s">
        <v>13</v>
      </c>
      <c r="C49" s="2">
        <v>44</v>
      </c>
      <c r="D49" s="70">
        <v>2.3846153846153846</v>
      </c>
      <c r="E49" s="9">
        <v>9</v>
      </c>
      <c r="F49" s="70" t="e">
        <v>#DIV/0!</v>
      </c>
      <c r="G49" s="9">
        <v>6</v>
      </c>
      <c r="H49" s="70" t="e">
        <v>#DIV/0!</v>
      </c>
      <c r="I49" s="9">
        <v>15</v>
      </c>
      <c r="J49" s="70" t="e">
        <v>#DIV/0!</v>
      </c>
      <c r="K49" s="2">
        <v>78</v>
      </c>
      <c r="L49" s="70">
        <v>-0.51249999999999996</v>
      </c>
      <c r="M49" s="2">
        <v>688</v>
      </c>
      <c r="N49" s="70">
        <v>-3.5063113604488105E-2</v>
      </c>
      <c r="O49" s="2">
        <v>766</v>
      </c>
      <c r="P49" s="70">
        <v>-0.12256586483390608</v>
      </c>
      <c r="Q49" s="9">
        <v>2501</v>
      </c>
      <c r="R49" s="70">
        <v>-0.34869791666666672</v>
      </c>
      <c r="S49" s="9">
        <v>5408</v>
      </c>
      <c r="T49" s="70">
        <v>0.37050177394830208</v>
      </c>
      <c r="U49" s="9">
        <v>7909</v>
      </c>
      <c r="V49" s="70">
        <v>1.5797585409709658E-2</v>
      </c>
      <c r="W49" s="2">
        <v>2632</v>
      </c>
      <c r="X49" s="70">
        <v>-0.34413157238973335</v>
      </c>
      <c r="Y49" s="2">
        <v>6102</v>
      </c>
      <c r="Z49" s="70">
        <v>0.30972311654861562</v>
      </c>
      <c r="AA49" s="2">
        <v>8734</v>
      </c>
      <c r="AB49" s="70">
        <v>7.1494464944650282E-3</v>
      </c>
    </row>
    <row r="50" spans="2:28" ht="15" hidden="1" customHeight="1" outlineLevel="1">
      <c r="B50" s="41" t="s">
        <v>14</v>
      </c>
      <c r="C50" s="2">
        <v>7</v>
      </c>
      <c r="D50" s="70">
        <v>-0.53333333333333333</v>
      </c>
      <c r="E50" s="9">
        <v>6</v>
      </c>
      <c r="F50" s="70" t="e">
        <v>#DIV/0!</v>
      </c>
      <c r="G50" s="9">
        <v>0</v>
      </c>
      <c r="H50" s="70" t="e">
        <v>#DIV/0!</v>
      </c>
      <c r="I50" s="9">
        <v>6</v>
      </c>
      <c r="J50" s="70" t="e">
        <v>#DIV/0!</v>
      </c>
      <c r="K50" s="2">
        <v>9</v>
      </c>
      <c r="L50" s="70">
        <v>-0.91</v>
      </c>
      <c r="M50" s="2">
        <v>30</v>
      </c>
      <c r="N50" s="70">
        <v>3.4482758620689724E-2</v>
      </c>
      <c r="O50" s="2">
        <v>39</v>
      </c>
      <c r="P50" s="70">
        <v>-0.69767441860465118</v>
      </c>
      <c r="Q50" s="9">
        <v>1250</v>
      </c>
      <c r="R50" s="70">
        <v>0.26135216952573148</v>
      </c>
      <c r="S50" s="9">
        <v>1337</v>
      </c>
      <c r="T50" s="70">
        <v>1.8029350104821802</v>
      </c>
      <c r="U50" s="9">
        <v>2587</v>
      </c>
      <c r="V50" s="70">
        <v>0.7622615803814714</v>
      </c>
      <c r="W50" s="2">
        <v>1272</v>
      </c>
      <c r="X50" s="70">
        <v>0.15009041591320083</v>
      </c>
      <c r="Y50" s="2">
        <v>1367</v>
      </c>
      <c r="Z50" s="70">
        <v>1.7015810276679844</v>
      </c>
      <c r="AA50" s="2">
        <v>2639</v>
      </c>
      <c r="AB50" s="70">
        <v>0.63709677419354849</v>
      </c>
    </row>
    <row r="51" spans="2:28" ht="15" hidden="1" customHeight="1" outlineLevel="1">
      <c r="B51" s="41" t="s">
        <v>15</v>
      </c>
      <c r="C51" s="2">
        <v>75</v>
      </c>
      <c r="D51" s="70">
        <v>7.3333333333333339</v>
      </c>
      <c r="E51" s="9">
        <v>0</v>
      </c>
      <c r="F51" s="70">
        <v>-1</v>
      </c>
      <c r="G51" s="9">
        <v>6</v>
      </c>
      <c r="H51" s="70" t="e">
        <v>#DIV/0!</v>
      </c>
      <c r="I51" s="9">
        <v>6</v>
      </c>
      <c r="J51" s="70">
        <v>0.19999999999999996</v>
      </c>
      <c r="K51" s="2">
        <v>20</v>
      </c>
      <c r="L51" s="70">
        <v>1.5</v>
      </c>
      <c r="M51" s="2">
        <v>15</v>
      </c>
      <c r="N51" s="70">
        <v>-0.64285714285714279</v>
      </c>
      <c r="O51" s="2">
        <v>35</v>
      </c>
      <c r="P51" s="70">
        <v>-0.30000000000000004</v>
      </c>
      <c r="Q51" s="9">
        <v>467</v>
      </c>
      <c r="R51" s="70">
        <v>-0.59741379310344822</v>
      </c>
      <c r="S51" s="9">
        <v>1516</v>
      </c>
      <c r="T51" s="70">
        <v>1.6927175843694493</v>
      </c>
      <c r="U51" s="9">
        <v>1983</v>
      </c>
      <c r="V51" s="70">
        <v>0.15089959373186312</v>
      </c>
      <c r="W51" s="2">
        <v>562</v>
      </c>
      <c r="X51" s="70">
        <v>-0.52453468697123518</v>
      </c>
      <c r="Y51" s="2">
        <v>1537</v>
      </c>
      <c r="Z51" s="70">
        <v>1.5404958677685952</v>
      </c>
      <c r="AA51" s="2">
        <v>2099</v>
      </c>
      <c r="AB51" s="70">
        <v>0.17459429210968103</v>
      </c>
    </row>
    <row r="52" spans="2:28" ht="15" hidden="1" customHeight="1" outlineLevel="1">
      <c r="B52" s="41" t="s">
        <v>16</v>
      </c>
      <c r="C52" s="2">
        <v>5</v>
      </c>
      <c r="D52" s="70">
        <v>-0.75</v>
      </c>
      <c r="E52" s="9">
        <v>0</v>
      </c>
      <c r="F52" s="70" t="e">
        <v>#DIV/0!</v>
      </c>
      <c r="G52" s="9">
        <v>0</v>
      </c>
      <c r="H52" s="70" t="e">
        <v>#DIV/0!</v>
      </c>
      <c r="I52" s="9">
        <v>0</v>
      </c>
      <c r="J52" s="70" t="e">
        <v>#DIV/0!</v>
      </c>
      <c r="K52" s="2">
        <v>32</v>
      </c>
      <c r="L52" s="70">
        <v>0.88235294117647056</v>
      </c>
      <c r="M52" s="2">
        <v>105</v>
      </c>
      <c r="N52" s="70">
        <v>-4.5454545454545414E-2</v>
      </c>
      <c r="O52" s="2">
        <v>137</v>
      </c>
      <c r="P52" s="70">
        <v>7.8740157480315043E-2</v>
      </c>
      <c r="Q52" s="9">
        <v>619</v>
      </c>
      <c r="R52" s="70">
        <v>-0.35115303983228507</v>
      </c>
      <c r="S52" s="9">
        <v>1591</v>
      </c>
      <c r="T52" s="70">
        <v>1.656093489148581</v>
      </c>
      <c r="U52" s="9">
        <v>2210</v>
      </c>
      <c r="V52" s="70">
        <v>0.42305215711526079</v>
      </c>
      <c r="W52" s="2">
        <v>656</v>
      </c>
      <c r="X52" s="70">
        <v>-0.33804238143289611</v>
      </c>
      <c r="Y52" s="2">
        <v>1696</v>
      </c>
      <c r="Z52" s="70">
        <v>1.3921015514809589</v>
      </c>
      <c r="AA52" s="2">
        <v>2352</v>
      </c>
      <c r="AB52" s="70">
        <v>0.3835294117647059</v>
      </c>
    </row>
    <row r="53" spans="2:28" ht="15" hidden="1" customHeight="1" outlineLevel="1">
      <c r="B53" s="41" t="s">
        <v>17</v>
      </c>
      <c r="C53" s="2">
        <v>5</v>
      </c>
      <c r="D53" s="70">
        <v>-0.73684210526315796</v>
      </c>
      <c r="E53" s="9">
        <v>0</v>
      </c>
      <c r="F53" s="70">
        <v>-1</v>
      </c>
      <c r="G53" s="9">
        <v>0</v>
      </c>
      <c r="H53" s="70" t="e">
        <v>#DIV/0!</v>
      </c>
      <c r="I53" s="9">
        <v>0</v>
      </c>
      <c r="J53" s="70">
        <v>-1</v>
      </c>
      <c r="K53" s="2">
        <v>35</v>
      </c>
      <c r="L53" s="70">
        <v>1.9166666666666665</v>
      </c>
      <c r="M53" s="2">
        <v>24</v>
      </c>
      <c r="N53" s="70">
        <v>0.71428571428571419</v>
      </c>
      <c r="O53" s="2">
        <v>59</v>
      </c>
      <c r="P53" s="70">
        <v>1.2692307692307692</v>
      </c>
      <c r="Q53" s="9">
        <v>230</v>
      </c>
      <c r="R53" s="70">
        <v>-0.70129870129870131</v>
      </c>
      <c r="S53" s="9">
        <v>1227</v>
      </c>
      <c r="T53" s="70">
        <v>1.6162046908315566</v>
      </c>
      <c r="U53" s="9">
        <v>1457</v>
      </c>
      <c r="V53" s="70">
        <v>0.17594834543987092</v>
      </c>
      <c r="W53" s="2">
        <v>270</v>
      </c>
      <c r="X53" s="70">
        <v>-0.66376089663760895</v>
      </c>
      <c r="Y53" s="2">
        <v>1251</v>
      </c>
      <c r="Z53" s="70">
        <v>1.5900621118012421</v>
      </c>
      <c r="AA53" s="2">
        <v>1521</v>
      </c>
      <c r="AB53" s="70">
        <v>0.18273716951788499</v>
      </c>
    </row>
    <row r="54" spans="2:28" ht="15" hidden="1" customHeight="1" outlineLevel="1">
      <c r="B54" s="41" t="s">
        <v>18</v>
      </c>
      <c r="C54" s="2">
        <v>6</v>
      </c>
      <c r="D54" s="70">
        <v>-0.25</v>
      </c>
      <c r="E54" s="9">
        <v>1</v>
      </c>
      <c r="F54" s="70">
        <v>0</v>
      </c>
      <c r="G54" s="9">
        <v>0</v>
      </c>
      <c r="H54" s="70" t="e">
        <v>#DIV/0!</v>
      </c>
      <c r="I54" s="9">
        <v>1</v>
      </c>
      <c r="J54" s="70">
        <v>0</v>
      </c>
      <c r="K54" s="2">
        <v>4</v>
      </c>
      <c r="L54" s="70">
        <v>0.33333333333333326</v>
      </c>
      <c r="M54" s="2">
        <v>11</v>
      </c>
      <c r="N54" s="70">
        <v>-0.52173913043478259</v>
      </c>
      <c r="O54" s="2">
        <v>15</v>
      </c>
      <c r="P54" s="70">
        <v>-0.42307692307692313</v>
      </c>
      <c r="Q54" s="9">
        <v>336</v>
      </c>
      <c r="R54" s="70">
        <v>-0.64519535374868009</v>
      </c>
      <c r="S54" s="9">
        <v>2016</v>
      </c>
      <c r="T54" s="70">
        <v>1.0384226491405459</v>
      </c>
      <c r="U54" s="9">
        <v>2352</v>
      </c>
      <c r="V54" s="70">
        <v>0.21487603305785119</v>
      </c>
      <c r="W54" s="2">
        <v>347</v>
      </c>
      <c r="X54" s="70">
        <v>-0.63816475495307612</v>
      </c>
      <c r="Y54" s="2">
        <v>2027</v>
      </c>
      <c r="Z54" s="70">
        <v>1.0029644268774702</v>
      </c>
      <c r="AA54" s="2">
        <v>2374</v>
      </c>
      <c r="AB54" s="70">
        <v>0.2044647387113141</v>
      </c>
    </row>
    <row r="55" spans="2:28" ht="15" hidden="1" customHeight="1" outlineLevel="1">
      <c r="B55" s="41" t="s">
        <v>19</v>
      </c>
      <c r="C55" s="2">
        <v>14</v>
      </c>
      <c r="D55" s="70">
        <v>-6.6666666666666652E-2</v>
      </c>
      <c r="E55" s="9">
        <v>4</v>
      </c>
      <c r="F55" s="70">
        <v>1</v>
      </c>
      <c r="G55" s="9">
        <v>6</v>
      </c>
      <c r="H55" s="70">
        <v>1</v>
      </c>
      <c r="I55" s="9">
        <v>10</v>
      </c>
      <c r="J55" s="70">
        <v>1</v>
      </c>
      <c r="K55" s="2">
        <v>67</v>
      </c>
      <c r="L55" s="70">
        <v>-2.8985507246376829E-2</v>
      </c>
      <c r="M55" s="2">
        <v>302</v>
      </c>
      <c r="N55" s="70">
        <v>-0.30574712643678159</v>
      </c>
      <c r="O55" s="2">
        <v>369</v>
      </c>
      <c r="P55" s="70">
        <v>-0.2678571428571429</v>
      </c>
      <c r="Q55" s="9">
        <v>2382</v>
      </c>
      <c r="R55" s="70">
        <v>-0.40240842950326139</v>
      </c>
      <c r="S55" s="9">
        <v>4587</v>
      </c>
      <c r="T55" s="70">
        <v>5.5210489993098744E-2</v>
      </c>
      <c r="U55" s="9">
        <v>6969</v>
      </c>
      <c r="V55" s="70">
        <v>-0.16368654746189848</v>
      </c>
      <c r="W55" s="2">
        <v>2467</v>
      </c>
      <c r="X55" s="70">
        <v>-0.39415520628683698</v>
      </c>
      <c r="Y55" s="2">
        <v>4895</v>
      </c>
      <c r="Z55" s="70">
        <v>2.2988505747126409E-2</v>
      </c>
      <c r="AA55" s="2">
        <v>7362</v>
      </c>
      <c r="AB55" s="70">
        <v>-0.16879304504911374</v>
      </c>
    </row>
    <row r="56" spans="2:28" ht="15" hidden="1" customHeight="1" outlineLevel="1">
      <c r="B56" s="41" t="s">
        <v>20</v>
      </c>
      <c r="C56" s="2">
        <v>39</v>
      </c>
      <c r="D56" s="70">
        <v>-0.32758620689655171</v>
      </c>
      <c r="E56" s="9">
        <v>5</v>
      </c>
      <c r="F56" s="70">
        <v>-0.54545454545454541</v>
      </c>
      <c r="G56" s="9">
        <v>3</v>
      </c>
      <c r="H56" s="70">
        <v>0</v>
      </c>
      <c r="I56" s="9">
        <v>8</v>
      </c>
      <c r="J56" s="70">
        <v>-0.4285714285714286</v>
      </c>
      <c r="K56" s="2">
        <v>165</v>
      </c>
      <c r="L56" s="70">
        <v>-0.10326086956521741</v>
      </c>
      <c r="M56" s="2">
        <v>1331</v>
      </c>
      <c r="N56" s="70">
        <v>0.29097963142580019</v>
      </c>
      <c r="O56" s="2">
        <v>1496</v>
      </c>
      <c r="P56" s="70">
        <v>0.23127572016460896</v>
      </c>
      <c r="Q56" s="9">
        <v>5347</v>
      </c>
      <c r="R56" s="70">
        <v>6.2177195073500169E-2</v>
      </c>
      <c r="S56" s="9">
        <v>8359</v>
      </c>
      <c r="T56" s="70">
        <v>-8.6248360297332738E-2</v>
      </c>
      <c r="U56" s="9">
        <v>13706</v>
      </c>
      <c r="V56" s="70">
        <v>-3.3563672260612076E-2</v>
      </c>
      <c r="W56" s="2">
        <v>5556</v>
      </c>
      <c r="X56" s="70">
        <v>5.0879515793455621E-2</v>
      </c>
      <c r="Y56" s="2">
        <v>9693</v>
      </c>
      <c r="Z56" s="70">
        <v>-4.8025928108426652E-2</v>
      </c>
      <c r="AA56" s="2">
        <v>15249</v>
      </c>
      <c r="AB56" s="70">
        <v>-1.4221992371840408E-2</v>
      </c>
    </row>
    <row r="57" spans="2:28" ht="15" hidden="1" customHeight="1" outlineLevel="1">
      <c r="B57" s="41" t="s">
        <v>21</v>
      </c>
      <c r="C57" s="2">
        <v>47</v>
      </c>
      <c r="D57" s="70">
        <v>-0.3380281690140845</v>
      </c>
      <c r="E57" s="9">
        <v>7</v>
      </c>
      <c r="F57" s="70">
        <v>-0.22222222222222221</v>
      </c>
      <c r="G57" s="9">
        <v>0</v>
      </c>
      <c r="H57" s="70">
        <v>-1</v>
      </c>
      <c r="I57" s="9">
        <v>7</v>
      </c>
      <c r="J57" s="70">
        <v>-0.41666666666666663</v>
      </c>
      <c r="K57" s="2">
        <v>242</v>
      </c>
      <c r="L57" s="70">
        <v>-0.15087719298245617</v>
      </c>
      <c r="M57" s="2">
        <v>1233</v>
      </c>
      <c r="N57" s="70">
        <v>-5.2267486548808639E-2</v>
      </c>
      <c r="O57" s="2">
        <v>1475</v>
      </c>
      <c r="P57" s="70">
        <v>-6.9987389659520782E-2</v>
      </c>
      <c r="Q57" s="9">
        <v>6009</v>
      </c>
      <c r="R57" s="70">
        <v>0.13206480783722685</v>
      </c>
      <c r="S57" s="9">
        <v>8770</v>
      </c>
      <c r="T57" s="70">
        <v>-5.4243502642079111E-2</v>
      </c>
      <c r="U57" s="9">
        <v>14779</v>
      </c>
      <c r="V57" s="70">
        <v>1.3579315547630477E-2</v>
      </c>
      <c r="W57" s="2">
        <v>6305</v>
      </c>
      <c r="X57" s="70">
        <v>0.11140490040542916</v>
      </c>
      <c r="Y57" s="2">
        <v>10003</v>
      </c>
      <c r="Z57" s="70">
        <v>-5.4268696227663837E-2</v>
      </c>
      <c r="AA57" s="2">
        <v>16308</v>
      </c>
      <c r="AB57" s="70">
        <v>3.569230769230769E-3</v>
      </c>
    </row>
    <row r="58" spans="2:28" ht="15" hidden="1" customHeight="1" outlineLevel="1">
      <c r="B58" s="41" t="s">
        <v>22</v>
      </c>
      <c r="C58" s="2">
        <v>40</v>
      </c>
      <c r="D58" s="70">
        <v>0.17647058823529416</v>
      </c>
      <c r="E58" s="9">
        <v>9</v>
      </c>
      <c r="F58" s="70">
        <v>2</v>
      </c>
      <c r="G58" s="9">
        <v>0</v>
      </c>
      <c r="H58" s="70">
        <v>-1</v>
      </c>
      <c r="I58" s="9">
        <v>9</v>
      </c>
      <c r="J58" s="70">
        <v>0</v>
      </c>
      <c r="K58" s="2">
        <v>273</v>
      </c>
      <c r="L58" s="70">
        <v>-4.5454545454545414E-2</v>
      </c>
      <c r="M58" s="2">
        <v>1600</v>
      </c>
      <c r="N58" s="70">
        <v>-9.2970521541950069E-2</v>
      </c>
      <c r="O58" s="2">
        <v>1873</v>
      </c>
      <c r="P58" s="70">
        <v>-8.6341463414634112E-2</v>
      </c>
      <c r="Q58" s="9">
        <v>4640</v>
      </c>
      <c r="R58" s="70">
        <v>-0.13206135428357646</v>
      </c>
      <c r="S58" s="9">
        <v>10482</v>
      </c>
      <c r="T58" s="70">
        <v>7.7065351418002415E-2</v>
      </c>
      <c r="U58" s="9">
        <v>15122</v>
      </c>
      <c r="V58" s="70">
        <v>2.9181589070168545E-3</v>
      </c>
      <c r="W58" s="2">
        <v>4962</v>
      </c>
      <c r="X58" s="70">
        <v>-0.12471335332510147</v>
      </c>
      <c r="Y58" s="2">
        <v>12082</v>
      </c>
      <c r="Z58" s="70">
        <v>5.0426012867327508E-2</v>
      </c>
      <c r="AA58" s="2">
        <v>17044</v>
      </c>
      <c r="AB58" s="70">
        <v>-7.3961912526935292E-3</v>
      </c>
    </row>
    <row r="59" spans="2:28" collapsed="1">
      <c r="B59" s="126">
        <v>2007</v>
      </c>
      <c r="C59" s="9">
        <v>373</v>
      </c>
      <c r="D59" s="50">
        <v>8.7463556851312019E-2</v>
      </c>
      <c r="E59" s="9">
        <v>59</v>
      </c>
      <c r="F59" s="50">
        <v>0.22916666666666674</v>
      </c>
      <c r="G59" s="9">
        <v>24</v>
      </c>
      <c r="H59" s="50">
        <v>0</v>
      </c>
      <c r="I59" s="9">
        <v>83</v>
      </c>
      <c r="J59" s="50">
        <v>0.15277777777777768</v>
      </c>
      <c r="K59" s="9">
        <v>1338</v>
      </c>
      <c r="L59" s="50">
        <v>-0.13565891472868219</v>
      </c>
      <c r="M59" s="9">
        <v>8291</v>
      </c>
      <c r="N59" s="50">
        <v>6.3494099538224713E-2</v>
      </c>
      <c r="O59" s="9">
        <v>9629</v>
      </c>
      <c r="P59" s="50">
        <v>3.0500856164383583E-2</v>
      </c>
      <c r="Q59" s="9">
        <v>32210</v>
      </c>
      <c r="R59" s="50">
        <v>-0.14731965585704832</v>
      </c>
      <c r="S59" s="9">
        <v>67712</v>
      </c>
      <c r="T59" s="50">
        <v>0.27922617698178787</v>
      </c>
      <c r="U59" s="9">
        <v>99922</v>
      </c>
      <c r="V59" s="50">
        <v>0.10159083642938249</v>
      </c>
      <c r="W59" s="9">
        <v>33980</v>
      </c>
      <c r="X59" s="50">
        <v>-0.14438233368585385</v>
      </c>
      <c r="Y59" s="9">
        <v>76027</v>
      </c>
      <c r="Z59" s="50">
        <v>0.25143205161969973</v>
      </c>
      <c r="AA59" s="9">
        <v>110007</v>
      </c>
      <c r="AB59" s="50">
        <v>9.4967451675193493E-2</v>
      </c>
    </row>
    <row r="60" spans="2:28" ht="15" hidden="1" customHeight="1" outlineLevel="1">
      <c r="B60" s="41" t="s">
        <v>11</v>
      </c>
      <c r="C60" s="2">
        <v>43</v>
      </c>
      <c r="D60" s="70">
        <v>0.26470588235294112</v>
      </c>
      <c r="E60" s="9">
        <v>12</v>
      </c>
      <c r="F60" s="70">
        <v>11</v>
      </c>
      <c r="G60" s="9">
        <v>0</v>
      </c>
      <c r="H60" s="70">
        <v>-1</v>
      </c>
      <c r="I60" s="9">
        <v>12</v>
      </c>
      <c r="J60" s="70">
        <v>0.19999999999999996</v>
      </c>
      <c r="K60" s="2">
        <v>256</v>
      </c>
      <c r="L60" s="70">
        <v>0.21327014218009488</v>
      </c>
      <c r="M60" s="2">
        <v>1430</v>
      </c>
      <c r="N60" s="70">
        <v>0.12954186413902047</v>
      </c>
      <c r="O60" s="2">
        <v>1686</v>
      </c>
      <c r="P60" s="70">
        <v>0.14150304671631675</v>
      </c>
      <c r="Q60" s="9">
        <v>5243</v>
      </c>
      <c r="R60" s="70">
        <v>0.17214397496087641</v>
      </c>
      <c r="S60" s="9">
        <v>7396</v>
      </c>
      <c r="T60" s="70">
        <v>-2.45317858084938E-2</v>
      </c>
      <c r="U60" s="9">
        <v>12639</v>
      </c>
      <c r="V60" s="70">
        <v>4.8444628784736654E-2</v>
      </c>
      <c r="W60" s="2">
        <v>5554</v>
      </c>
      <c r="X60" s="70">
        <v>0.17694426785335882</v>
      </c>
      <c r="Y60" s="2">
        <v>8826</v>
      </c>
      <c r="Z60" s="70">
        <v>-3.5000564525233813E-3</v>
      </c>
      <c r="AA60" s="2">
        <v>14380</v>
      </c>
      <c r="AB60" s="70">
        <v>5.9222156747200883E-2</v>
      </c>
    </row>
    <row r="61" spans="2:28" ht="15" hidden="1" customHeight="1" outlineLevel="1">
      <c r="B61" s="41" t="s">
        <v>12</v>
      </c>
      <c r="C61" s="2">
        <v>38</v>
      </c>
      <c r="D61" s="70">
        <v>-0.22448979591836737</v>
      </c>
      <c r="E61" s="9">
        <v>3</v>
      </c>
      <c r="F61" s="70">
        <v>2</v>
      </c>
      <c r="G61" s="9">
        <v>9</v>
      </c>
      <c r="H61" s="70">
        <v>2</v>
      </c>
      <c r="I61" s="9">
        <v>12</v>
      </c>
      <c r="J61" s="70">
        <v>2</v>
      </c>
      <c r="K61" s="2">
        <v>168</v>
      </c>
      <c r="L61" s="70">
        <v>0.21739130434782616</v>
      </c>
      <c r="M61" s="2">
        <v>904</v>
      </c>
      <c r="N61" s="70">
        <v>-2.4811218985976269E-2</v>
      </c>
      <c r="O61" s="2">
        <v>1072</v>
      </c>
      <c r="P61" s="70">
        <v>6.5727699530515604E-3</v>
      </c>
      <c r="Q61" s="9">
        <v>4196</v>
      </c>
      <c r="R61" s="70">
        <v>-4.4844070111541123E-2</v>
      </c>
      <c r="S61" s="9">
        <v>5993</v>
      </c>
      <c r="T61" s="70">
        <v>-0.2064353813559322</v>
      </c>
      <c r="U61" s="9">
        <v>10189</v>
      </c>
      <c r="V61" s="70">
        <v>-0.14700711594809546</v>
      </c>
      <c r="W61" s="2">
        <v>4405</v>
      </c>
      <c r="X61" s="70">
        <v>-3.8419559048242791E-2</v>
      </c>
      <c r="Y61" s="2">
        <v>6906</v>
      </c>
      <c r="Z61" s="70">
        <v>-0.18580523461447773</v>
      </c>
      <c r="AA61" s="2">
        <v>11311</v>
      </c>
      <c r="AB61" s="70">
        <v>-0.13411926816198427</v>
      </c>
    </row>
    <row r="62" spans="2:28" ht="15" hidden="1" customHeight="1" outlineLevel="1">
      <c r="B62" s="41" t="s">
        <v>13</v>
      </c>
      <c r="C62" s="2">
        <v>13</v>
      </c>
      <c r="D62" s="70">
        <v>-0.1333333333333333</v>
      </c>
      <c r="E62" s="9">
        <v>0</v>
      </c>
      <c r="F62" s="70">
        <v>-1</v>
      </c>
      <c r="G62" s="9">
        <v>0</v>
      </c>
      <c r="H62" s="70" t="e">
        <v>#DIV/0!</v>
      </c>
      <c r="I62" s="9">
        <v>0</v>
      </c>
      <c r="J62" s="70">
        <v>-1</v>
      </c>
      <c r="K62" s="2">
        <v>160</v>
      </c>
      <c r="L62" s="70">
        <v>0.7021276595744681</v>
      </c>
      <c r="M62" s="2">
        <v>713</v>
      </c>
      <c r="N62" s="70">
        <v>-1.6551724137931045E-2</v>
      </c>
      <c r="O62" s="2">
        <v>873</v>
      </c>
      <c r="P62" s="70">
        <v>6.5934065934065922E-2</v>
      </c>
      <c r="Q62" s="9">
        <v>3840</v>
      </c>
      <c r="R62" s="70">
        <v>0.16469517743403084</v>
      </c>
      <c r="S62" s="9">
        <v>3946</v>
      </c>
      <c r="T62" s="70">
        <v>0.20012165450121655</v>
      </c>
      <c r="U62" s="9">
        <v>7786</v>
      </c>
      <c r="V62" s="70">
        <v>0.18238420652999232</v>
      </c>
      <c r="W62" s="2">
        <v>4013</v>
      </c>
      <c r="X62" s="70">
        <v>0.17752347417840375</v>
      </c>
      <c r="Y62" s="2">
        <v>4659</v>
      </c>
      <c r="Z62" s="70">
        <v>0.16097682531771751</v>
      </c>
      <c r="AA62" s="2">
        <v>8672</v>
      </c>
      <c r="AB62" s="70">
        <v>0.16857566365718912</v>
      </c>
    </row>
    <row r="63" spans="2:28" ht="15" hidden="1" customHeight="1" outlineLevel="1">
      <c r="B63" s="41" t="s">
        <v>14</v>
      </c>
      <c r="C63" s="2">
        <v>15</v>
      </c>
      <c r="D63" s="70">
        <v>14</v>
      </c>
      <c r="E63" s="9">
        <v>0</v>
      </c>
      <c r="F63" s="70">
        <v>-1</v>
      </c>
      <c r="G63" s="9">
        <v>0</v>
      </c>
      <c r="H63" s="70" t="e">
        <v>#DIV/0!</v>
      </c>
      <c r="I63" s="9">
        <v>0</v>
      </c>
      <c r="J63" s="70">
        <v>-1</v>
      </c>
      <c r="K63" s="2">
        <v>100</v>
      </c>
      <c r="L63" s="70">
        <v>2.5714285714285716</v>
      </c>
      <c r="M63" s="2">
        <v>29</v>
      </c>
      <c r="N63" s="70">
        <v>1.4166666666666665</v>
      </c>
      <c r="O63" s="2">
        <v>129</v>
      </c>
      <c r="P63" s="70">
        <v>2.2250000000000001</v>
      </c>
      <c r="Q63" s="9">
        <v>991</v>
      </c>
      <c r="R63" s="70">
        <v>-0.27558479532163738</v>
      </c>
      <c r="S63" s="9">
        <v>477</v>
      </c>
      <c r="T63" s="70">
        <v>1.0384615384615383</v>
      </c>
      <c r="U63" s="9">
        <v>1468</v>
      </c>
      <c r="V63" s="70">
        <v>-8.3645443196004976E-2</v>
      </c>
      <c r="W63" s="2">
        <v>1106</v>
      </c>
      <c r="X63" s="70">
        <v>-0.20943531093638312</v>
      </c>
      <c r="Y63" s="2">
        <v>506</v>
      </c>
      <c r="Z63" s="70">
        <v>1.0569105691056913</v>
      </c>
      <c r="AA63" s="2">
        <v>1612</v>
      </c>
      <c r="AB63" s="70">
        <v>-2.0060790273556228E-2</v>
      </c>
    </row>
    <row r="64" spans="2:28" ht="15" hidden="1" customHeight="1" outlineLevel="1">
      <c r="B64" s="41" t="s">
        <v>15</v>
      </c>
      <c r="C64" s="2">
        <v>9</v>
      </c>
      <c r="D64" s="70">
        <v>1.25</v>
      </c>
      <c r="E64" s="9">
        <v>5</v>
      </c>
      <c r="F64" s="70">
        <v>0</v>
      </c>
      <c r="G64" s="9">
        <v>0</v>
      </c>
      <c r="H64" s="70" t="e">
        <v>#DIV/0!</v>
      </c>
      <c r="I64" s="9">
        <v>5</v>
      </c>
      <c r="J64" s="70">
        <v>0</v>
      </c>
      <c r="K64" s="2">
        <v>8</v>
      </c>
      <c r="L64" s="70">
        <v>-0.6</v>
      </c>
      <c r="M64" s="2">
        <v>42</v>
      </c>
      <c r="N64" s="70">
        <v>1</v>
      </c>
      <c r="O64" s="2">
        <v>50</v>
      </c>
      <c r="P64" s="70">
        <v>0.21951219512195119</v>
      </c>
      <c r="Q64" s="9">
        <v>1160</v>
      </c>
      <c r="R64" s="70">
        <v>1.3986013986013957E-2</v>
      </c>
      <c r="S64" s="9">
        <v>563</v>
      </c>
      <c r="T64" s="70">
        <v>0.60857142857142854</v>
      </c>
      <c r="U64" s="9">
        <v>1723</v>
      </c>
      <c r="V64" s="70">
        <v>0.1532797858099062</v>
      </c>
      <c r="W64" s="2">
        <v>1182</v>
      </c>
      <c r="X64" s="70">
        <v>7.6726342710997653E-3</v>
      </c>
      <c r="Y64" s="2">
        <v>605</v>
      </c>
      <c r="Z64" s="70">
        <v>0.63072776280323439</v>
      </c>
      <c r="AA64" s="2">
        <v>1787</v>
      </c>
      <c r="AB64" s="70">
        <v>0.15738341968911906</v>
      </c>
    </row>
    <row r="65" spans="2:28" ht="15" hidden="1" customHeight="1" outlineLevel="1">
      <c r="B65" s="41" t="s">
        <v>16</v>
      </c>
      <c r="C65" s="2">
        <v>20</v>
      </c>
      <c r="D65" s="70">
        <v>-9.0909090909090939E-2</v>
      </c>
      <c r="E65" s="9">
        <v>0</v>
      </c>
      <c r="F65" s="70">
        <v>-1</v>
      </c>
      <c r="G65" s="9">
        <v>0</v>
      </c>
      <c r="H65" s="70" t="e">
        <v>#DIV/0!</v>
      </c>
      <c r="I65" s="9">
        <v>0</v>
      </c>
      <c r="J65" s="70">
        <v>-1</v>
      </c>
      <c r="K65" s="2">
        <v>17</v>
      </c>
      <c r="L65" s="70">
        <v>-0.41379310344827591</v>
      </c>
      <c r="M65" s="2">
        <v>110</v>
      </c>
      <c r="N65" s="70">
        <v>0.52777777777777768</v>
      </c>
      <c r="O65" s="2">
        <v>127</v>
      </c>
      <c r="P65" s="70">
        <v>0.25742574257425743</v>
      </c>
      <c r="Q65" s="9">
        <v>954</v>
      </c>
      <c r="R65" s="70">
        <v>-0.36229946524064172</v>
      </c>
      <c r="S65" s="9">
        <v>599</v>
      </c>
      <c r="T65" s="70">
        <v>0.34606741573033717</v>
      </c>
      <c r="U65" s="9">
        <v>1553</v>
      </c>
      <c r="V65" s="70">
        <v>-0.19989696032972692</v>
      </c>
      <c r="W65" s="2">
        <v>991</v>
      </c>
      <c r="X65" s="70">
        <v>-0.36105738233397811</v>
      </c>
      <c r="Y65" s="2">
        <v>709</v>
      </c>
      <c r="Z65" s="70">
        <v>0.37137330754352038</v>
      </c>
      <c r="AA65" s="2">
        <v>1700</v>
      </c>
      <c r="AB65" s="70">
        <v>-0.17794970986460346</v>
      </c>
    </row>
    <row r="66" spans="2:28" ht="15" hidden="1" customHeight="1" outlineLevel="1">
      <c r="B66" s="41" t="s">
        <v>17</v>
      </c>
      <c r="C66" s="2">
        <v>19</v>
      </c>
      <c r="D66" s="70">
        <v>0.72727272727272729</v>
      </c>
      <c r="E66" s="9">
        <v>2</v>
      </c>
      <c r="F66" s="70" t="e">
        <v>#DIV/0!</v>
      </c>
      <c r="G66" s="9">
        <v>0</v>
      </c>
      <c r="H66" s="70" t="e">
        <v>#DIV/0!</v>
      </c>
      <c r="I66" s="9">
        <v>2</v>
      </c>
      <c r="J66" s="70" t="e">
        <v>#DIV/0!</v>
      </c>
      <c r="K66" s="2">
        <v>12</v>
      </c>
      <c r="L66" s="70">
        <v>5</v>
      </c>
      <c r="M66" s="2">
        <v>14</v>
      </c>
      <c r="N66" s="70">
        <v>-0.7021276595744681</v>
      </c>
      <c r="O66" s="2">
        <v>26</v>
      </c>
      <c r="P66" s="70">
        <v>-0.46938775510204078</v>
      </c>
      <c r="Q66" s="9">
        <v>770</v>
      </c>
      <c r="R66" s="70">
        <v>-0.41400304414003042</v>
      </c>
      <c r="S66" s="9">
        <v>469</v>
      </c>
      <c r="T66" s="70">
        <v>0.51779935275080913</v>
      </c>
      <c r="U66" s="9">
        <v>1239</v>
      </c>
      <c r="V66" s="70">
        <v>-0.2365988909426987</v>
      </c>
      <c r="W66" s="2">
        <v>803</v>
      </c>
      <c r="X66" s="70">
        <v>-0.39487565938206481</v>
      </c>
      <c r="Y66" s="2">
        <v>483</v>
      </c>
      <c r="Z66" s="70">
        <v>0.35674157303370779</v>
      </c>
      <c r="AA66" s="2">
        <v>1286</v>
      </c>
      <c r="AB66" s="70">
        <v>-0.23588829471182415</v>
      </c>
    </row>
    <row r="67" spans="2:28" ht="15" hidden="1" customHeight="1" outlineLevel="1">
      <c r="B67" s="41" t="s">
        <v>18</v>
      </c>
      <c r="C67" s="2">
        <v>8</v>
      </c>
      <c r="D67" s="70">
        <v>-0.38461538461538458</v>
      </c>
      <c r="E67" s="9">
        <v>1</v>
      </c>
      <c r="F67" s="70">
        <v>0</v>
      </c>
      <c r="G67" s="9">
        <v>0</v>
      </c>
      <c r="H67" s="70" t="e">
        <v>#DIV/0!</v>
      </c>
      <c r="I67" s="9">
        <v>1</v>
      </c>
      <c r="J67" s="70">
        <v>0</v>
      </c>
      <c r="K67" s="2">
        <v>3</v>
      </c>
      <c r="L67" s="70">
        <v>-0.93333333333333335</v>
      </c>
      <c r="M67" s="2">
        <v>23</v>
      </c>
      <c r="N67" s="70">
        <v>-0.2068965517241379</v>
      </c>
      <c r="O67" s="2">
        <v>26</v>
      </c>
      <c r="P67" s="70">
        <v>-0.64864864864864868</v>
      </c>
      <c r="Q67" s="9">
        <v>947</v>
      </c>
      <c r="R67" s="70">
        <v>-0.41289522628642283</v>
      </c>
      <c r="S67" s="9">
        <v>989</v>
      </c>
      <c r="T67" s="70">
        <v>2.482394366197183</v>
      </c>
      <c r="U67" s="9">
        <v>1936</v>
      </c>
      <c r="V67" s="70">
        <v>2.0558777016341567E-2</v>
      </c>
      <c r="W67" s="2">
        <v>959</v>
      </c>
      <c r="X67" s="70">
        <v>-0.42643540669856461</v>
      </c>
      <c r="Y67" s="2">
        <v>1012</v>
      </c>
      <c r="Z67" s="70">
        <v>2.2332268370607027</v>
      </c>
      <c r="AA67" s="2">
        <v>1971</v>
      </c>
      <c r="AB67" s="70">
        <v>-7.0528967254408492E-3</v>
      </c>
    </row>
    <row r="68" spans="2:28" ht="15" hidden="1" customHeight="1" outlineLevel="1">
      <c r="B68" s="41" t="s">
        <v>19</v>
      </c>
      <c r="C68" s="2">
        <v>15</v>
      </c>
      <c r="D68" s="70">
        <v>0.36363636363636354</v>
      </c>
      <c r="E68" s="9">
        <v>2</v>
      </c>
      <c r="F68" s="70">
        <v>-0.33333333333333337</v>
      </c>
      <c r="G68" s="9">
        <v>3</v>
      </c>
      <c r="H68" s="70" t="e">
        <v>#DIV/0!</v>
      </c>
      <c r="I68" s="9">
        <v>5</v>
      </c>
      <c r="J68" s="70">
        <v>0.66666666666666674</v>
      </c>
      <c r="K68" s="2">
        <v>69</v>
      </c>
      <c r="L68" s="70">
        <v>-2.8169014084507005E-2</v>
      </c>
      <c r="M68" s="2">
        <v>435</v>
      </c>
      <c r="N68" s="70">
        <v>0.35514018691588789</v>
      </c>
      <c r="O68" s="2">
        <v>504</v>
      </c>
      <c r="P68" s="70">
        <v>0.28571428571428581</v>
      </c>
      <c r="Q68" s="9">
        <v>3986</v>
      </c>
      <c r="R68" s="70">
        <v>0.61311210036422503</v>
      </c>
      <c r="S68" s="9">
        <v>4347</v>
      </c>
      <c r="T68" s="70">
        <v>0.29374999999999996</v>
      </c>
      <c r="U68" s="9">
        <v>8333</v>
      </c>
      <c r="V68" s="70">
        <v>0.42908592008231872</v>
      </c>
      <c r="W68" s="2">
        <v>4072</v>
      </c>
      <c r="X68" s="70">
        <v>0.59311424100156485</v>
      </c>
      <c r="Y68" s="2">
        <v>4785</v>
      </c>
      <c r="Z68" s="70">
        <v>0.29991850040749801</v>
      </c>
      <c r="AA68" s="2">
        <v>8857</v>
      </c>
      <c r="AB68" s="70">
        <v>0.42007375340708664</v>
      </c>
    </row>
    <row r="69" spans="2:28" ht="15" hidden="1" customHeight="1" outlineLevel="1">
      <c r="B69" s="41" t="s">
        <v>20</v>
      </c>
      <c r="C69" s="2">
        <v>58</v>
      </c>
      <c r="D69" s="70">
        <v>1.3199999999999998</v>
      </c>
      <c r="E69" s="9">
        <v>11</v>
      </c>
      <c r="F69" s="70">
        <v>0</v>
      </c>
      <c r="G69" s="9">
        <v>3</v>
      </c>
      <c r="H69" s="70" t="e">
        <v>#DIV/0!</v>
      </c>
      <c r="I69" s="9">
        <v>14</v>
      </c>
      <c r="J69" s="70">
        <v>0.27272727272727271</v>
      </c>
      <c r="K69" s="2">
        <v>184</v>
      </c>
      <c r="L69" s="70">
        <v>0.14285714285714279</v>
      </c>
      <c r="M69" s="2">
        <v>1031</v>
      </c>
      <c r="N69" s="70">
        <v>-0.28103207810320785</v>
      </c>
      <c r="O69" s="2">
        <v>1215</v>
      </c>
      <c r="P69" s="70">
        <v>-0.23824451410658309</v>
      </c>
      <c r="Q69" s="9">
        <v>5034</v>
      </c>
      <c r="R69" s="70">
        <v>0.30991412958626063</v>
      </c>
      <c r="S69" s="9">
        <v>9148</v>
      </c>
      <c r="T69" s="70">
        <v>0.17508028259473352</v>
      </c>
      <c r="U69" s="9">
        <v>14182</v>
      </c>
      <c r="V69" s="70">
        <v>0.21964224286205702</v>
      </c>
      <c r="W69" s="2">
        <v>5287</v>
      </c>
      <c r="X69" s="70">
        <v>0.3086633663366336</v>
      </c>
      <c r="Y69" s="2">
        <v>10182</v>
      </c>
      <c r="Z69" s="70">
        <v>0.10445818418483577</v>
      </c>
      <c r="AA69" s="2">
        <v>15469</v>
      </c>
      <c r="AB69" s="70">
        <v>0.16667923674485263</v>
      </c>
    </row>
    <row r="70" spans="2:28" ht="15" hidden="1" customHeight="1" outlineLevel="1">
      <c r="B70" s="41" t="s">
        <v>21</v>
      </c>
      <c r="C70" s="2">
        <v>71</v>
      </c>
      <c r="D70" s="70">
        <v>0.33962264150943389</v>
      </c>
      <c r="E70" s="9">
        <v>9</v>
      </c>
      <c r="F70" s="70">
        <v>0</v>
      </c>
      <c r="G70" s="9">
        <v>3</v>
      </c>
      <c r="H70" s="70">
        <v>-0.66666666666666674</v>
      </c>
      <c r="I70" s="9">
        <v>12</v>
      </c>
      <c r="J70" s="70">
        <v>-0.33333333333333337</v>
      </c>
      <c r="K70" s="2">
        <v>285</v>
      </c>
      <c r="L70" s="70">
        <v>8.7786259541984712E-2</v>
      </c>
      <c r="M70" s="2">
        <v>1301</v>
      </c>
      <c r="N70" s="70">
        <v>-1.4393939393939403E-2</v>
      </c>
      <c r="O70" s="2">
        <v>1586</v>
      </c>
      <c r="P70" s="70">
        <v>2.5284450063212116E-3</v>
      </c>
      <c r="Q70" s="9">
        <v>5308</v>
      </c>
      <c r="R70" s="70">
        <v>0.11794439764111209</v>
      </c>
      <c r="S70" s="9">
        <v>9273</v>
      </c>
      <c r="T70" s="70">
        <v>0.13251099169516367</v>
      </c>
      <c r="U70" s="9">
        <v>14581</v>
      </c>
      <c r="V70" s="70">
        <v>0.12716450216450226</v>
      </c>
      <c r="W70" s="2">
        <v>5673</v>
      </c>
      <c r="X70" s="70">
        <v>0.11849369085173511</v>
      </c>
      <c r="Y70" s="2">
        <v>10577</v>
      </c>
      <c r="Z70" s="70">
        <v>0.11137963644005455</v>
      </c>
      <c r="AA70" s="2">
        <v>16250</v>
      </c>
      <c r="AB70" s="70">
        <v>0.11385290287202676</v>
      </c>
    </row>
    <row r="71" spans="2:28" ht="15" hidden="1" customHeight="1" outlineLevel="1">
      <c r="B71" s="41" t="s">
        <v>22</v>
      </c>
      <c r="C71" s="2">
        <v>34</v>
      </c>
      <c r="D71" s="70">
        <v>-0.17073170731707321</v>
      </c>
      <c r="E71" s="9">
        <v>3</v>
      </c>
      <c r="F71" s="70">
        <v>-0.93023255813953487</v>
      </c>
      <c r="G71" s="9">
        <v>6</v>
      </c>
      <c r="H71" s="70" t="e">
        <v>#DIV/0!</v>
      </c>
      <c r="I71" s="9">
        <v>9</v>
      </c>
      <c r="J71" s="70">
        <v>-0.79069767441860461</v>
      </c>
      <c r="K71" s="2">
        <v>286</v>
      </c>
      <c r="L71" s="70">
        <v>0.31797235023041481</v>
      </c>
      <c r="M71" s="2">
        <v>1764</v>
      </c>
      <c r="N71" s="70">
        <v>0.15900131406044671</v>
      </c>
      <c r="O71" s="2">
        <v>2050</v>
      </c>
      <c r="P71" s="70">
        <v>0.17883841288096614</v>
      </c>
      <c r="Q71" s="9">
        <v>5346</v>
      </c>
      <c r="R71" s="70">
        <v>-3.5414725069897734E-3</v>
      </c>
      <c r="S71" s="9">
        <v>9732</v>
      </c>
      <c r="T71" s="70">
        <v>0.17366136034732271</v>
      </c>
      <c r="U71" s="9">
        <v>15078</v>
      </c>
      <c r="V71" s="70">
        <v>0.1040492055356228</v>
      </c>
      <c r="W71" s="2">
        <v>5669</v>
      </c>
      <c r="X71" s="70">
        <v>5.2947405577130624E-4</v>
      </c>
      <c r="Y71" s="2">
        <v>11502</v>
      </c>
      <c r="Z71" s="70">
        <v>0.17199918483798649</v>
      </c>
      <c r="AA71" s="2">
        <v>17171</v>
      </c>
      <c r="AB71" s="70">
        <v>0.10923772609819116</v>
      </c>
    </row>
    <row r="72" spans="2:28" collapsed="1">
      <c r="B72" s="126">
        <v>2006</v>
      </c>
      <c r="C72" s="9">
        <v>343</v>
      </c>
      <c r="D72" s="50">
        <v>0.22939068100358417</v>
      </c>
      <c r="E72" s="9">
        <v>48</v>
      </c>
      <c r="F72" s="50">
        <v>-0.41463414634146345</v>
      </c>
      <c r="G72" s="9">
        <v>24</v>
      </c>
      <c r="H72" s="50">
        <v>0.14285714285714279</v>
      </c>
      <c r="I72" s="9">
        <v>72</v>
      </c>
      <c r="J72" s="50">
        <v>-0.30097087378640774</v>
      </c>
      <c r="K72" s="9">
        <v>1548</v>
      </c>
      <c r="L72" s="50">
        <v>0.21126760563380276</v>
      </c>
      <c r="M72" s="9">
        <v>7796</v>
      </c>
      <c r="N72" s="50">
        <v>1.2993762993763092E-2</v>
      </c>
      <c r="O72" s="9">
        <v>9344</v>
      </c>
      <c r="P72" s="50">
        <v>4.1230220637396897E-2</v>
      </c>
      <c r="Q72" s="9">
        <v>37775</v>
      </c>
      <c r="R72" s="50">
        <v>6.3335679099225883E-2</v>
      </c>
      <c r="S72" s="9">
        <v>52932</v>
      </c>
      <c r="T72" s="50">
        <v>0.11040718286517448</v>
      </c>
      <c r="U72" s="9">
        <v>90707</v>
      </c>
      <c r="V72" s="50">
        <v>9.0306993292785576E-2</v>
      </c>
      <c r="W72" s="9">
        <v>39714</v>
      </c>
      <c r="X72" s="50">
        <v>6.8614788505004798E-2</v>
      </c>
      <c r="Y72" s="9">
        <v>60752</v>
      </c>
      <c r="Z72" s="50">
        <v>9.6883689018885555E-2</v>
      </c>
      <c r="AA72" s="9">
        <v>100466</v>
      </c>
      <c r="AB72" s="50">
        <v>8.553214478660176E-2</v>
      </c>
    </row>
    <row r="73" spans="2:28" ht="15" hidden="1" customHeight="1" outlineLevel="1">
      <c r="B73" s="41" t="s">
        <v>11</v>
      </c>
      <c r="C73" s="2">
        <v>34</v>
      </c>
      <c r="D73" s="70">
        <v>-0.22727272727272729</v>
      </c>
      <c r="E73" s="9">
        <v>1</v>
      </c>
      <c r="F73" s="70">
        <v>-0.75</v>
      </c>
      <c r="G73" s="9">
        <v>9</v>
      </c>
      <c r="H73" s="70" t="e">
        <v>#DIV/0!</v>
      </c>
      <c r="I73" s="9">
        <v>10</v>
      </c>
      <c r="J73" s="70">
        <v>1.5</v>
      </c>
      <c r="K73" s="2">
        <v>211</v>
      </c>
      <c r="L73" s="70">
        <v>0.46527777777777768</v>
      </c>
      <c r="M73" s="2">
        <v>1266</v>
      </c>
      <c r="N73" s="70">
        <v>-0.10845070422535208</v>
      </c>
      <c r="O73" s="2">
        <v>1477</v>
      </c>
      <c r="P73" s="70">
        <v>-5.5626598465473132E-2</v>
      </c>
      <c r="Q73" s="9">
        <v>4473</v>
      </c>
      <c r="R73" s="70">
        <v>2.8039531142266094E-2</v>
      </c>
      <c r="S73" s="9">
        <v>7582</v>
      </c>
      <c r="T73" s="70">
        <v>0.1260953512550127</v>
      </c>
      <c r="U73" s="9">
        <v>12055</v>
      </c>
      <c r="V73" s="70">
        <v>8.7603753157704745E-2</v>
      </c>
      <c r="W73" s="2">
        <v>4719</v>
      </c>
      <c r="X73" s="70">
        <v>3.874092009685226E-2</v>
      </c>
      <c r="Y73" s="2">
        <v>8857</v>
      </c>
      <c r="Z73" s="70">
        <v>8.6348583343554441E-2</v>
      </c>
      <c r="AA73" s="2">
        <v>13576</v>
      </c>
      <c r="AB73" s="70">
        <v>6.9313169502205341E-2</v>
      </c>
    </row>
    <row r="74" spans="2:28" ht="15" hidden="1" customHeight="1" outlineLevel="1">
      <c r="B74" s="41" t="s">
        <v>12</v>
      </c>
      <c r="C74" s="2">
        <v>49</v>
      </c>
      <c r="D74" s="70">
        <v>3.083333333333333</v>
      </c>
      <c r="E74" s="9">
        <v>1</v>
      </c>
      <c r="F74" s="70">
        <v>-0.9375</v>
      </c>
      <c r="G74" s="9">
        <v>3</v>
      </c>
      <c r="H74" s="70" t="e">
        <v>#DIV/0!</v>
      </c>
      <c r="I74" s="9">
        <v>4</v>
      </c>
      <c r="J74" s="70">
        <v>-0.75</v>
      </c>
      <c r="K74" s="2">
        <v>138</v>
      </c>
      <c r="L74" s="70">
        <v>0.86486486486486491</v>
      </c>
      <c r="M74" s="2">
        <v>927</v>
      </c>
      <c r="N74" s="70">
        <v>-0.21106382978723404</v>
      </c>
      <c r="O74" s="2">
        <v>1065</v>
      </c>
      <c r="P74" s="70">
        <v>-0.1473178542834267</v>
      </c>
      <c r="Q74" s="9">
        <v>4393</v>
      </c>
      <c r="R74" s="70">
        <v>1.5959872321020807E-3</v>
      </c>
      <c r="S74" s="9">
        <v>7552</v>
      </c>
      <c r="T74" s="70">
        <v>0.14182038100997874</v>
      </c>
      <c r="U74" s="9">
        <v>11945</v>
      </c>
      <c r="V74" s="70">
        <v>8.5909090909090935E-2</v>
      </c>
      <c r="W74" s="2">
        <v>4581</v>
      </c>
      <c r="X74" s="70">
        <v>2.0721925133689867E-2</v>
      </c>
      <c r="Y74" s="2">
        <v>8482</v>
      </c>
      <c r="Z74" s="70">
        <v>8.8971626652972091E-2</v>
      </c>
      <c r="AA74" s="2">
        <v>13063</v>
      </c>
      <c r="AB74" s="70">
        <v>6.4022155249653823E-2</v>
      </c>
    </row>
    <row r="75" spans="2:28" ht="15" hidden="1" customHeight="1" outlineLevel="1">
      <c r="B75" s="41" t="s">
        <v>13</v>
      </c>
      <c r="C75" s="2">
        <v>15</v>
      </c>
      <c r="D75" s="70">
        <v>-0.31818181818181823</v>
      </c>
      <c r="E75" s="9">
        <v>2</v>
      </c>
      <c r="F75" s="70">
        <v>1</v>
      </c>
      <c r="G75" s="9">
        <v>0</v>
      </c>
      <c r="H75" s="70" t="e">
        <v>#DIV/0!</v>
      </c>
      <c r="I75" s="9">
        <v>2</v>
      </c>
      <c r="J75" s="70">
        <v>1</v>
      </c>
      <c r="K75" s="2">
        <v>94</v>
      </c>
      <c r="L75" s="70">
        <v>-0.27692307692307694</v>
      </c>
      <c r="M75" s="2">
        <v>725</v>
      </c>
      <c r="N75" s="70">
        <v>-0.36403508771929827</v>
      </c>
      <c r="O75" s="2">
        <v>819</v>
      </c>
      <c r="P75" s="70">
        <v>-0.35511811023622042</v>
      </c>
      <c r="Q75" s="9">
        <v>3297</v>
      </c>
      <c r="R75" s="70">
        <v>0.3047091412742382</v>
      </c>
      <c r="S75" s="9">
        <v>3288</v>
      </c>
      <c r="T75" s="70">
        <v>-0.24517906336088158</v>
      </c>
      <c r="U75" s="9">
        <v>6585</v>
      </c>
      <c r="V75" s="70">
        <v>-4.3295074822025326E-2</v>
      </c>
      <c r="W75" s="2">
        <v>3408</v>
      </c>
      <c r="X75" s="70">
        <v>0.27164179104477615</v>
      </c>
      <c r="Y75" s="2">
        <v>4013</v>
      </c>
      <c r="Z75" s="70">
        <v>-0.26983260553129551</v>
      </c>
      <c r="AA75" s="2">
        <v>7421</v>
      </c>
      <c r="AB75" s="70">
        <v>-9.2343444227005911E-2</v>
      </c>
    </row>
    <row r="76" spans="2:28" ht="15" hidden="1" customHeight="1" outlineLevel="1">
      <c r="B76" s="41" t="s">
        <v>14</v>
      </c>
      <c r="C76" s="2">
        <v>1</v>
      </c>
      <c r="D76" s="70">
        <v>-0.875</v>
      </c>
      <c r="E76" s="9">
        <v>2</v>
      </c>
      <c r="F76" s="70">
        <v>0</v>
      </c>
      <c r="G76" s="9">
        <v>0</v>
      </c>
      <c r="H76" s="70" t="e">
        <v>#DIV/0!</v>
      </c>
      <c r="I76" s="9">
        <v>2</v>
      </c>
      <c r="J76" s="70">
        <v>0</v>
      </c>
      <c r="K76" s="2">
        <v>28</v>
      </c>
      <c r="L76" s="70">
        <v>1.3333333333333335</v>
      </c>
      <c r="M76" s="2">
        <v>12</v>
      </c>
      <c r="N76" s="70">
        <v>-0.1428571428571429</v>
      </c>
      <c r="O76" s="2">
        <v>40</v>
      </c>
      <c r="P76" s="70">
        <v>0.53846153846153855</v>
      </c>
      <c r="Q76" s="9">
        <v>1368</v>
      </c>
      <c r="R76" s="70">
        <v>0.16823228010247648</v>
      </c>
      <c r="S76" s="9">
        <v>234</v>
      </c>
      <c r="T76" s="70">
        <v>-5.2631578947368474E-2</v>
      </c>
      <c r="U76" s="9">
        <v>1602</v>
      </c>
      <c r="V76" s="70">
        <v>0.12976022566995771</v>
      </c>
      <c r="W76" s="2">
        <v>1399</v>
      </c>
      <c r="X76" s="70">
        <v>0.17267393126571662</v>
      </c>
      <c r="Y76" s="2">
        <v>246</v>
      </c>
      <c r="Z76" s="70">
        <v>-5.7471264367816133E-2</v>
      </c>
      <c r="AA76" s="2">
        <v>1645</v>
      </c>
      <c r="AB76" s="70">
        <v>0.13136176066024752</v>
      </c>
    </row>
    <row r="77" spans="2:28" ht="15" hidden="1" customHeight="1" outlineLevel="1">
      <c r="B77" s="41" t="s">
        <v>15</v>
      </c>
      <c r="C77" s="2">
        <v>4</v>
      </c>
      <c r="D77" s="70">
        <v>-0.81818181818181812</v>
      </c>
      <c r="E77" s="9">
        <v>5</v>
      </c>
      <c r="F77" s="70">
        <v>4</v>
      </c>
      <c r="G77" s="9">
        <v>0</v>
      </c>
      <c r="H77" s="70" t="e">
        <v>#DIV/0!</v>
      </c>
      <c r="I77" s="9">
        <v>5</v>
      </c>
      <c r="J77" s="70">
        <v>4</v>
      </c>
      <c r="K77" s="2">
        <v>20</v>
      </c>
      <c r="L77" s="70">
        <v>5.666666666666667</v>
      </c>
      <c r="M77" s="2">
        <v>21</v>
      </c>
      <c r="N77" s="70">
        <v>6</v>
      </c>
      <c r="O77" s="2">
        <v>41</v>
      </c>
      <c r="P77" s="70">
        <v>5.833333333333333</v>
      </c>
      <c r="Q77" s="9">
        <v>1144</v>
      </c>
      <c r="R77" s="70">
        <v>-0.2072072072072072</v>
      </c>
      <c r="S77" s="9">
        <v>350</v>
      </c>
      <c r="T77" s="70">
        <v>0.94444444444444442</v>
      </c>
      <c r="U77" s="9">
        <v>1494</v>
      </c>
      <c r="V77" s="70">
        <v>-7.9482439926062853E-2</v>
      </c>
      <c r="W77" s="2">
        <v>1173</v>
      </c>
      <c r="X77" s="70">
        <v>-0.20149761742682093</v>
      </c>
      <c r="Y77" s="2">
        <v>371</v>
      </c>
      <c r="Z77" s="70">
        <v>1.0273224043715845</v>
      </c>
      <c r="AA77" s="2">
        <v>1544</v>
      </c>
      <c r="AB77" s="70">
        <v>-6.5375302663438273E-2</v>
      </c>
    </row>
    <row r="78" spans="2:28" ht="15" hidden="1" customHeight="1" outlineLevel="1">
      <c r="B78" s="41" t="s">
        <v>16</v>
      </c>
      <c r="C78" s="2">
        <v>22</v>
      </c>
      <c r="D78" s="70">
        <v>0.69230769230769229</v>
      </c>
      <c r="E78" s="9">
        <v>4</v>
      </c>
      <c r="F78" s="70" t="e">
        <v>#DIV/0!</v>
      </c>
      <c r="G78" s="9">
        <v>0</v>
      </c>
      <c r="H78" s="70" t="e">
        <v>#DIV/0!</v>
      </c>
      <c r="I78" s="9">
        <v>4</v>
      </c>
      <c r="J78" s="70" t="e">
        <v>#DIV/0!</v>
      </c>
      <c r="K78" s="2">
        <v>29</v>
      </c>
      <c r="L78" s="70">
        <v>8.6666666666666661</v>
      </c>
      <c r="M78" s="2">
        <v>72</v>
      </c>
      <c r="N78" s="70">
        <v>0.19999999999999996</v>
      </c>
      <c r="O78" s="2">
        <v>101</v>
      </c>
      <c r="P78" s="70">
        <v>0.60317460317460325</v>
      </c>
      <c r="Q78" s="9">
        <v>1496</v>
      </c>
      <c r="R78" s="70">
        <v>2.8066157760814248</v>
      </c>
      <c r="S78" s="9">
        <v>445</v>
      </c>
      <c r="T78" s="70">
        <v>-0.66004583651642479</v>
      </c>
      <c r="U78" s="9">
        <v>1941</v>
      </c>
      <c r="V78" s="70">
        <v>0.14042303172737958</v>
      </c>
      <c r="W78" s="2">
        <v>1551</v>
      </c>
      <c r="X78" s="70">
        <v>2.7921760391198043</v>
      </c>
      <c r="Y78" s="2">
        <v>517</v>
      </c>
      <c r="Z78" s="70">
        <v>-0.62235208181154134</v>
      </c>
      <c r="AA78" s="2">
        <v>2068</v>
      </c>
      <c r="AB78" s="70">
        <v>0.16310461192350956</v>
      </c>
    </row>
    <row r="79" spans="2:28" ht="15" hidden="1" customHeight="1" outlineLevel="1">
      <c r="B79" s="41" t="s">
        <v>17</v>
      </c>
      <c r="C79" s="2">
        <v>11</v>
      </c>
      <c r="D79" s="70">
        <v>0.83333333333333326</v>
      </c>
      <c r="E79" s="9">
        <v>0</v>
      </c>
      <c r="F79" s="70" t="e">
        <v>#DIV/0!</v>
      </c>
      <c r="G79" s="9">
        <v>0</v>
      </c>
      <c r="H79" s="70" t="e">
        <v>#DIV/0!</v>
      </c>
      <c r="I79" s="9">
        <v>0</v>
      </c>
      <c r="J79" s="70" t="e">
        <v>#DIV/0!</v>
      </c>
      <c r="K79" s="2">
        <v>2</v>
      </c>
      <c r="L79" s="70">
        <v>-0.7142857142857143</v>
      </c>
      <c r="M79" s="2">
        <v>47</v>
      </c>
      <c r="N79" s="70">
        <v>0.46875</v>
      </c>
      <c r="O79" s="2">
        <v>49</v>
      </c>
      <c r="P79" s="70">
        <v>0.25641025641025639</v>
      </c>
      <c r="Q79" s="9">
        <v>1314</v>
      </c>
      <c r="R79" s="70">
        <v>5.2870813397129188</v>
      </c>
      <c r="S79" s="9">
        <v>309</v>
      </c>
      <c r="T79" s="70">
        <v>-0.8384736016727653</v>
      </c>
      <c r="U79" s="9">
        <v>1623</v>
      </c>
      <c r="V79" s="70">
        <v>-0.23515551366635246</v>
      </c>
      <c r="W79" s="2">
        <v>1327</v>
      </c>
      <c r="X79" s="70">
        <v>4.9774774774774775</v>
      </c>
      <c r="Y79" s="2">
        <v>356</v>
      </c>
      <c r="Z79" s="70">
        <v>-0.81696658097686381</v>
      </c>
      <c r="AA79" s="2">
        <v>1683</v>
      </c>
      <c r="AB79" s="70">
        <v>-0.2233502538071066</v>
      </c>
    </row>
    <row r="80" spans="2:28" ht="15" hidden="1" customHeight="1" outlineLevel="1">
      <c r="B80" s="41" t="s">
        <v>18</v>
      </c>
      <c r="C80" s="2">
        <v>13</v>
      </c>
      <c r="D80" s="70">
        <v>0.44444444444444442</v>
      </c>
      <c r="E80" s="9">
        <v>1</v>
      </c>
      <c r="F80" s="70">
        <v>-0.83333333333333337</v>
      </c>
      <c r="G80" s="9">
        <v>0</v>
      </c>
      <c r="H80" s="70" t="e">
        <v>#DIV/0!</v>
      </c>
      <c r="I80" s="9">
        <v>1</v>
      </c>
      <c r="J80" s="70">
        <v>-0.83333333333333337</v>
      </c>
      <c r="K80" s="2">
        <v>45</v>
      </c>
      <c r="L80" s="70">
        <v>0.95652173913043481</v>
      </c>
      <c r="M80" s="2">
        <v>29</v>
      </c>
      <c r="N80" s="70">
        <v>0.26086956521739135</v>
      </c>
      <c r="O80" s="2">
        <v>74</v>
      </c>
      <c r="P80" s="70">
        <v>0.60869565217391308</v>
      </c>
      <c r="Q80" s="9">
        <v>1613</v>
      </c>
      <c r="R80" s="70">
        <v>3.5436619718309856</v>
      </c>
      <c r="S80" s="9">
        <v>284</v>
      </c>
      <c r="T80" s="70">
        <v>-0.80373185901865929</v>
      </c>
      <c r="U80" s="9">
        <v>1897</v>
      </c>
      <c r="V80" s="70">
        <v>5.2719200887902273E-2</v>
      </c>
      <c r="W80" s="2">
        <v>1672</v>
      </c>
      <c r="X80" s="70">
        <v>3.2544529262086517</v>
      </c>
      <c r="Y80" s="2">
        <v>313</v>
      </c>
      <c r="Z80" s="70">
        <v>-0.78707482993197275</v>
      </c>
      <c r="AA80" s="2">
        <v>1985</v>
      </c>
      <c r="AB80" s="70">
        <v>6.5485775630703236E-2</v>
      </c>
    </row>
    <row r="81" spans="2:28" ht="15" hidden="1" customHeight="1" outlineLevel="1">
      <c r="B81" s="41" t="s">
        <v>19</v>
      </c>
      <c r="C81" s="2">
        <v>11</v>
      </c>
      <c r="D81" s="70">
        <v>-0.52173913043478259</v>
      </c>
      <c r="E81" s="9">
        <v>3</v>
      </c>
      <c r="F81" s="70">
        <v>-0.4</v>
      </c>
      <c r="G81" s="9">
        <v>0</v>
      </c>
      <c r="H81" s="70">
        <v>-1</v>
      </c>
      <c r="I81" s="9">
        <v>3</v>
      </c>
      <c r="J81" s="70">
        <v>-0.75</v>
      </c>
      <c r="K81" s="2">
        <v>71</v>
      </c>
      <c r="L81" s="70">
        <v>-0.36036036036036034</v>
      </c>
      <c r="M81" s="2">
        <v>321</v>
      </c>
      <c r="N81" s="70">
        <v>4.2207792207792139E-2</v>
      </c>
      <c r="O81" s="2">
        <v>392</v>
      </c>
      <c r="P81" s="70">
        <v>-6.4439140811455853E-2</v>
      </c>
      <c r="Q81" s="9">
        <v>2471</v>
      </c>
      <c r="R81" s="70">
        <v>0.4612655233589591</v>
      </c>
      <c r="S81" s="9">
        <v>3360</v>
      </c>
      <c r="T81" s="70">
        <v>-0.29337539432176651</v>
      </c>
      <c r="U81" s="9">
        <v>5831</v>
      </c>
      <c r="V81" s="70">
        <v>-9.5408004964319004E-2</v>
      </c>
      <c r="W81" s="2">
        <v>2556</v>
      </c>
      <c r="X81" s="70">
        <v>0.39672131147540979</v>
      </c>
      <c r="Y81" s="2">
        <v>3681</v>
      </c>
      <c r="Z81" s="70">
        <v>-0.27396449704142012</v>
      </c>
      <c r="AA81" s="2">
        <v>6237</v>
      </c>
      <c r="AB81" s="70">
        <v>-9.6086956521739153E-2</v>
      </c>
    </row>
    <row r="82" spans="2:28" ht="15" hidden="1" customHeight="1" outlineLevel="1">
      <c r="B82" s="41" t="s">
        <v>20</v>
      </c>
      <c r="C82" s="2">
        <v>25</v>
      </c>
      <c r="D82" s="70">
        <v>-3.8461538461538436E-2</v>
      </c>
      <c r="E82" s="9">
        <v>11</v>
      </c>
      <c r="F82" s="70">
        <v>4.5</v>
      </c>
      <c r="G82" s="9">
        <v>0</v>
      </c>
      <c r="H82" s="70" t="e">
        <v>#DIV/0!</v>
      </c>
      <c r="I82" s="9">
        <v>11</v>
      </c>
      <c r="J82" s="70">
        <v>4.5</v>
      </c>
      <c r="K82" s="2">
        <v>161</v>
      </c>
      <c r="L82" s="70">
        <v>0.33057851239669422</v>
      </c>
      <c r="M82" s="2">
        <v>1434</v>
      </c>
      <c r="N82" s="70">
        <v>0.14536741214057503</v>
      </c>
      <c r="O82" s="2">
        <v>1595</v>
      </c>
      <c r="P82" s="70">
        <v>0.16168973051711588</v>
      </c>
      <c r="Q82" s="9">
        <v>3843</v>
      </c>
      <c r="R82" s="70">
        <v>0.90814299900695139</v>
      </c>
      <c r="S82" s="9">
        <v>7785</v>
      </c>
      <c r="T82" s="70">
        <v>-8.862093186607356E-2</v>
      </c>
      <c r="U82" s="9">
        <v>11628</v>
      </c>
      <c r="V82" s="70">
        <v>0.10155361879499814</v>
      </c>
      <c r="W82" s="2">
        <v>4040</v>
      </c>
      <c r="X82" s="70">
        <v>0.86777623670827553</v>
      </c>
      <c r="Y82" s="2">
        <v>9219</v>
      </c>
      <c r="Z82" s="70">
        <v>-5.8709413926893994E-2</v>
      </c>
      <c r="AA82" s="2">
        <v>13259</v>
      </c>
      <c r="AB82" s="70">
        <v>0.10889018984695165</v>
      </c>
    </row>
    <row r="83" spans="2:28" ht="15" hidden="1" customHeight="1" outlineLevel="1">
      <c r="B83" s="41" t="s">
        <v>21</v>
      </c>
      <c r="C83" s="2">
        <v>53</v>
      </c>
      <c r="D83" s="70">
        <v>0.35897435897435903</v>
      </c>
      <c r="E83" s="9">
        <v>9</v>
      </c>
      <c r="F83" s="70">
        <v>1.25</v>
      </c>
      <c r="G83" s="9">
        <v>9</v>
      </c>
      <c r="H83" s="70">
        <v>-0.66666666666666674</v>
      </c>
      <c r="I83" s="9">
        <v>18</v>
      </c>
      <c r="J83" s="70">
        <v>-0.41935483870967738</v>
      </c>
      <c r="K83" s="2">
        <v>262</v>
      </c>
      <c r="L83" s="70">
        <v>6.5040650406503975E-2</v>
      </c>
      <c r="M83" s="2">
        <v>1320</v>
      </c>
      <c r="N83" s="70">
        <v>0.15384615384615374</v>
      </c>
      <c r="O83" s="2">
        <v>1582</v>
      </c>
      <c r="P83" s="70">
        <v>0.13812949640287764</v>
      </c>
      <c r="Q83" s="9">
        <v>4748</v>
      </c>
      <c r="R83" s="70">
        <v>1.0598698481561821</v>
      </c>
      <c r="S83" s="9">
        <v>8188</v>
      </c>
      <c r="T83" s="70">
        <v>-3.3864306784660791E-2</v>
      </c>
      <c r="U83" s="9">
        <v>12936</v>
      </c>
      <c r="V83" s="70">
        <v>0.19999999999999996</v>
      </c>
      <c r="W83" s="2">
        <v>5072</v>
      </c>
      <c r="X83" s="70">
        <v>0.95528141865844263</v>
      </c>
      <c r="Y83" s="2">
        <v>9517</v>
      </c>
      <c r="Z83" s="70">
        <v>-1.3373419033796408E-2</v>
      </c>
      <c r="AA83" s="2">
        <v>14589</v>
      </c>
      <c r="AB83" s="70">
        <v>0.19191176470588234</v>
      </c>
    </row>
    <row r="84" spans="2:28" ht="15" hidden="1" customHeight="1" outlineLevel="1">
      <c r="B84" s="41" t="s">
        <v>22</v>
      </c>
      <c r="C84" s="2">
        <v>41</v>
      </c>
      <c r="D84" s="70">
        <v>0.70833333333333326</v>
      </c>
      <c r="E84" s="9">
        <v>43</v>
      </c>
      <c r="F84" s="70">
        <v>3.7777777777777777</v>
      </c>
      <c r="G84" s="9">
        <v>0</v>
      </c>
      <c r="H84" s="70" t="e">
        <v>#DIV/0!</v>
      </c>
      <c r="I84" s="9">
        <v>43</v>
      </c>
      <c r="J84" s="70">
        <v>3.7777777777777777</v>
      </c>
      <c r="K84" s="2">
        <v>217</v>
      </c>
      <c r="L84" s="70">
        <v>0.33950617283950613</v>
      </c>
      <c r="M84" s="2">
        <v>1522</v>
      </c>
      <c r="N84" s="70">
        <v>0.10050614605929131</v>
      </c>
      <c r="O84" s="2">
        <v>1739</v>
      </c>
      <c r="P84" s="70">
        <v>0.12556634304207126</v>
      </c>
      <c r="Q84" s="9">
        <v>5365</v>
      </c>
      <c r="R84" s="70">
        <v>1.5223319228960976</v>
      </c>
      <c r="S84" s="9">
        <v>8292</v>
      </c>
      <c r="T84" s="70">
        <v>0.1088526343942231</v>
      </c>
      <c r="U84" s="9">
        <v>13657</v>
      </c>
      <c r="V84" s="70">
        <v>0.4218636127017179</v>
      </c>
      <c r="W84" s="2">
        <v>5666</v>
      </c>
      <c r="X84" s="70">
        <v>1.4401378122308355</v>
      </c>
      <c r="Y84" s="2">
        <v>9814</v>
      </c>
      <c r="Z84" s="70">
        <v>0.10754993793025625</v>
      </c>
      <c r="AA84" s="2">
        <v>15480</v>
      </c>
      <c r="AB84" s="70">
        <v>0.38424394169721898</v>
      </c>
    </row>
    <row r="85" spans="2:28" collapsed="1">
      <c r="B85" s="126">
        <v>2005</v>
      </c>
      <c r="C85" s="9">
        <v>279</v>
      </c>
      <c r="D85" s="50">
        <v>0.125</v>
      </c>
      <c r="E85" s="9">
        <v>82</v>
      </c>
      <c r="F85" s="50">
        <v>0.6399999999999999</v>
      </c>
      <c r="G85" s="9">
        <v>21</v>
      </c>
      <c r="H85" s="50">
        <v>-0.38235294117647056</v>
      </c>
      <c r="I85" s="9">
        <v>103</v>
      </c>
      <c r="J85" s="50">
        <v>0.22619047619047628</v>
      </c>
      <c r="K85" s="9">
        <v>1278</v>
      </c>
      <c r="L85" s="50">
        <v>0.23359073359073368</v>
      </c>
      <c r="M85" s="9">
        <v>7696</v>
      </c>
      <c r="N85" s="50">
        <v>-3.2436509932109669E-2</v>
      </c>
      <c r="O85" s="9">
        <v>8974</v>
      </c>
      <c r="P85" s="50">
        <v>-1.7797552836484876E-3</v>
      </c>
      <c r="Q85" s="9">
        <v>35525</v>
      </c>
      <c r="R85" s="50">
        <v>0.54644784955598125</v>
      </c>
      <c r="S85" s="9">
        <v>47669</v>
      </c>
      <c r="T85" s="50">
        <v>-8.4151472650771386E-2</v>
      </c>
      <c r="U85" s="9">
        <v>83194</v>
      </c>
      <c r="V85" s="50">
        <v>0.10894282934111787</v>
      </c>
      <c r="W85" s="9">
        <v>37164</v>
      </c>
      <c r="X85" s="50">
        <v>0.52900518390520856</v>
      </c>
      <c r="Y85" s="9">
        <v>55386</v>
      </c>
      <c r="Z85" s="50">
        <v>-7.7468894181921155E-2</v>
      </c>
      <c r="AA85" s="9">
        <v>92550</v>
      </c>
      <c r="AB85" s="50">
        <v>9.7305051990087987E-2</v>
      </c>
    </row>
    <row r="86" spans="2:28" ht="15" hidden="1" customHeight="1" outlineLevel="1">
      <c r="B86" s="41" t="s">
        <v>11</v>
      </c>
      <c r="C86" s="2">
        <v>44</v>
      </c>
      <c r="D86" s="70">
        <v>1.2000000000000002</v>
      </c>
      <c r="E86" s="9">
        <v>4</v>
      </c>
      <c r="F86" s="70" t="e">
        <v>#DIV/0!</v>
      </c>
      <c r="G86" s="9">
        <v>0</v>
      </c>
      <c r="H86" s="70" t="e">
        <v>#DIV/0!</v>
      </c>
      <c r="I86" s="9">
        <v>4</v>
      </c>
      <c r="J86" s="70" t="e">
        <v>#DIV/0!</v>
      </c>
      <c r="K86" s="2">
        <v>144</v>
      </c>
      <c r="L86" s="70">
        <v>-0.18181818181818177</v>
      </c>
      <c r="M86" s="2">
        <v>1420</v>
      </c>
      <c r="N86" s="70">
        <v>8.8122605363984752E-2</v>
      </c>
      <c r="O86" s="2">
        <v>1564</v>
      </c>
      <c r="P86" s="70">
        <v>5.6043214044564582E-2</v>
      </c>
      <c r="Q86" s="9">
        <v>4351</v>
      </c>
      <c r="R86" s="70">
        <v>1.332975871313673</v>
      </c>
      <c r="S86" s="9">
        <v>6733</v>
      </c>
      <c r="T86" s="70">
        <v>7.0769720101781175E-2</v>
      </c>
      <c r="U86" s="9">
        <v>11084</v>
      </c>
      <c r="V86" s="70">
        <v>0.35949957071016803</v>
      </c>
      <c r="W86" s="2">
        <v>4543</v>
      </c>
      <c r="X86" s="70">
        <v>1.2042697719553614</v>
      </c>
      <c r="Y86" s="2">
        <v>8153</v>
      </c>
      <c r="Z86" s="70">
        <v>7.3752140129066168E-2</v>
      </c>
      <c r="AA86" s="2">
        <v>12696</v>
      </c>
      <c r="AB86" s="70">
        <v>0.31510254816656302</v>
      </c>
    </row>
    <row r="87" spans="2:28" ht="15" hidden="1" customHeight="1" outlineLevel="1">
      <c r="B87" s="41" t="s">
        <v>12</v>
      </c>
      <c r="C87" s="2">
        <v>12</v>
      </c>
      <c r="D87" s="70">
        <v>-0.625</v>
      </c>
      <c r="E87" s="9">
        <v>16</v>
      </c>
      <c r="F87" s="70">
        <v>7</v>
      </c>
      <c r="G87" s="9">
        <v>0</v>
      </c>
      <c r="H87" s="70" t="e">
        <v>#DIV/0!</v>
      </c>
      <c r="I87" s="9">
        <v>16</v>
      </c>
      <c r="J87" s="70">
        <v>7</v>
      </c>
      <c r="K87" s="2">
        <v>74</v>
      </c>
      <c r="L87" s="70">
        <v>-0.31481481481481477</v>
      </c>
      <c r="M87" s="2">
        <v>1175</v>
      </c>
      <c r="N87" s="70">
        <v>8.3948339483394863E-2</v>
      </c>
      <c r="O87" s="2">
        <v>1249</v>
      </c>
      <c r="P87" s="70">
        <v>4.781879194630867E-2</v>
      </c>
      <c r="Q87" s="9">
        <v>4386</v>
      </c>
      <c r="R87" s="70">
        <v>1.4668166479190101</v>
      </c>
      <c r="S87" s="9">
        <v>6614</v>
      </c>
      <c r="T87" s="70">
        <v>-4.4771808203350694E-2</v>
      </c>
      <c r="U87" s="9">
        <v>11000</v>
      </c>
      <c r="V87" s="70">
        <v>0.26407722362675257</v>
      </c>
      <c r="W87" s="2">
        <v>4488</v>
      </c>
      <c r="X87" s="70">
        <v>1.3374999999999999</v>
      </c>
      <c r="Y87" s="2">
        <v>7789</v>
      </c>
      <c r="Z87" s="70">
        <v>-2.7347652347652351E-2</v>
      </c>
      <c r="AA87" s="2">
        <v>12277</v>
      </c>
      <c r="AB87" s="70">
        <v>0.23660354552780016</v>
      </c>
    </row>
    <row r="88" spans="2:28" ht="15" hidden="1" customHeight="1" outlineLevel="1">
      <c r="B88" s="41" t="s">
        <v>13</v>
      </c>
      <c r="C88" s="2">
        <v>22</v>
      </c>
      <c r="D88" s="70">
        <v>0.29411764705882359</v>
      </c>
      <c r="E88" s="9">
        <v>1</v>
      </c>
      <c r="F88" s="70">
        <v>-0.5</v>
      </c>
      <c r="G88" s="9">
        <v>0</v>
      </c>
      <c r="H88" s="70" t="e">
        <v>#DIV/0!</v>
      </c>
      <c r="I88" s="9">
        <v>1</v>
      </c>
      <c r="J88" s="70">
        <v>-0.5</v>
      </c>
      <c r="K88" s="2">
        <v>130</v>
      </c>
      <c r="L88" s="70">
        <v>0.19266055045871555</v>
      </c>
      <c r="M88" s="2">
        <v>1140</v>
      </c>
      <c r="N88" s="70">
        <v>0.29692832764505117</v>
      </c>
      <c r="O88" s="2">
        <v>1270</v>
      </c>
      <c r="P88" s="70">
        <v>0.28542510121457498</v>
      </c>
      <c r="Q88" s="9">
        <v>2527</v>
      </c>
      <c r="R88" s="70">
        <v>0.77333333333333343</v>
      </c>
      <c r="S88" s="9">
        <v>4356</v>
      </c>
      <c r="T88" s="70">
        <v>-1.3140009062075242E-2</v>
      </c>
      <c r="U88" s="9">
        <v>6883</v>
      </c>
      <c r="V88" s="70">
        <v>0.17879773933892795</v>
      </c>
      <c r="W88" s="2">
        <v>2680</v>
      </c>
      <c r="X88" s="70">
        <v>0.72569220862846096</v>
      </c>
      <c r="Y88" s="2">
        <v>5496</v>
      </c>
      <c r="Z88" s="70">
        <v>3.8352541092008252E-2</v>
      </c>
      <c r="AA88" s="2">
        <v>8176</v>
      </c>
      <c r="AB88" s="70">
        <v>0.19427402862985677</v>
      </c>
    </row>
    <row r="89" spans="2:28" ht="15" hidden="1" customHeight="1" outlineLevel="1">
      <c r="B89" s="41" t="s">
        <v>14</v>
      </c>
      <c r="C89" s="2">
        <v>8</v>
      </c>
      <c r="D89" s="70">
        <v>-0.19999999999999996</v>
      </c>
      <c r="E89" s="9">
        <v>2</v>
      </c>
      <c r="F89" s="70">
        <v>0</v>
      </c>
      <c r="G89" s="9">
        <v>0</v>
      </c>
      <c r="H89" s="70" t="e">
        <v>#DIV/0!</v>
      </c>
      <c r="I89" s="9">
        <v>2</v>
      </c>
      <c r="J89" s="70">
        <v>0</v>
      </c>
      <c r="K89" s="2">
        <v>12</v>
      </c>
      <c r="L89" s="70">
        <v>-0.1428571428571429</v>
      </c>
      <c r="M89" s="2">
        <v>14</v>
      </c>
      <c r="N89" s="70">
        <v>-0.30000000000000004</v>
      </c>
      <c r="O89" s="2">
        <v>26</v>
      </c>
      <c r="P89" s="70">
        <v>-0.23529411764705888</v>
      </c>
      <c r="Q89" s="9">
        <v>1171</v>
      </c>
      <c r="R89" s="70">
        <v>2.4747774480712166</v>
      </c>
      <c r="S89" s="9">
        <v>247</v>
      </c>
      <c r="T89" s="70">
        <v>-0.86115795390668914</v>
      </c>
      <c r="U89" s="9">
        <v>1418</v>
      </c>
      <c r="V89" s="70">
        <v>-0.3298676748582231</v>
      </c>
      <c r="W89" s="2">
        <v>1193</v>
      </c>
      <c r="X89" s="70">
        <v>2.2865013774104681</v>
      </c>
      <c r="Y89" s="2">
        <v>261</v>
      </c>
      <c r="Z89" s="70">
        <v>-0.85491939966648134</v>
      </c>
      <c r="AA89" s="2">
        <v>1454</v>
      </c>
      <c r="AB89" s="70">
        <v>-0.32747456059204438</v>
      </c>
    </row>
    <row r="90" spans="2:28" ht="15" hidden="1" customHeight="1" outlineLevel="1">
      <c r="B90" s="41" t="s">
        <v>15</v>
      </c>
      <c r="C90" s="2">
        <v>22</v>
      </c>
      <c r="D90" s="70">
        <v>0.69230769230769229</v>
      </c>
      <c r="E90" s="9">
        <v>1</v>
      </c>
      <c r="F90" s="70" t="e">
        <v>#DIV/0!</v>
      </c>
      <c r="G90" s="9">
        <v>0</v>
      </c>
      <c r="H90" s="70" t="e">
        <v>#DIV/0!</v>
      </c>
      <c r="I90" s="9">
        <v>1</v>
      </c>
      <c r="J90" s="70" t="e">
        <v>#DIV/0!</v>
      </c>
      <c r="K90" s="2">
        <v>3</v>
      </c>
      <c r="L90" s="70">
        <v>-0.66666666666666674</v>
      </c>
      <c r="M90" s="2">
        <v>3</v>
      </c>
      <c r="N90" s="70">
        <v>-0.88888888888888884</v>
      </c>
      <c r="O90" s="2">
        <v>6</v>
      </c>
      <c r="P90" s="70">
        <v>-0.83333333333333337</v>
      </c>
      <c r="Q90" s="9">
        <v>1443</v>
      </c>
      <c r="R90" s="70">
        <v>4.4248120300751879</v>
      </c>
      <c r="S90" s="9">
        <v>180</v>
      </c>
      <c r="T90" s="70">
        <v>-0.85245901639344268</v>
      </c>
      <c r="U90" s="9">
        <v>1623</v>
      </c>
      <c r="V90" s="70">
        <v>9.2193808882907069E-2</v>
      </c>
      <c r="W90" s="2">
        <v>1469</v>
      </c>
      <c r="X90" s="70">
        <v>4.1006944444444446</v>
      </c>
      <c r="Y90" s="2">
        <v>183</v>
      </c>
      <c r="Z90" s="70">
        <v>-0.8532477947072975</v>
      </c>
      <c r="AA90" s="2">
        <v>1652</v>
      </c>
      <c r="AB90" s="70">
        <v>7.6221498371335406E-2</v>
      </c>
    </row>
    <row r="91" spans="2:28" ht="15" hidden="1" customHeight="1" outlineLevel="1">
      <c r="B91" s="41" t="s">
        <v>16</v>
      </c>
      <c r="C91" s="2">
        <v>13</v>
      </c>
      <c r="D91" s="70">
        <v>-0.1875</v>
      </c>
      <c r="E91" s="9">
        <v>0</v>
      </c>
      <c r="F91" s="70" t="e">
        <v>#DIV/0!</v>
      </c>
      <c r="G91" s="9">
        <v>0</v>
      </c>
      <c r="H91" s="70" t="e">
        <v>#DIV/0!</v>
      </c>
      <c r="I91" s="9">
        <v>0</v>
      </c>
      <c r="J91" s="70" t="e">
        <v>#DIV/0!</v>
      </c>
      <c r="K91" s="2">
        <v>3</v>
      </c>
      <c r="L91" s="70">
        <v>-0.25</v>
      </c>
      <c r="M91" s="2">
        <v>60</v>
      </c>
      <c r="N91" s="70">
        <v>1.7272727272727271</v>
      </c>
      <c r="O91" s="2">
        <v>63</v>
      </c>
      <c r="P91" s="70">
        <v>1.4230769230769229</v>
      </c>
      <c r="Q91" s="9">
        <v>393</v>
      </c>
      <c r="R91" s="70">
        <v>-0.17088607594936711</v>
      </c>
      <c r="S91" s="9">
        <v>1309</v>
      </c>
      <c r="T91" s="70">
        <v>-0.1625079974408189</v>
      </c>
      <c r="U91" s="9">
        <v>1702</v>
      </c>
      <c r="V91" s="70">
        <v>-0.16445753559155618</v>
      </c>
      <c r="W91" s="2">
        <v>409</v>
      </c>
      <c r="X91" s="70">
        <v>-0.17206477732793524</v>
      </c>
      <c r="Y91" s="2">
        <v>1369</v>
      </c>
      <c r="Z91" s="70">
        <v>-0.13627760252365928</v>
      </c>
      <c r="AA91" s="2">
        <v>1778</v>
      </c>
      <c r="AB91" s="70">
        <v>-0.14478114478114479</v>
      </c>
    </row>
    <row r="92" spans="2:28" ht="15" hidden="1" customHeight="1" outlineLevel="1">
      <c r="B92" s="41" t="s">
        <v>17</v>
      </c>
      <c r="C92" s="2">
        <v>6</v>
      </c>
      <c r="D92" s="70">
        <v>-0.45454545454545459</v>
      </c>
      <c r="E92" s="9">
        <v>0</v>
      </c>
      <c r="F92" s="70">
        <v>-1</v>
      </c>
      <c r="G92" s="9">
        <v>0</v>
      </c>
      <c r="H92" s="70" t="e">
        <v>#DIV/0!</v>
      </c>
      <c r="I92" s="9">
        <v>0</v>
      </c>
      <c r="J92" s="70">
        <v>-1</v>
      </c>
      <c r="K92" s="2">
        <v>7</v>
      </c>
      <c r="L92" s="70">
        <v>-0.73076923076923084</v>
      </c>
      <c r="M92" s="2">
        <v>32</v>
      </c>
      <c r="N92" s="70">
        <v>4.333333333333333</v>
      </c>
      <c r="O92" s="2">
        <v>39</v>
      </c>
      <c r="P92" s="70">
        <v>0.21875</v>
      </c>
      <c r="Q92" s="9">
        <v>209</v>
      </c>
      <c r="R92" s="70">
        <v>-0.45572916666666663</v>
      </c>
      <c r="S92" s="9">
        <v>1913</v>
      </c>
      <c r="T92" s="70">
        <v>0.61570945945945943</v>
      </c>
      <c r="U92" s="9">
        <v>2122</v>
      </c>
      <c r="V92" s="70">
        <v>0.35331632653061229</v>
      </c>
      <c r="W92" s="2">
        <v>222</v>
      </c>
      <c r="X92" s="70">
        <v>-0.47641509433962259</v>
      </c>
      <c r="Y92" s="2">
        <v>1945</v>
      </c>
      <c r="Z92" s="70">
        <v>0.63445378151260501</v>
      </c>
      <c r="AA92" s="2">
        <v>2167</v>
      </c>
      <c r="AB92" s="70">
        <v>0.342627013630731</v>
      </c>
    </row>
    <row r="93" spans="2:28" ht="15" hidden="1" customHeight="1" outlineLevel="1">
      <c r="B93" s="41" t="s">
        <v>18</v>
      </c>
      <c r="C93" s="2">
        <v>9</v>
      </c>
      <c r="D93" s="70">
        <v>-0.18181818181818177</v>
      </c>
      <c r="E93" s="9">
        <v>6</v>
      </c>
      <c r="F93" s="70">
        <v>5</v>
      </c>
      <c r="G93" s="9">
        <v>0</v>
      </c>
      <c r="H93" s="70" t="e">
        <v>#DIV/0!</v>
      </c>
      <c r="I93" s="9">
        <v>6</v>
      </c>
      <c r="J93" s="70">
        <v>5</v>
      </c>
      <c r="K93" s="2">
        <v>23</v>
      </c>
      <c r="L93" s="70">
        <v>0.4375</v>
      </c>
      <c r="M93" s="2">
        <v>23</v>
      </c>
      <c r="N93" s="70">
        <v>0.76923076923076916</v>
      </c>
      <c r="O93" s="2">
        <v>46</v>
      </c>
      <c r="P93" s="70">
        <v>0.5862068965517242</v>
      </c>
      <c r="Q93" s="9">
        <v>355</v>
      </c>
      <c r="R93" s="70">
        <v>-5.6022408963585235E-3</v>
      </c>
      <c r="S93" s="9">
        <v>1447</v>
      </c>
      <c r="T93" s="70">
        <v>0.15575079872204478</v>
      </c>
      <c r="U93" s="9">
        <v>1802</v>
      </c>
      <c r="V93" s="70">
        <v>0.11995027967681793</v>
      </c>
      <c r="W93" s="2">
        <v>393</v>
      </c>
      <c r="X93" s="70">
        <v>2.0779220779220786E-2</v>
      </c>
      <c r="Y93" s="2">
        <v>1470</v>
      </c>
      <c r="Z93" s="70">
        <v>0.1620553359683794</v>
      </c>
      <c r="AA93" s="2">
        <v>1863</v>
      </c>
      <c r="AB93" s="70">
        <v>0.12909090909090915</v>
      </c>
    </row>
    <row r="94" spans="2:28" ht="15" hidden="1" customHeight="1" outlineLevel="1">
      <c r="B94" s="41" t="s">
        <v>19</v>
      </c>
      <c r="C94" s="2">
        <v>23</v>
      </c>
      <c r="D94" s="70">
        <v>0.21052631578947367</v>
      </c>
      <c r="E94" s="9">
        <v>5</v>
      </c>
      <c r="F94" s="70">
        <v>-0.16666666666666663</v>
      </c>
      <c r="G94" s="9">
        <v>7</v>
      </c>
      <c r="H94" s="70" t="e">
        <v>#DIV/0!</v>
      </c>
      <c r="I94" s="9">
        <v>12</v>
      </c>
      <c r="J94" s="70">
        <v>1</v>
      </c>
      <c r="K94" s="2">
        <v>111</v>
      </c>
      <c r="L94" s="70">
        <v>-8.2644628099173501E-2</v>
      </c>
      <c r="M94" s="2">
        <v>308</v>
      </c>
      <c r="N94" s="70">
        <v>-7.7844311377245456E-2</v>
      </c>
      <c r="O94" s="2">
        <v>419</v>
      </c>
      <c r="P94" s="70">
        <v>-7.9120879120879173E-2</v>
      </c>
      <c r="Q94" s="9">
        <v>1691</v>
      </c>
      <c r="R94" s="70">
        <v>0.66437007874015741</v>
      </c>
      <c r="S94" s="9">
        <v>4755</v>
      </c>
      <c r="T94" s="70">
        <v>0.54182879377431914</v>
      </c>
      <c r="U94" s="9">
        <v>6446</v>
      </c>
      <c r="V94" s="70">
        <v>0.57219512195121958</v>
      </c>
      <c r="W94" s="2">
        <v>1830</v>
      </c>
      <c r="X94" s="70">
        <v>0.57487091222030973</v>
      </c>
      <c r="Y94" s="2">
        <v>5070</v>
      </c>
      <c r="Z94" s="70">
        <v>0.48332358104154483</v>
      </c>
      <c r="AA94" s="2">
        <v>6900</v>
      </c>
      <c r="AB94" s="70">
        <v>0.50655021834061142</v>
      </c>
    </row>
    <row r="95" spans="2:28" ht="15" hidden="1" customHeight="1" outlineLevel="1">
      <c r="B95" s="41" t="s">
        <v>20</v>
      </c>
      <c r="C95" s="2">
        <v>26</v>
      </c>
      <c r="D95" s="70">
        <v>0.23809523809523814</v>
      </c>
      <c r="E95" s="9">
        <v>2</v>
      </c>
      <c r="F95" s="70">
        <v>0</v>
      </c>
      <c r="G95" s="9">
        <v>0</v>
      </c>
      <c r="H95" s="70" t="e">
        <v>#DIV/0!</v>
      </c>
      <c r="I95" s="9">
        <v>2</v>
      </c>
      <c r="J95" s="70">
        <v>0</v>
      </c>
      <c r="K95" s="2">
        <v>121</v>
      </c>
      <c r="L95" s="70">
        <v>-0.64619883040935666</v>
      </c>
      <c r="M95" s="2">
        <v>1252</v>
      </c>
      <c r="N95" s="70">
        <v>2.1207177814029254E-2</v>
      </c>
      <c r="O95" s="2">
        <v>1373</v>
      </c>
      <c r="P95" s="70">
        <v>-0.12436224489795922</v>
      </c>
      <c r="Q95" s="9">
        <v>2014</v>
      </c>
      <c r="R95" s="70">
        <v>0.1462720546385885</v>
      </c>
      <c r="S95" s="9">
        <v>8542</v>
      </c>
      <c r="T95" s="70">
        <v>0.30134064594759291</v>
      </c>
      <c r="U95" s="9">
        <v>10556</v>
      </c>
      <c r="V95" s="70">
        <v>0.26859752433601725</v>
      </c>
      <c r="W95" s="2">
        <v>2163</v>
      </c>
      <c r="X95" s="70">
        <v>1.9321394910461809E-2</v>
      </c>
      <c r="Y95" s="2">
        <v>9794</v>
      </c>
      <c r="Z95" s="70">
        <v>0.25725288831835691</v>
      </c>
      <c r="AA95" s="2">
        <v>11957</v>
      </c>
      <c r="AB95" s="70">
        <v>0.20631557707828896</v>
      </c>
    </row>
    <row r="96" spans="2:28" ht="15" hidden="1" customHeight="1" outlineLevel="1">
      <c r="B96" s="41" t="s">
        <v>21</v>
      </c>
      <c r="C96" s="2">
        <v>39</v>
      </c>
      <c r="D96" s="70">
        <v>2.6315789473684292E-2</v>
      </c>
      <c r="E96" s="9">
        <v>4</v>
      </c>
      <c r="F96" s="70">
        <v>-0.6</v>
      </c>
      <c r="G96" s="9">
        <v>27</v>
      </c>
      <c r="H96" s="70" t="e">
        <v>#DIV/0!</v>
      </c>
      <c r="I96" s="9">
        <v>31</v>
      </c>
      <c r="J96" s="70">
        <v>2.1</v>
      </c>
      <c r="K96" s="2">
        <v>246</v>
      </c>
      <c r="L96" s="70">
        <v>-0.34399999999999997</v>
      </c>
      <c r="M96" s="2">
        <v>1144</v>
      </c>
      <c r="N96" s="70">
        <v>1.1494252873563315E-2</v>
      </c>
      <c r="O96" s="2">
        <v>1390</v>
      </c>
      <c r="P96" s="70">
        <v>-7.7025232403718502E-2</v>
      </c>
      <c r="Q96" s="9">
        <v>2305</v>
      </c>
      <c r="R96" s="70">
        <v>0.59626038781163437</v>
      </c>
      <c r="S96" s="9">
        <v>8475</v>
      </c>
      <c r="T96" s="70">
        <v>0.556473829201102</v>
      </c>
      <c r="U96" s="9">
        <v>10780</v>
      </c>
      <c r="V96" s="70">
        <v>0.56481347075047172</v>
      </c>
      <c r="W96" s="2">
        <v>2594</v>
      </c>
      <c r="X96" s="70">
        <v>0.38939475093733256</v>
      </c>
      <c r="Y96" s="2">
        <v>9646</v>
      </c>
      <c r="Z96" s="70">
        <v>0.46684914841849157</v>
      </c>
      <c r="AA96" s="2">
        <v>12240</v>
      </c>
      <c r="AB96" s="70">
        <v>0.449721662916025</v>
      </c>
    </row>
    <row r="97" spans="2:28" ht="15" hidden="1" customHeight="1" outlineLevel="1">
      <c r="B97" s="41" t="s">
        <v>22</v>
      </c>
      <c r="C97" s="2">
        <v>24</v>
      </c>
      <c r="D97" s="70">
        <v>-4.0000000000000036E-2</v>
      </c>
      <c r="E97" s="9">
        <v>9</v>
      </c>
      <c r="F97" s="70">
        <v>0.28571428571428581</v>
      </c>
      <c r="G97" s="9">
        <v>0</v>
      </c>
      <c r="H97" s="70" t="e">
        <v>#DIV/0!</v>
      </c>
      <c r="I97" s="9">
        <v>9</v>
      </c>
      <c r="J97" s="70">
        <v>0.28571428571428581</v>
      </c>
      <c r="K97" s="2">
        <v>162</v>
      </c>
      <c r="L97" s="70">
        <v>-0.54748603351955305</v>
      </c>
      <c r="M97" s="2">
        <v>1383</v>
      </c>
      <c r="N97" s="70">
        <v>-0.12078830260648443</v>
      </c>
      <c r="O97" s="2">
        <v>1545</v>
      </c>
      <c r="P97" s="70">
        <v>-0.19989642672190577</v>
      </c>
      <c r="Q97" s="9">
        <v>2127</v>
      </c>
      <c r="R97" s="70">
        <v>0.40860927152317883</v>
      </c>
      <c r="S97" s="9">
        <v>7478</v>
      </c>
      <c r="T97" s="70">
        <v>0.28399725274725274</v>
      </c>
      <c r="U97" s="9">
        <v>9605</v>
      </c>
      <c r="V97" s="70">
        <v>0.30965366784837745</v>
      </c>
      <c r="W97" s="2">
        <v>2322</v>
      </c>
      <c r="X97" s="70">
        <v>0.22210526315789481</v>
      </c>
      <c r="Y97" s="2">
        <v>8861</v>
      </c>
      <c r="Z97" s="70">
        <v>0.19791807489522784</v>
      </c>
      <c r="AA97" s="2">
        <v>11183</v>
      </c>
      <c r="AB97" s="70">
        <v>0.20286113800150596</v>
      </c>
    </row>
    <row r="98" spans="2:28" collapsed="1">
      <c r="B98" s="126">
        <v>2004</v>
      </c>
      <c r="C98" s="9">
        <v>248</v>
      </c>
      <c r="D98" s="50">
        <v>6.4377682403433445E-2</v>
      </c>
      <c r="E98" s="9">
        <v>50</v>
      </c>
      <c r="F98" s="50">
        <v>0.4285714285714286</v>
      </c>
      <c r="G98" s="9">
        <v>34</v>
      </c>
      <c r="H98" s="70" t="s">
        <v>132</v>
      </c>
      <c r="I98" s="9">
        <v>84</v>
      </c>
      <c r="J98" s="50">
        <v>1.4</v>
      </c>
      <c r="K98" s="9">
        <v>1036</v>
      </c>
      <c r="L98" s="50">
        <v>-0.37515078407720148</v>
      </c>
      <c r="M98" s="9">
        <v>7954</v>
      </c>
      <c r="N98" s="50">
        <v>4.3832020997375265E-2</v>
      </c>
      <c r="O98" s="9">
        <v>8990</v>
      </c>
      <c r="P98" s="50">
        <v>-3.1041172666522954E-2</v>
      </c>
      <c r="Q98" s="9">
        <v>22972</v>
      </c>
      <c r="R98" s="50">
        <v>0.82129548878141589</v>
      </c>
      <c r="S98" s="9">
        <v>52049</v>
      </c>
      <c r="T98" s="50">
        <v>0.1429041962187918</v>
      </c>
      <c r="U98" s="9">
        <v>75021</v>
      </c>
      <c r="V98" s="50">
        <v>0.29004023798878831</v>
      </c>
      <c r="W98" s="9">
        <v>24306</v>
      </c>
      <c r="X98" s="50">
        <v>0.67177935208748885</v>
      </c>
      <c r="Y98" s="9">
        <v>60037</v>
      </c>
      <c r="Z98" s="50">
        <v>0.12934293937284846</v>
      </c>
      <c r="AA98" s="9">
        <v>84343</v>
      </c>
      <c r="AB98" s="50">
        <v>0.24583456425406203</v>
      </c>
    </row>
    <row r="99" spans="2:28" ht="15" hidden="1" customHeight="1" outlineLevel="1">
      <c r="B99" s="41" t="s">
        <v>11</v>
      </c>
      <c r="C99" s="2">
        <v>20</v>
      </c>
      <c r="D99" s="70">
        <v>0.17647058823529416</v>
      </c>
      <c r="E99" s="9">
        <v>0</v>
      </c>
      <c r="F99" s="70" t="e">
        <v>#DIV/0!</v>
      </c>
      <c r="G99" s="9">
        <v>0</v>
      </c>
      <c r="H99" s="70" t="e">
        <v>#DIV/0!</v>
      </c>
      <c r="I99" s="9">
        <v>0</v>
      </c>
      <c r="J99" s="70" t="e">
        <v>#DIV/0!</v>
      </c>
      <c r="K99" s="2">
        <v>176</v>
      </c>
      <c r="L99" s="70">
        <v>-0.75453277545327757</v>
      </c>
      <c r="M99" s="2">
        <v>1305</v>
      </c>
      <c r="N99" s="70">
        <v>-0.23415492957746475</v>
      </c>
      <c r="O99" s="2">
        <v>1481</v>
      </c>
      <c r="P99" s="70">
        <v>-0.38826931020239575</v>
      </c>
      <c r="Q99" s="9">
        <v>1865</v>
      </c>
      <c r="R99" s="70">
        <v>0.18865519439133216</v>
      </c>
      <c r="S99" s="9">
        <v>6288</v>
      </c>
      <c r="T99" s="70">
        <v>-4.248515303791689E-2</v>
      </c>
      <c r="U99" s="9">
        <v>8153</v>
      </c>
      <c r="V99" s="70">
        <v>2.0894788593903701E-3</v>
      </c>
      <c r="W99" s="2">
        <v>2061</v>
      </c>
      <c r="X99" s="70">
        <v>-0.10508033000434214</v>
      </c>
      <c r="Y99" s="2">
        <v>7593</v>
      </c>
      <c r="Z99" s="70">
        <v>-8.1973159231048198E-2</v>
      </c>
      <c r="AA99" s="2">
        <v>9654</v>
      </c>
      <c r="AB99" s="70">
        <v>-8.7005863438623043E-2</v>
      </c>
    </row>
    <row r="100" spans="2:28" ht="15" hidden="1" customHeight="1" outlineLevel="1">
      <c r="B100" s="41" t="s">
        <v>12</v>
      </c>
      <c r="C100" s="2">
        <v>32</v>
      </c>
      <c r="D100" s="70">
        <v>0.39130434782608692</v>
      </c>
      <c r="E100" s="9">
        <v>2</v>
      </c>
      <c r="F100" s="70">
        <v>-0.33333333333333337</v>
      </c>
      <c r="G100" s="9">
        <v>0</v>
      </c>
      <c r="H100" s="70" t="e">
        <v>#DIV/0!</v>
      </c>
      <c r="I100" s="9">
        <v>2</v>
      </c>
      <c r="J100" s="70">
        <v>-0.33333333333333337</v>
      </c>
      <c r="K100" s="2">
        <v>108</v>
      </c>
      <c r="L100" s="70">
        <v>-0.26530612244897955</v>
      </c>
      <c r="M100" s="2">
        <v>1084</v>
      </c>
      <c r="N100" s="70">
        <v>-0.16615384615384621</v>
      </c>
      <c r="O100" s="2">
        <v>1192</v>
      </c>
      <c r="P100" s="70">
        <v>-0.17622667588113339</v>
      </c>
      <c r="Q100" s="9">
        <v>1778</v>
      </c>
      <c r="R100" s="70">
        <v>7.7575757575757631E-2</v>
      </c>
      <c r="S100" s="9">
        <v>6924</v>
      </c>
      <c r="T100" s="70">
        <v>0.16919959473150969</v>
      </c>
      <c r="U100" s="9">
        <v>8702</v>
      </c>
      <c r="V100" s="70">
        <v>0.14923402007395659</v>
      </c>
      <c r="W100" s="2">
        <v>1920</v>
      </c>
      <c r="X100" s="70">
        <v>5.3208996160175603E-2</v>
      </c>
      <c r="Y100" s="2">
        <v>8008</v>
      </c>
      <c r="Z100" s="70">
        <v>0.10883411797286069</v>
      </c>
      <c r="AA100" s="2">
        <v>9928</v>
      </c>
      <c r="AB100" s="70">
        <v>9.7622996130458883E-2</v>
      </c>
    </row>
    <row r="101" spans="2:28" ht="15" hidden="1" customHeight="1" outlineLevel="1">
      <c r="B101" s="41" t="s">
        <v>13</v>
      </c>
      <c r="C101" s="2">
        <v>17</v>
      </c>
      <c r="D101" s="70">
        <v>-0.10526315789473684</v>
      </c>
      <c r="E101" s="9">
        <v>2</v>
      </c>
      <c r="F101" s="70">
        <v>0</v>
      </c>
      <c r="G101" s="9">
        <v>0</v>
      </c>
      <c r="H101" s="70" t="e">
        <v>#DIV/0!</v>
      </c>
      <c r="I101" s="9">
        <v>2</v>
      </c>
      <c r="J101" s="70">
        <v>0</v>
      </c>
      <c r="K101" s="2">
        <v>109</v>
      </c>
      <c r="L101" s="70">
        <v>-0.310126582278481</v>
      </c>
      <c r="M101" s="2">
        <v>879</v>
      </c>
      <c r="N101" s="70">
        <v>-0.17464788732394365</v>
      </c>
      <c r="O101" s="2">
        <v>988</v>
      </c>
      <c r="P101" s="70">
        <v>-0.19215044971381845</v>
      </c>
      <c r="Q101" s="9">
        <v>1425</v>
      </c>
      <c r="R101" s="70">
        <v>9.8689282960678471E-2</v>
      </c>
      <c r="S101" s="9">
        <v>4414</v>
      </c>
      <c r="T101" s="70">
        <v>0.18274383708467301</v>
      </c>
      <c r="U101" s="9">
        <v>5839</v>
      </c>
      <c r="V101" s="70">
        <v>0.16106581825412603</v>
      </c>
      <c r="W101" s="2">
        <v>1553</v>
      </c>
      <c r="X101" s="70">
        <v>5.2168021680216725E-2</v>
      </c>
      <c r="Y101" s="2">
        <v>5293</v>
      </c>
      <c r="Z101" s="70">
        <v>0.10339795705649357</v>
      </c>
      <c r="AA101" s="2">
        <v>6846</v>
      </c>
      <c r="AB101" s="70">
        <v>9.1343854615016706E-2</v>
      </c>
    </row>
    <row r="102" spans="2:28" ht="15" hidden="1" customHeight="1" outlineLevel="1">
      <c r="B102" s="41" t="s">
        <v>14</v>
      </c>
      <c r="C102" s="2">
        <v>10</v>
      </c>
      <c r="D102" s="70">
        <v>-9.0909090909090939E-2</v>
      </c>
      <c r="E102" s="9">
        <v>2</v>
      </c>
      <c r="F102" s="70" t="e">
        <v>#DIV/0!</v>
      </c>
      <c r="G102" s="9">
        <v>0</v>
      </c>
      <c r="H102" s="70" t="e">
        <v>#DIV/0!</v>
      </c>
      <c r="I102" s="9">
        <v>2</v>
      </c>
      <c r="J102" s="70" t="e">
        <v>#DIV/0!</v>
      </c>
      <c r="K102" s="2">
        <v>14</v>
      </c>
      <c r="L102" s="70">
        <v>-0.76666666666666661</v>
      </c>
      <c r="M102" s="2">
        <v>20</v>
      </c>
      <c r="N102" s="70">
        <v>1.2222222222222223</v>
      </c>
      <c r="O102" s="2">
        <v>34</v>
      </c>
      <c r="P102" s="70">
        <v>-0.50724637681159424</v>
      </c>
      <c r="Q102" s="9">
        <v>337</v>
      </c>
      <c r="R102" s="70">
        <v>1.5149253731343282</v>
      </c>
      <c r="S102" s="9">
        <v>1779</v>
      </c>
      <c r="T102" s="70">
        <v>0.62169553327256155</v>
      </c>
      <c r="U102" s="9">
        <v>2116</v>
      </c>
      <c r="V102" s="70">
        <v>0.71892770105605197</v>
      </c>
      <c r="W102" s="2">
        <v>363</v>
      </c>
      <c r="X102" s="70">
        <v>0.77073170731707319</v>
      </c>
      <c r="Y102" s="2">
        <v>1799</v>
      </c>
      <c r="Z102" s="70">
        <v>0.62658227848101267</v>
      </c>
      <c r="AA102" s="2">
        <v>2162</v>
      </c>
      <c r="AB102" s="70">
        <v>0.64912280701754388</v>
      </c>
    </row>
    <row r="103" spans="2:28" ht="15" hidden="1" customHeight="1" outlineLevel="1">
      <c r="B103" s="41" t="s">
        <v>15</v>
      </c>
      <c r="C103" s="2">
        <v>13</v>
      </c>
      <c r="D103" s="70">
        <v>0</v>
      </c>
      <c r="E103" s="9">
        <v>0</v>
      </c>
      <c r="F103" s="70" t="e">
        <v>#DIV/0!</v>
      </c>
      <c r="G103" s="9">
        <v>0</v>
      </c>
      <c r="H103" s="70" t="e">
        <v>#DIV/0!</v>
      </c>
      <c r="I103" s="9">
        <v>0</v>
      </c>
      <c r="J103" s="70" t="e">
        <v>#DIV/0!</v>
      </c>
      <c r="K103" s="2">
        <v>9</v>
      </c>
      <c r="L103" s="70">
        <v>1.25</v>
      </c>
      <c r="M103" s="2">
        <v>27</v>
      </c>
      <c r="N103" s="70">
        <v>0.58823529411764697</v>
      </c>
      <c r="O103" s="2">
        <v>36</v>
      </c>
      <c r="P103" s="70">
        <v>0.71428571428571419</v>
      </c>
      <c r="Q103" s="9">
        <v>266</v>
      </c>
      <c r="R103" s="70">
        <v>-0.26111111111111107</v>
      </c>
      <c r="S103" s="9">
        <v>1220</v>
      </c>
      <c r="T103" s="70">
        <v>0.13172541743970312</v>
      </c>
      <c r="U103" s="9">
        <v>1486</v>
      </c>
      <c r="V103" s="70">
        <v>3.3379694019471495E-2</v>
      </c>
      <c r="W103" s="2">
        <v>288</v>
      </c>
      <c r="X103" s="70">
        <v>-0.23607427055702923</v>
      </c>
      <c r="Y103" s="2">
        <v>1247</v>
      </c>
      <c r="Z103" s="70">
        <v>0.1388127853881278</v>
      </c>
      <c r="AA103" s="2">
        <v>1535</v>
      </c>
      <c r="AB103" s="70">
        <v>4.2798913043478271E-2</v>
      </c>
    </row>
    <row r="104" spans="2:28" ht="15" hidden="1" customHeight="1" outlineLevel="1">
      <c r="B104" s="41" t="s">
        <v>16</v>
      </c>
      <c r="C104" s="2">
        <v>16</v>
      </c>
      <c r="D104" s="70">
        <v>0.60000000000000009</v>
      </c>
      <c r="E104" s="9">
        <v>0</v>
      </c>
      <c r="F104" s="70">
        <v>-1</v>
      </c>
      <c r="G104" s="9">
        <v>0</v>
      </c>
      <c r="H104" s="70" t="e">
        <v>#DIV/0!</v>
      </c>
      <c r="I104" s="9">
        <v>0</v>
      </c>
      <c r="J104" s="70">
        <v>-1</v>
      </c>
      <c r="K104" s="2">
        <v>4</v>
      </c>
      <c r="L104" s="70">
        <v>-0.19999999999999996</v>
      </c>
      <c r="M104" s="2">
        <v>22</v>
      </c>
      <c r="N104" s="70">
        <v>-0.3125</v>
      </c>
      <c r="O104" s="2">
        <v>26</v>
      </c>
      <c r="P104" s="70">
        <v>-0.29729729729729726</v>
      </c>
      <c r="Q104" s="9">
        <v>474</v>
      </c>
      <c r="R104" s="70">
        <v>1.2046511627906975</v>
      </c>
      <c r="S104" s="9">
        <v>1563</v>
      </c>
      <c r="T104" s="70">
        <v>-0.19928278688524592</v>
      </c>
      <c r="U104" s="9">
        <v>2037</v>
      </c>
      <c r="V104" s="70">
        <v>-5.9990770650669156E-2</v>
      </c>
      <c r="W104" s="2">
        <v>494</v>
      </c>
      <c r="X104" s="70">
        <v>1.1293103448275863</v>
      </c>
      <c r="Y104" s="2">
        <v>1585</v>
      </c>
      <c r="Z104" s="70">
        <v>-0.20110887096774188</v>
      </c>
      <c r="AA104" s="2">
        <v>2079</v>
      </c>
      <c r="AB104" s="70">
        <v>-6.1823104693140785E-2</v>
      </c>
    </row>
    <row r="105" spans="2:28" ht="15" hidden="1" customHeight="1" outlineLevel="1">
      <c r="B105" s="41" t="s">
        <v>17</v>
      </c>
      <c r="C105" s="2">
        <v>11</v>
      </c>
      <c r="D105" s="70">
        <v>0.375</v>
      </c>
      <c r="E105" s="9">
        <v>3</v>
      </c>
      <c r="F105" s="70" t="e">
        <v>#DIV/0!</v>
      </c>
      <c r="G105" s="9">
        <v>0</v>
      </c>
      <c r="H105" s="70" t="e">
        <v>#DIV/0!</v>
      </c>
      <c r="I105" s="9">
        <v>3</v>
      </c>
      <c r="J105" s="70" t="e">
        <v>#DIV/0!</v>
      </c>
      <c r="K105" s="2">
        <v>26</v>
      </c>
      <c r="L105" s="70">
        <v>25</v>
      </c>
      <c r="M105" s="2">
        <v>6</v>
      </c>
      <c r="N105" s="70">
        <v>-0.66666666666666674</v>
      </c>
      <c r="O105" s="2">
        <v>32</v>
      </c>
      <c r="P105" s="70">
        <v>0.68421052631578938</v>
      </c>
      <c r="Q105" s="9">
        <v>384</v>
      </c>
      <c r="R105" s="70">
        <v>-0.37662337662337664</v>
      </c>
      <c r="S105" s="9">
        <v>1184</v>
      </c>
      <c r="T105" s="70">
        <v>-0.14574314574314573</v>
      </c>
      <c r="U105" s="9">
        <v>1568</v>
      </c>
      <c r="V105" s="70">
        <v>-0.21678321678321677</v>
      </c>
      <c r="W105" s="2">
        <v>424</v>
      </c>
      <c r="X105" s="70">
        <v>-0.3216</v>
      </c>
      <c r="Y105" s="2">
        <v>1190</v>
      </c>
      <c r="Z105" s="70">
        <v>-0.1524216524216524</v>
      </c>
      <c r="AA105" s="2">
        <v>1614</v>
      </c>
      <c r="AB105" s="70">
        <v>-0.20453425332676201</v>
      </c>
    </row>
    <row r="106" spans="2:28" ht="15" hidden="1" customHeight="1" outlineLevel="1">
      <c r="B106" s="41" t="s">
        <v>18</v>
      </c>
      <c r="C106" s="2">
        <v>11</v>
      </c>
      <c r="D106" s="70">
        <v>1.2000000000000002</v>
      </c>
      <c r="E106" s="9">
        <v>1</v>
      </c>
      <c r="F106" s="70" t="e">
        <v>#DIV/0!</v>
      </c>
      <c r="G106" s="9">
        <v>0</v>
      </c>
      <c r="H106" s="70" t="e">
        <v>#DIV/0!</v>
      </c>
      <c r="I106" s="9">
        <v>1</v>
      </c>
      <c r="J106" s="70" t="e">
        <v>#DIV/0!</v>
      </c>
      <c r="K106" s="2">
        <v>16</v>
      </c>
      <c r="L106" s="70">
        <v>0.33333333333333326</v>
      </c>
      <c r="M106" s="2">
        <v>13</v>
      </c>
      <c r="N106" s="70">
        <v>1.1666666666666665</v>
      </c>
      <c r="O106" s="2">
        <v>29</v>
      </c>
      <c r="P106" s="70">
        <v>0.61111111111111116</v>
      </c>
      <c r="Q106" s="9">
        <v>357</v>
      </c>
      <c r="R106" s="70">
        <v>0.96153846153846145</v>
      </c>
      <c r="S106" s="9">
        <v>1252</v>
      </c>
      <c r="T106" s="70">
        <v>-0.27963176064441886</v>
      </c>
      <c r="U106" s="9">
        <v>1609</v>
      </c>
      <c r="V106" s="70">
        <v>-0.16197916666666667</v>
      </c>
      <c r="W106" s="2">
        <v>385</v>
      </c>
      <c r="X106" s="70">
        <v>0.9346733668341709</v>
      </c>
      <c r="Y106" s="2">
        <v>1265</v>
      </c>
      <c r="Z106" s="70">
        <v>-0.27465596330275233</v>
      </c>
      <c r="AA106" s="2">
        <v>1650</v>
      </c>
      <c r="AB106" s="70">
        <v>-0.15079773546062791</v>
      </c>
    </row>
    <row r="107" spans="2:28" ht="15" hidden="1" customHeight="1" outlineLevel="1">
      <c r="B107" s="41" t="s">
        <v>19</v>
      </c>
      <c r="C107" s="2">
        <v>19</v>
      </c>
      <c r="D107" s="70">
        <v>-0.70769230769230762</v>
      </c>
      <c r="E107" s="9">
        <v>6</v>
      </c>
      <c r="F107" s="70">
        <v>0.19999999999999996</v>
      </c>
      <c r="G107" s="9">
        <v>0</v>
      </c>
      <c r="H107" s="70" t="e">
        <v>#DIV/0!</v>
      </c>
      <c r="I107" s="9">
        <v>6</v>
      </c>
      <c r="J107" s="70">
        <v>0.19999999999999996</v>
      </c>
      <c r="K107" s="2">
        <v>121</v>
      </c>
      <c r="L107" s="70">
        <v>2.0249999999999999</v>
      </c>
      <c r="M107" s="2">
        <v>334</v>
      </c>
      <c r="N107" s="70">
        <v>2.7692307692307683E-2</v>
      </c>
      <c r="O107" s="2">
        <v>455</v>
      </c>
      <c r="P107" s="70">
        <v>0.24657534246575352</v>
      </c>
      <c r="Q107" s="9">
        <v>1016</v>
      </c>
      <c r="R107" s="70">
        <v>-2.4015369836695499E-2</v>
      </c>
      <c r="S107" s="9">
        <v>3084</v>
      </c>
      <c r="T107" s="70">
        <v>-7.719928186714542E-2</v>
      </c>
      <c r="U107" s="9">
        <v>4100</v>
      </c>
      <c r="V107" s="70">
        <v>-6.4567647729865341E-2</v>
      </c>
      <c r="W107" s="2">
        <v>1162</v>
      </c>
      <c r="X107" s="70">
        <v>9.5569070373588971E-3</v>
      </c>
      <c r="Y107" s="2">
        <v>3418</v>
      </c>
      <c r="Z107" s="70">
        <v>-6.7902917916553007E-2</v>
      </c>
      <c r="AA107" s="2">
        <v>4580</v>
      </c>
      <c r="AB107" s="70">
        <v>-4.9398090493980917E-2</v>
      </c>
    </row>
    <row r="108" spans="2:28" ht="15" hidden="1" customHeight="1" outlineLevel="1">
      <c r="B108" s="41" t="s">
        <v>20</v>
      </c>
      <c r="C108" s="2">
        <v>21</v>
      </c>
      <c r="D108" s="70">
        <v>-0.80555555555555558</v>
      </c>
      <c r="E108" s="9">
        <v>2</v>
      </c>
      <c r="F108" s="70">
        <v>-0.33333333333333337</v>
      </c>
      <c r="G108" s="9">
        <v>0</v>
      </c>
      <c r="H108" s="70">
        <v>-1</v>
      </c>
      <c r="I108" s="9">
        <v>2</v>
      </c>
      <c r="J108" s="70">
        <v>-0.88235294117647056</v>
      </c>
      <c r="K108" s="2">
        <v>342</v>
      </c>
      <c r="L108" s="70">
        <v>0.86885245901639352</v>
      </c>
      <c r="M108" s="2">
        <v>1226</v>
      </c>
      <c r="N108" s="70">
        <v>-8.2335329341317376E-2</v>
      </c>
      <c r="O108" s="2">
        <v>1568</v>
      </c>
      <c r="P108" s="70">
        <v>3.2258064516129004E-2</v>
      </c>
      <c r="Q108" s="9">
        <v>1757</v>
      </c>
      <c r="R108" s="70">
        <v>0.79285714285714293</v>
      </c>
      <c r="S108" s="9">
        <v>6564</v>
      </c>
      <c r="T108" s="70">
        <v>-0.20204230488694386</v>
      </c>
      <c r="U108" s="9">
        <v>8321</v>
      </c>
      <c r="V108" s="70">
        <v>-9.6132956767325695E-2</v>
      </c>
      <c r="W108" s="2">
        <v>2122</v>
      </c>
      <c r="X108" s="70">
        <v>0.66562009419152268</v>
      </c>
      <c r="Y108" s="2">
        <v>7790</v>
      </c>
      <c r="Z108" s="70">
        <v>-0.18650793650793651</v>
      </c>
      <c r="AA108" s="2">
        <v>9912</v>
      </c>
      <c r="AB108" s="70">
        <v>-8.6451612903225783E-2</v>
      </c>
    </row>
    <row r="109" spans="2:28" ht="15" hidden="1" customHeight="1" outlineLevel="1">
      <c r="B109" s="41" t="s">
        <v>21</v>
      </c>
      <c r="C109" s="2">
        <v>38</v>
      </c>
      <c r="D109" s="70">
        <v>-0.59139784946236551</v>
      </c>
      <c r="E109" s="9">
        <v>10</v>
      </c>
      <c r="F109" s="70" t="e">
        <v>#DIV/0!</v>
      </c>
      <c r="G109" s="9">
        <v>0</v>
      </c>
      <c r="H109" s="70">
        <v>-1</v>
      </c>
      <c r="I109" s="9">
        <v>10</v>
      </c>
      <c r="J109" s="70">
        <v>-0.2857142857142857</v>
      </c>
      <c r="K109" s="2">
        <v>375</v>
      </c>
      <c r="L109" s="70">
        <v>1.5684931506849313</v>
      </c>
      <c r="M109" s="2">
        <v>1131</v>
      </c>
      <c r="N109" s="70">
        <v>-0.21999999999999997</v>
      </c>
      <c r="O109" s="2">
        <v>1506</v>
      </c>
      <c r="P109" s="70">
        <v>-5.6390977443608992E-2</v>
      </c>
      <c r="Q109" s="9">
        <v>1444</v>
      </c>
      <c r="R109" s="70">
        <v>-0.13221153846153844</v>
      </c>
      <c r="S109" s="9">
        <v>5445</v>
      </c>
      <c r="T109" s="70">
        <v>-0.22755000709320472</v>
      </c>
      <c r="U109" s="9">
        <v>6889</v>
      </c>
      <c r="V109" s="70">
        <v>-0.20934236198783429</v>
      </c>
      <c r="W109" s="2">
        <v>1867</v>
      </c>
      <c r="X109" s="70">
        <v>-1.8917498686284784E-2</v>
      </c>
      <c r="Y109" s="2">
        <v>6576</v>
      </c>
      <c r="Z109" s="70">
        <v>-0.22753435921531773</v>
      </c>
      <c r="AA109" s="2">
        <v>8443</v>
      </c>
      <c r="AB109" s="70">
        <v>-0.18942012288786481</v>
      </c>
    </row>
    <row r="110" spans="2:28" ht="15" hidden="1" customHeight="1" outlineLevel="1">
      <c r="B110" s="41" t="s">
        <v>22</v>
      </c>
      <c r="C110" s="2">
        <v>25</v>
      </c>
      <c r="D110" s="70">
        <v>0.13636363636363646</v>
      </c>
      <c r="E110" s="9">
        <v>7</v>
      </c>
      <c r="F110" s="70">
        <v>2.5</v>
      </c>
      <c r="G110" s="9">
        <v>0</v>
      </c>
      <c r="H110" s="70" t="e">
        <v>#DIV/0!</v>
      </c>
      <c r="I110" s="9">
        <v>7</v>
      </c>
      <c r="J110" s="70">
        <v>2.5</v>
      </c>
      <c r="K110" s="2">
        <v>358</v>
      </c>
      <c r="L110" s="70">
        <v>2.0862068965517242</v>
      </c>
      <c r="M110" s="2">
        <v>1573</v>
      </c>
      <c r="N110" s="70">
        <v>-0.16860465116279066</v>
      </c>
      <c r="O110" s="2">
        <v>1931</v>
      </c>
      <c r="P110" s="70">
        <v>-3.8346613545816699E-2</v>
      </c>
      <c r="Q110" s="9">
        <v>1510</v>
      </c>
      <c r="R110" s="70">
        <v>-5.031446540880502E-2</v>
      </c>
      <c r="S110" s="9">
        <v>5824</v>
      </c>
      <c r="T110" s="70">
        <v>-0.1198428290766208</v>
      </c>
      <c r="U110" s="9">
        <v>7334</v>
      </c>
      <c r="V110" s="70">
        <v>-0.10637260874862919</v>
      </c>
      <c r="W110" s="2">
        <v>1900</v>
      </c>
      <c r="X110" s="70">
        <v>9.8265895953757232E-2</v>
      </c>
      <c r="Y110" s="2">
        <v>7397</v>
      </c>
      <c r="Z110" s="70">
        <v>-0.13068515689270188</v>
      </c>
      <c r="AA110" s="2">
        <v>9297</v>
      </c>
      <c r="AB110" s="70">
        <v>-9.2001171989452124E-2</v>
      </c>
    </row>
    <row r="111" spans="2:28" collapsed="1">
      <c r="B111" s="126">
        <v>2003</v>
      </c>
      <c r="C111" s="9">
        <v>233</v>
      </c>
      <c r="D111" s="50">
        <v>-0.40862944162436543</v>
      </c>
      <c r="E111" s="9">
        <v>35</v>
      </c>
      <c r="F111" s="50">
        <v>1.0588235294117645</v>
      </c>
      <c r="G111" s="9">
        <v>0</v>
      </c>
      <c r="H111" s="50">
        <v>-1</v>
      </c>
      <c r="I111" s="9">
        <v>35</v>
      </c>
      <c r="J111" s="50">
        <v>-0.22222222222222221</v>
      </c>
      <c r="K111" s="9">
        <v>1658</v>
      </c>
      <c r="L111" s="50">
        <v>4.3423536815607289E-2</v>
      </c>
      <c r="M111" s="9">
        <v>7620</v>
      </c>
      <c r="N111" s="50">
        <v>-0.16757701551234438</v>
      </c>
      <c r="O111" s="9">
        <v>9278</v>
      </c>
      <c r="P111" s="50">
        <v>-0.13636786744857121</v>
      </c>
      <c r="Q111" s="9">
        <v>12613</v>
      </c>
      <c r="R111" s="50">
        <v>0.11639228181979111</v>
      </c>
      <c r="S111" s="9">
        <v>45541</v>
      </c>
      <c r="T111" s="50">
        <v>-6.4981727097277564E-2</v>
      </c>
      <c r="U111" s="9">
        <v>58154</v>
      </c>
      <c r="V111" s="50">
        <v>-3.0831277914805666E-2</v>
      </c>
      <c r="W111" s="9">
        <v>14539</v>
      </c>
      <c r="X111" s="50">
        <v>9.3322304105880605E-2</v>
      </c>
      <c r="Y111" s="9">
        <v>53161</v>
      </c>
      <c r="Z111" s="50">
        <v>-8.1657683803206149E-2</v>
      </c>
      <c r="AA111" s="9">
        <v>67700</v>
      </c>
      <c r="AB111" s="50">
        <v>-4.8970303149495686E-2</v>
      </c>
    </row>
    <row r="112" spans="2:28" ht="15" hidden="1" customHeight="1" outlineLevel="1">
      <c r="B112" s="41" t="s">
        <v>11</v>
      </c>
      <c r="C112" s="2">
        <v>17</v>
      </c>
      <c r="D112" s="70">
        <v>0.30769230769230771</v>
      </c>
      <c r="E112" s="9">
        <v>0</v>
      </c>
      <c r="F112" s="70">
        <v>-1</v>
      </c>
      <c r="G112" s="9">
        <v>0</v>
      </c>
      <c r="H112" s="70" t="e">
        <v>#DIV/0!</v>
      </c>
      <c r="I112" s="9">
        <v>0</v>
      </c>
      <c r="J112" s="70">
        <v>-1</v>
      </c>
      <c r="K112" s="2">
        <v>717</v>
      </c>
      <c r="L112" s="70">
        <v>5.3451327433628322</v>
      </c>
      <c r="M112" s="2">
        <v>1704</v>
      </c>
      <c r="N112" s="70">
        <v>-0.254919108001749</v>
      </c>
      <c r="O112" s="2">
        <v>2421</v>
      </c>
      <c r="P112" s="70">
        <v>8.7500000000000355E-3</v>
      </c>
      <c r="Q112" s="9">
        <v>1569</v>
      </c>
      <c r="R112" s="70">
        <v>1.4708661417322832</v>
      </c>
      <c r="S112" s="9">
        <v>6567</v>
      </c>
      <c r="T112" s="70">
        <v>5.2910052910053018E-2</v>
      </c>
      <c r="U112" s="9">
        <v>8136</v>
      </c>
      <c r="V112" s="70">
        <v>0.18393480791618155</v>
      </c>
      <c r="W112" s="2">
        <v>2303</v>
      </c>
      <c r="X112" s="70">
        <v>2.0223097112860891</v>
      </c>
      <c r="Y112" s="2">
        <v>8271</v>
      </c>
      <c r="Z112" s="70">
        <v>-2.9680900985452841E-2</v>
      </c>
      <c r="AA112" s="2">
        <v>10574</v>
      </c>
      <c r="AB112" s="70">
        <v>0.13870342451001516</v>
      </c>
    </row>
    <row r="113" spans="2:28" ht="15" hidden="1" customHeight="1" outlineLevel="1">
      <c r="B113" s="41" t="s">
        <v>12</v>
      </c>
      <c r="C113" s="2">
        <v>23</v>
      </c>
      <c r="D113" s="70">
        <v>0</v>
      </c>
      <c r="E113" s="9">
        <v>3</v>
      </c>
      <c r="F113" s="70">
        <v>0</v>
      </c>
      <c r="G113" s="9">
        <v>0</v>
      </c>
      <c r="H113" s="70" t="e">
        <v>#DIV/0!</v>
      </c>
      <c r="I113" s="9">
        <v>3</v>
      </c>
      <c r="J113" s="70">
        <v>0</v>
      </c>
      <c r="K113" s="2">
        <v>147</v>
      </c>
      <c r="L113" s="70">
        <v>0.79268292682926833</v>
      </c>
      <c r="M113" s="2">
        <v>1300</v>
      </c>
      <c r="N113" s="70">
        <v>-1.2908124525436548E-2</v>
      </c>
      <c r="O113" s="2">
        <v>1447</v>
      </c>
      <c r="P113" s="70">
        <v>3.4310221586847822E-2</v>
      </c>
      <c r="Q113" s="9">
        <v>1650</v>
      </c>
      <c r="R113" s="70">
        <v>0.23042505592841156</v>
      </c>
      <c r="S113" s="9">
        <v>5922</v>
      </c>
      <c r="T113" s="70">
        <v>7.790316709137235E-2</v>
      </c>
      <c r="U113" s="9">
        <v>7572</v>
      </c>
      <c r="V113" s="70">
        <v>0.10782735918068753</v>
      </c>
      <c r="W113" s="2">
        <v>1823</v>
      </c>
      <c r="X113" s="70">
        <v>0.25810904071773644</v>
      </c>
      <c r="Y113" s="2">
        <v>7222</v>
      </c>
      <c r="Z113" s="70">
        <v>6.0343561885185748E-2</v>
      </c>
      <c r="AA113" s="2">
        <v>9045</v>
      </c>
      <c r="AB113" s="70">
        <v>9.5036319612590736E-2</v>
      </c>
    </row>
    <row r="114" spans="2:28" ht="15" hidden="1" customHeight="1" outlineLevel="1">
      <c r="B114" s="41" t="s">
        <v>13</v>
      </c>
      <c r="C114" s="2">
        <v>19</v>
      </c>
      <c r="D114" s="70">
        <v>1.1111111111111112</v>
      </c>
      <c r="E114" s="9">
        <v>2</v>
      </c>
      <c r="F114" s="70">
        <v>0</v>
      </c>
      <c r="G114" s="9">
        <v>0</v>
      </c>
      <c r="H114" s="70" t="e">
        <v>#DIV/0!</v>
      </c>
      <c r="I114" s="9">
        <v>2</v>
      </c>
      <c r="J114" s="70">
        <v>0</v>
      </c>
      <c r="K114" s="2">
        <v>158</v>
      </c>
      <c r="L114" s="70">
        <v>2.16</v>
      </c>
      <c r="M114" s="2">
        <v>1065</v>
      </c>
      <c r="N114" s="70">
        <v>-2.2935779816513735E-2</v>
      </c>
      <c r="O114" s="2">
        <v>1223</v>
      </c>
      <c r="P114" s="70">
        <v>7.2807017543859542E-2</v>
      </c>
      <c r="Q114" s="9">
        <v>1297</v>
      </c>
      <c r="R114" s="70">
        <v>0.34963579604578565</v>
      </c>
      <c r="S114" s="9">
        <v>3732</v>
      </c>
      <c r="T114" s="70">
        <v>-5.4950620410230466E-2</v>
      </c>
      <c r="U114" s="9">
        <v>5029</v>
      </c>
      <c r="V114" s="70">
        <v>2.4236252545824843E-2</v>
      </c>
      <c r="W114" s="2">
        <v>1476</v>
      </c>
      <c r="X114" s="70">
        <v>0.44422700587084152</v>
      </c>
      <c r="Y114" s="2">
        <v>4797</v>
      </c>
      <c r="Z114" s="70">
        <v>-4.8025401865449457E-2</v>
      </c>
      <c r="AA114" s="2">
        <v>6273</v>
      </c>
      <c r="AB114" s="70">
        <v>3.4977726447780855E-2</v>
      </c>
    </row>
    <row r="115" spans="2:28" ht="15" hidden="1" customHeight="1" outlineLevel="1">
      <c r="B115" s="41" t="s">
        <v>14</v>
      </c>
      <c r="C115" s="2">
        <v>11</v>
      </c>
      <c r="D115" s="70">
        <v>-0.38888888888888884</v>
      </c>
      <c r="E115" s="9">
        <v>0</v>
      </c>
      <c r="F115" s="70" t="e">
        <v>#DIV/0!</v>
      </c>
      <c r="G115" s="9">
        <v>0</v>
      </c>
      <c r="H115" s="70" t="e">
        <v>#DIV/0!</v>
      </c>
      <c r="I115" s="9">
        <v>0</v>
      </c>
      <c r="J115" s="70" t="e">
        <v>#DIV/0!</v>
      </c>
      <c r="K115" s="2">
        <v>60</v>
      </c>
      <c r="L115" s="70">
        <v>11</v>
      </c>
      <c r="M115" s="2">
        <v>9</v>
      </c>
      <c r="N115" s="70">
        <v>-0.66666666666666674</v>
      </c>
      <c r="O115" s="2">
        <v>69</v>
      </c>
      <c r="P115" s="70">
        <v>1.15625</v>
      </c>
      <c r="Q115" s="9">
        <v>134</v>
      </c>
      <c r="R115" s="70">
        <v>0.38144329896907214</v>
      </c>
      <c r="S115" s="9">
        <v>1097</v>
      </c>
      <c r="T115" s="70">
        <v>-0.28673602080624183</v>
      </c>
      <c r="U115" s="9">
        <v>1231</v>
      </c>
      <c r="V115" s="70">
        <v>-0.24709480122324157</v>
      </c>
      <c r="W115" s="2">
        <v>205</v>
      </c>
      <c r="X115" s="70">
        <v>0.70833333333333326</v>
      </c>
      <c r="Y115" s="2">
        <v>1106</v>
      </c>
      <c r="Z115" s="70">
        <v>-0.29329073482428114</v>
      </c>
      <c r="AA115" s="2">
        <v>1311</v>
      </c>
      <c r="AB115" s="70">
        <v>-0.22195845697329375</v>
      </c>
    </row>
    <row r="116" spans="2:28" ht="15" hidden="1" customHeight="1" outlineLevel="1">
      <c r="B116" s="41" t="s">
        <v>15</v>
      </c>
      <c r="C116" s="2">
        <v>13</v>
      </c>
      <c r="D116" s="70">
        <v>5.5</v>
      </c>
      <c r="E116" s="9">
        <v>0</v>
      </c>
      <c r="F116" s="70">
        <v>-1</v>
      </c>
      <c r="G116" s="9">
        <v>0</v>
      </c>
      <c r="H116" s="70" t="e">
        <v>#DIV/0!</v>
      </c>
      <c r="I116" s="9">
        <v>0</v>
      </c>
      <c r="J116" s="70">
        <v>-1</v>
      </c>
      <c r="K116" s="2">
        <v>4</v>
      </c>
      <c r="L116" s="70">
        <v>-0.19999999999999996</v>
      </c>
      <c r="M116" s="2">
        <v>17</v>
      </c>
      <c r="N116" s="70">
        <v>-0.3928571428571429</v>
      </c>
      <c r="O116" s="2">
        <v>21</v>
      </c>
      <c r="P116" s="70">
        <v>-0.36363636363636365</v>
      </c>
      <c r="Q116" s="9">
        <v>360</v>
      </c>
      <c r="R116" s="70">
        <v>1.1428571428571428</v>
      </c>
      <c r="S116" s="9">
        <v>1078</v>
      </c>
      <c r="T116" s="70">
        <v>-0.35718545020870607</v>
      </c>
      <c r="U116" s="9">
        <v>1438</v>
      </c>
      <c r="V116" s="70">
        <v>-0.22059620596205964</v>
      </c>
      <c r="W116" s="2">
        <v>377</v>
      </c>
      <c r="X116" s="70">
        <v>1.0828729281767955</v>
      </c>
      <c r="Y116" s="2">
        <v>1095</v>
      </c>
      <c r="Z116" s="70">
        <v>-0.35777126099706746</v>
      </c>
      <c r="AA116" s="2">
        <v>1472</v>
      </c>
      <c r="AB116" s="70">
        <v>-0.21951219512195119</v>
      </c>
    </row>
    <row r="117" spans="2:28" ht="15" hidden="1" customHeight="1" outlineLevel="1">
      <c r="B117" s="41" t="s">
        <v>16</v>
      </c>
      <c r="C117" s="2">
        <v>10</v>
      </c>
      <c r="D117" s="70">
        <v>-9.0909090909090939E-2</v>
      </c>
      <c r="E117" s="9">
        <v>2</v>
      </c>
      <c r="F117" s="70">
        <v>-0.66666666666666674</v>
      </c>
      <c r="G117" s="9">
        <v>0</v>
      </c>
      <c r="H117" s="70" t="e">
        <v>#DIV/0!</v>
      </c>
      <c r="I117" s="9">
        <v>2</v>
      </c>
      <c r="J117" s="70">
        <v>-0.66666666666666674</v>
      </c>
      <c r="K117" s="2">
        <v>5</v>
      </c>
      <c r="L117" s="70">
        <v>-0.375</v>
      </c>
      <c r="M117" s="2">
        <v>32</v>
      </c>
      <c r="N117" s="70">
        <v>-0.4838709677419355</v>
      </c>
      <c r="O117" s="2">
        <v>37</v>
      </c>
      <c r="P117" s="70">
        <v>-0.47142857142857142</v>
      </c>
      <c r="Q117" s="9">
        <v>215</v>
      </c>
      <c r="R117" s="70">
        <v>-7.3275862068965525E-2</v>
      </c>
      <c r="S117" s="9">
        <v>1952</v>
      </c>
      <c r="T117" s="70">
        <v>-0.12701252236135963</v>
      </c>
      <c r="U117" s="9">
        <v>2167</v>
      </c>
      <c r="V117" s="70">
        <v>-0.1219611021069692</v>
      </c>
      <c r="W117" s="2">
        <v>232</v>
      </c>
      <c r="X117" s="70">
        <v>-9.7276264591439676E-2</v>
      </c>
      <c r="Y117" s="2">
        <v>1984</v>
      </c>
      <c r="Z117" s="70">
        <v>-0.13664055700609223</v>
      </c>
      <c r="AA117" s="2">
        <v>2216</v>
      </c>
      <c r="AB117" s="70">
        <v>-0.13268101761252449</v>
      </c>
    </row>
    <row r="118" spans="2:28" ht="15" hidden="1" customHeight="1" outlineLevel="1">
      <c r="B118" s="41" t="s">
        <v>17</v>
      </c>
      <c r="C118" s="2">
        <v>8</v>
      </c>
      <c r="D118" s="70">
        <v>0.14285714285714279</v>
      </c>
      <c r="E118" s="9">
        <v>0</v>
      </c>
      <c r="F118" s="70">
        <v>-1</v>
      </c>
      <c r="G118" s="9">
        <v>0</v>
      </c>
      <c r="H118" s="70" t="e">
        <v>#DIV/0!</v>
      </c>
      <c r="I118" s="9">
        <v>0</v>
      </c>
      <c r="J118" s="70">
        <v>-1</v>
      </c>
      <c r="K118" s="2">
        <v>1</v>
      </c>
      <c r="L118" s="70">
        <v>-0.875</v>
      </c>
      <c r="M118" s="2">
        <v>18</v>
      </c>
      <c r="N118" s="70">
        <v>-0.45454545454545459</v>
      </c>
      <c r="O118" s="2">
        <v>19</v>
      </c>
      <c r="P118" s="70">
        <v>-0.53658536585365857</v>
      </c>
      <c r="Q118" s="9">
        <v>616</v>
      </c>
      <c r="R118" s="70">
        <v>2.8987341772151898</v>
      </c>
      <c r="S118" s="9">
        <v>1386</v>
      </c>
      <c r="T118" s="70">
        <v>-0.10982658959537572</v>
      </c>
      <c r="U118" s="9">
        <v>2002</v>
      </c>
      <c r="V118" s="70">
        <v>0.16734693877551021</v>
      </c>
      <c r="W118" s="2">
        <v>625</v>
      </c>
      <c r="X118" s="70">
        <v>2.5511363636363638</v>
      </c>
      <c r="Y118" s="2">
        <v>1404</v>
      </c>
      <c r="Z118" s="70">
        <v>-0.11698113207547167</v>
      </c>
      <c r="AA118" s="2">
        <v>2029</v>
      </c>
      <c r="AB118" s="70">
        <v>0.14892412231030572</v>
      </c>
    </row>
    <row r="119" spans="2:28" ht="15" hidden="1" customHeight="1" outlineLevel="1">
      <c r="B119" s="41" t="s">
        <v>18</v>
      </c>
      <c r="C119" s="2">
        <v>5</v>
      </c>
      <c r="D119" s="70">
        <v>-0.61538461538461542</v>
      </c>
      <c r="E119" s="9">
        <v>0</v>
      </c>
      <c r="F119" s="70" t="e">
        <v>#DIV/0!</v>
      </c>
      <c r="G119" s="9">
        <v>0</v>
      </c>
      <c r="H119" s="70" t="e">
        <v>#DIV/0!</v>
      </c>
      <c r="I119" s="9">
        <v>0</v>
      </c>
      <c r="J119" s="70" t="e">
        <v>#DIV/0!</v>
      </c>
      <c r="K119" s="2">
        <v>12</v>
      </c>
      <c r="L119" s="70">
        <v>1.4</v>
      </c>
      <c r="M119" s="2">
        <v>6</v>
      </c>
      <c r="N119" s="70">
        <v>-0.90769230769230769</v>
      </c>
      <c r="O119" s="2">
        <v>18</v>
      </c>
      <c r="P119" s="70">
        <v>-0.74285714285714288</v>
      </c>
      <c r="Q119" s="9">
        <v>182</v>
      </c>
      <c r="R119" s="70">
        <v>-2.6737967914438499E-2</v>
      </c>
      <c r="S119" s="9">
        <v>1738</v>
      </c>
      <c r="T119" s="70">
        <v>-0.20711678832116787</v>
      </c>
      <c r="U119" s="9">
        <v>1920</v>
      </c>
      <c r="V119" s="70">
        <v>-0.19293820933165196</v>
      </c>
      <c r="W119" s="2">
        <v>199</v>
      </c>
      <c r="X119" s="70">
        <v>-2.9268292682926855E-2</v>
      </c>
      <c r="Y119" s="2">
        <v>1744</v>
      </c>
      <c r="Z119" s="70">
        <v>-0.22729286663712889</v>
      </c>
      <c r="AA119" s="2">
        <v>1943</v>
      </c>
      <c r="AB119" s="70">
        <v>-0.21080422420796097</v>
      </c>
    </row>
    <row r="120" spans="2:28" ht="15" hidden="1" customHeight="1" outlineLevel="1">
      <c r="B120" s="41" t="s">
        <v>19</v>
      </c>
      <c r="C120" s="2">
        <v>65</v>
      </c>
      <c r="D120" s="70">
        <v>7.125</v>
      </c>
      <c r="E120" s="9">
        <v>5</v>
      </c>
      <c r="F120" s="70">
        <v>1.5</v>
      </c>
      <c r="G120" s="9">
        <v>0</v>
      </c>
      <c r="H120" s="70" t="e">
        <v>#DIV/0!</v>
      </c>
      <c r="I120" s="9">
        <v>5</v>
      </c>
      <c r="J120" s="70">
        <v>1.5</v>
      </c>
      <c r="K120" s="2">
        <v>40</v>
      </c>
      <c r="L120" s="70">
        <v>-0.34426229508196726</v>
      </c>
      <c r="M120" s="2">
        <v>325</v>
      </c>
      <c r="N120" s="70">
        <v>-0.5952677459526774</v>
      </c>
      <c r="O120" s="2">
        <v>365</v>
      </c>
      <c r="P120" s="70">
        <v>-0.57754629629629628</v>
      </c>
      <c r="Q120" s="9">
        <v>1041</v>
      </c>
      <c r="R120" s="70">
        <v>3.376365441906648E-2</v>
      </c>
      <c r="S120" s="9">
        <v>3342</v>
      </c>
      <c r="T120" s="70">
        <v>-0.13262392940565793</v>
      </c>
      <c r="U120" s="9">
        <v>4383</v>
      </c>
      <c r="V120" s="70">
        <v>-9.8148148148148096E-2</v>
      </c>
      <c r="W120" s="2">
        <v>1151</v>
      </c>
      <c r="X120" s="70">
        <v>6.7717996289424764E-2</v>
      </c>
      <c r="Y120" s="2">
        <v>3667</v>
      </c>
      <c r="Z120" s="70">
        <v>-0.21241408934707906</v>
      </c>
      <c r="AA120" s="2">
        <v>4818</v>
      </c>
      <c r="AB120" s="70">
        <v>-0.15974886641088248</v>
      </c>
    </row>
    <row r="121" spans="2:28" ht="15" hidden="1" customHeight="1" outlineLevel="1">
      <c r="B121" s="41" t="s">
        <v>20</v>
      </c>
      <c r="C121" s="2">
        <v>108</v>
      </c>
      <c r="D121" s="70">
        <v>6.7142857142857144</v>
      </c>
      <c r="E121" s="9">
        <v>3</v>
      </c>
      <c r="F121" s="70">
        <v>-0.25</v>
      </c>
      <c r="G121" s="9">
        <v>14</v>
      </c>
      <c r="H121" s="70">
        <v>2.5</v>
      </c>
      <c r="I121" s="9">
        <v>17</v>
      </c>
      <c r="J121" s="70">
        <v>1.125</v>
      </c>
      <c r="K121" s="2">
        <v>183</v>
      </c>
      <c r="L121" s="70">
        <v>-0.50406504065040658</v>
      </c>
      <c r="M121" s="2">
        <v>1336</v>
      </c>
      <c r="N121" s="70">
        <v>-0.43027718550106608</v>
      </c>
      <c r="O121" s="2">
        <v>1519</v>
      </c>
      <c r="P121" s="70">
        <v>-0.44030950626381726</v>
      </c>
      <c r="Q121" s="9">
        <v>980</v>
      </c>
      <c r="R121" s="70">
        <v>-0.29698708751793401</v>
      </c>
      <c r="S121" s="9">
        <v>8226</v>
      </c>
      <c r="T121" s="70">
        <v>0.56031866464339908</v>
      </c>
      <c r="U121" s="9">
        <v>9206</v>
      </c>
      <c r="V121" s="70">
        <v>0.38103810381038095</v>
      </c>
      <c r="W121" s="2">
        <v>1274</v>
      </c>
      <c r="X121" s="70">
        <v>-0.28467153284671531</v>
      </c>
      <c r="Y121" s="2">
        <v>9576</v>
      </c>
      <c r="Z121" s="70">
        <v>0.2565280146962341</v>
      </c>
      <c r="AA121" s="2">
        <v>10850</v>
      </c>
      <c r="AB121" s="70">
        <v>0.1540097851520954</v>
      </c>
    </row>
    <row r="122" spans="2:28" ht="15" hidden="1" customHeight="1" outlineLevel="1">
      <c r="B122" s="41" t="s">
        <v>21</v>
      </c>
      <c r="C122" s="2">
        <v>93</v>
      </c>
      <c r="D122" s="70">
        <v>4.8125</v>
      </c>
      <c r="E122" s="9">
        <v>0</v>
      </c>
      <c r="F122" s="70">
        <v>-1</v>
      </c>
      <c r="G122" s="9">
        <v>14</v>
      </c>
      <c r="H122" s="70" t="e">
        <v>#DIV/0!</v>
      </c>
      <c r="I122" s="9">
        <v>14</v>
      </c>
      <c r="J122" s="70">
        <v>3.666666666666667</v>
      </c>
      <c r="K122" s="2">
        <v>146</v>
      </c>
      <c r="L122" s="70">
        <v>-0.42063492063492058</v>
      </c>
      <c r="M122" s="2">
        <v>1450</v>
      </c>
      <c r="N122" s="70">
        <v>-0.1027227722772277</v>
      </c>
      <c r="O122" s="2">
        <v>1596</v>
      </c>
      <c r="P122" s="70">
        <v>-0.145610278372591</v>
      </c>
      <c r="Q122" s="9">
        <v>1664</v>
      </c>
      <c r="R122" s="70">
        <v>0.11602951039570764</v>
      </c>
      <c r="S122" s="9">
        <v>7049</v>
      </c>
      <c r="T122" s="70">
        <v>0.12838162317912594</v>
      </c>
      <c r="U122" s="9">
        <v>8713</v>
      </c>
      <c r="V122" s="70">
        <v>0.12600155078831743</v>
      </c>
      <c r="W122" s="2">
        <v>1903</v>
      </c>
      <c r="X122" s="70">
        <v>8.002270147559587E-2</v>
      </c>
      <c r="Y122" s="2">
        <v>8513</v>
      </c>
      <c r="Z122" s="70">
        <v>8.2665649243291339E-2</v>
      </c>
      <c r="AA122" s="2">
        <v>10416</v>
      </c>
      <c r="AB122" s="70">
        <v>8.2181818181818134E-2</v>
      </c>
    </row>
    <row r="123" spans="2:28" ht="15" hidden="1" customHeight="1" outlineLevel="1">
      <c r="B123" s="41" t="s">
        <v>22</v>
      </c>
      <c r="C123" s="2">
        <v>22</v>
      </c>
      <c r="D123" s="70">
        <v>4.7619047619047672E-2</v>
      </c>
      <c r="E123" s="9">
        <v>2</v>
      </c>
      <c r="F123" s="70">
        <v>0</v>
      </c>
      <c r="G123" s="9">
        <v>0</v>
      </c>
      <c r="H123" s="70" t="e">
        <v>#DIV/0!</v>
      </c>
      <c r="I123" s="9">
        <v>2</v>
      </c>
      <c r="J123" s="70">
        <v>0</v>
      </c>
      <c r="K123" s="2">
        <v>116</v>
      </c>
      <c r="L123" s="70">
        <v>-0.61333333333333329</v>
      </c>
      <c r="M123" s="2">
        <v>1892</v>
      </c>
      <c r="N123" s="70">
        <v>-0.13171179440110137</v>
      </c>
      <c r="O123" s="2">
        <v>2008</v>
      </c>
      <c r="P123" s="70">
        <v>-0.18999596611536906</v>
      </c>
      <c r="Q123" s="9">
        <v>1590</v>
      </c>
      <c r="R123" s="70">
        <v>8.8295687885010299E-2</v>
      </c>
      <c r="S123" s="9">
        <v>6617</v>
      </c>
      <c r="T123" s="70">
        <v>3.4552845528455389E-2</v>
      </c>
      <c r="U123" s="9">
        <v>8207</v>
      </c>
      <c r="V123" s="70">
        <v>4.4546264477535846E-2</v>
      </c>
      <c r="W123" s="2">
        <v>1730</v>
      </c>
      <c r="X123" s="70">
        <v>-3.0269058295964157E-2</v>
      </c>
      <c r="Y123" s="2">
        <v>8509</v>
      </c>
      <c r="Z123" s="70">
        <v>-7.6967930029154807E-3</v>
      </c>
      <c r="AA123" s="2">
        <v>10239</v>
      </c>
      <c r="AB123" s="70">
        <v>-1.1584129742253091E-2</v>
      </c>
    </row>
    <row r="124" spans="2:28" collapsed="1">
      <c r="B124" s="126">
        <v>2002</v>
      </c>
      <c r="C124" s="9">
        <v>394</v>
      </c>
      <c r="D124" s="50">
        <v>1.5419354838709678</v>
      </c>
      <c r="E124" s="9">
        <v>17</v>
      </c>
      <c r="F124" s="50">
        <v>-0.46875</v>
      </c>
      <c r="G124" s="9">
        <v>28</v>
      </c>
      <c r="H124" s="50">
        <v>6</v>
      </c>
      <c r="I124" s="9">
        <v>45</v>
      </c>
      <c r="J124" s="50">
        <v>0.25</v>
      </c>
      <c r="K124" s="9">
        <v>1589</v>
      </c>
      <c r="L124" s="50">
        <v>0.26311605723370435</v>
      </c>
      <c r="M124" s="9">
        <v>9154</v>
      </c>
      <c r="N124" s="50">
        <v>-0.2276409044886939</v>
      </c>
      <c r="O124" s="9">
        <v>10743</v>
      </c>
      <c r="P124" s="50">
        <v>-0.18054919908466815</v>
      </c>
      <c r="Q124" s="9">
        <v>11298</v>
      </c>
      <c r="R124" s="50">
        <v>0.23718791064388967</v>
      </c>
      <c r="S124" s="9">
        <v>48706</v>
      </c>
      <c r="T124" s="50">
        <v>4.4117647058823595E-2</v>
      </c>
      <c r="U124" s="9">
        <v>60004</v>
      </c>
      <c r="V124" s="50">
        <v>7.5726066690570137E-2</v>
      </c>
      <c r="W124" s="9">
        <v>13298</v>
      </c>
      <c r="X124" s="50">
        <v>0.25725631086319378</v>
      </c>
      <c r="Y124" s="9">
        <v>57888</v>
      </c>
      <c r="Z124" s="50">
        <v>-1.052919458498569E-2</v>
      </c>
      <c r="AA124" s="9">
        <v>71186</v>
      </c>
      <c r="AB124" s="50">
        <v>3.0471475514251445E-2</v>
      </c>
    </row>
    <row r="125" spans="2:28" ht="15" hidden="1" customHeight="1" outlineLevel="1">
      <c r="B125" s="41" t="s">
        <v>11</v>
      </c>
      <c r="C125" s="2">
        <v>13</v>
      </c>
      <c r="D125" s="70">
        <v>0.30000000000000004</v>
      </c>
      <c r="E125" s="9">
        <v>1</v>
      </c>
      <c r="F125" s="70">
        <v>-0.9375</v>
      </c>
      <c r="G125" s="9">
        <v>0</v>
      </c>
      <c r="H125" s="70" t="e">
        <v>#DIV/0!</v>
      </c>
      <c r="I125" s="9">
        <v>1</v>
      </c>
      <c r="J125" s="70">
        <v>-0.9375</v>
      </c>
      <c r="K125" s="2">
        <v>113</v>
      </c>
      <c r="L125" s="70">
        <v>-0.39247311827956988</v>
      </c>
      <c r="M125" s="2">
        <v>2287</v>
      </c>
      <c r="N125" s="70">
        <v>-4.4295862933556251E-2</v>
      </c>
      <c r="O125" s="2">
        <v>2400</v>
      </c>
      <c r="P125" s="70">
        <v>-6.9406746801085717E-2</v>
      </c>
      <c r="Q125" s="9">
        <v>635</v>
      </c>
      <c r="R125" s="70">
        <v>-0.56684856753069579</v>
      </c>
      <c r="S125" s="9">
        <v>6237</v>
      </c>
      <c r="T125" s="70">
        <v>-4.6330275229357842E-2</v>
      </c>
      <c r="U125" s="9">
        <v>6872</v>
      </c>
      <c r="V125" s="70">
        <v>-0.14164376717461902</v>
      </c>
      <c r="W125" s="2">
        <v>762</v>
      </c>
      <c r="X125" s="70">
        <v>-0.5458879618593564</v>
      </c>
      <c r="Y125" s="2">
        <v>8524</v>
      </c>
      <c r="Z125" s="70">
        <v>-4.5785290495914066E-2</v>
      </c>
      <c r="AA125" s="2">
        <v>9286</v>
      </c>
      <c r="AB125" s="70">
        <v>-0.12487041749128258</v>
      </c>
    </row>
    <row r="126" spans="2:28" ht="15" hidden="1" customHeight="1" outlineLevel="1">
      <c r="B126" s="41" t="s">
        <v>12</v>
      </c>
      <c r="C126" s="2">
        <v>23</v>
      </c>
      <c r="D126" s="70">
        <v>0.35294117647058831</v>
      </c>
      <c r="E126" s="9">
        <v>3</v>
      </c>
      <c r="F126" s="70">
        <v>-0.4</v>
      </c>
      <c r="G126" s="9">
        <v>0</v>
      </c>
      <c r="H126" s="70" t="e">
        <v>#DIV/0!</v>
      </c>
      <c r="I126" s="9">
        <v>3</v>
      </c>
      <c r="J126" s="70">
        <v>-0.4</v>
      </c>
      <c r="K126" s="2">
        <v>82</v>
      </c>
      <c r="L126" s="70">
        <v>-0.56842105263157894</v>
      </c>
      <c r="M126" s="2">
        <v>1317</v>
      </c>
      <c r="N126" s="70">
        <v>-0.31370505471599797</v>
      </c>
      <c r="O126" s="2">
        <v>1399</v>
      </c>
      <c r="P126" s="70">
        <v>-0.33665244191559984</v>
      </c>
      <c r="Q126" s="9">
        <v>1341</v>
      </c>
      <c r="R126" s="70">
        <v>-0.1119205298013245</v>
      </c>
      <c r="S126" s="9">
        <v>5494</v>
      </c>
      <c r="T126" s="70">
        <v>1.8916913946587455E-2</v>
      </c>
      <c r="U126" s="9">
        <v>6835</v>
      </c>
      <c r="V126" s="70">
        <v>-9.7073312083454377E-3</v>
      </c>
      <c r="W126" s="2">
        <v>1449</v>
      </c>
      <c r="X126" s="70">
        <v>-0.15853658536585369</v>
      </c>
      <c r="Y126" s="2">
        <v>6811</v>
      </c>
      <c r="Z126" s="70">
        <v>-6.8390097113937953E-2</v>
      </c>
      <c r="AA126" s="2">
        <v>8260</v>
      </c>
      <c r="AB126" s="70">
        <v>-8.5575113472821873E-2</v>
      </c>
    </row>
    <row r="127" spans="2:28" ht="15" hidden="1" customHeight="1" outlineLevel="1">
      <c r="B127" s="41" t="s">
        <v>13</v>
      </c>
      <c r="C127" s="2">
        <v>9</v>
      </c>
      <c r="D127" s="70">
        <v>-9.9999999999999978E-2</v>
      </c>
      <c r="E127" s="9">
        <v>2</v>
      </c>
      <c r="F127" s="70">
        <v>-0.5</v>
      </c>
      <c r="G127" s="9">
        <v>0</v>
      </c>
      <c r="H127" s="70" t="e">
        <v>#DIV/0!</v>
      </c>
      <c r="I127" s="9">
        <v>2</v>
      </c>
      <c r="J127" s="70">
        <v>-0.5</v>
      </c>
      <c r="K127" s="2">
        <v>50</v>
      </c>
      <c r="L127" s="70">
        <v>-0.73684210526315796</v>
      </c>
      <c r="M127" s="2">
        <v>1090</v>
      </c>
      <c r="N127" s="70">
        <v>-0.18898809523809523</v>
      </c>
      <c r="O127" s="2">
        <v>1140</v>
      </c>
      <c r="P127" s="70">
        <v>-0.25684485006518909</v>
      </c>
      <c r="Q127" s="9">
        <v>961</v>
      </c>
      <c r="R127" s="70">
        <v>-0.2268704746580853</v>
      </c>
      <c r="S127" s="9">
        <v>3949</v>
      </c>
      <c r="T127" s="70">
        <v>0.55350118017309202</v>
      </c>
      <c r="U127" s="9">
        <v>4910</v>
      </c>
      <c r="V127" s="70">
        <v>0.2972258916776751</v>
      </c>
      <c r="W127" s="2">
        <v>1022</v>
      </c>
      <c r="X127" s="70">
        <v>-0.29371112646855568</v>
      </c>
      <c r="Y127" s="2">
        <v>5039</v>
      </c>
      <c r="Z127" s="70">
        <v>0.29670612454966538</v>
      </c>
      <c r="AA127" s="2">
        <v>6061</v>
      </c>
      <c r="AB127" s="70">
        <v>0.13650853178323641</v>
      </c>
    </row>
    <row r="128" spans="2:28" ht="15" hidden="1" customHeight="1" outlineLevel="1">
      <c r="B128" s="41" t="s">
        <v>14</v>
      </c>
      <c r="C128" s="2">
        <v>18</v>
      </c>
      <c r="D128" s="70">
        <v>2.6</v>
      </c>
      <c r="E128" s="9">
        <v>0</v>
      </c>
      <c r="F128" s="70">
        <v>-1</v>
      </c>
      <c r="G128" s="9">
        <v>0</v>
      </c>
      <c r="H128" s="70">
        <v>-1</v>
      </c>
      <c r="I128" s="9">
        <v>0</v>
      </c>
      <c r="J128" s="70">
        <v>-1</v>
      </c>
      <c r="K128" s="2">
        <v>5</v>
      </c>
      <c r="L128" s="70">
        <v>-0.44444444444444442</v>
      </c>
      <c r="M128" s="2">
        <v>27</v>
      </c>
      <c r="N128" s="70">
        <v>1.25</v>
      </c>
      <c r="O128" s="2">
        <v>32</v>
      </c>
      <c r="P128" s="70">
        <v>0.52380952380952372</v>
      </c>
      <c r="Q128" s="9">
        <v>97</v>
      </c>
      <c r="R128" s="70">
        <v>-0.36601307189542487</v>
      </c>
      <c r="S128" s="9">
        <v>1538</v>
      </c>
      <c r="T128" s="70">
        <v>-8.0143540669856406E-2</v>
      </c>
      <c r="U128" s="9">
        <v>1635</v>
      </c>
      <c r="V128" s="70">
        <v>-0.10410958904109591</v>
      </c>
      <c r="W128" s="2">
        <v>120</v>
      </c>
      <c r="X128" s="70">
        <v>-0.30232558139534882</v>
      </c>
      <c r="Y128" s="2">
        <v>1565</v>
      </c>
      <c r="Z128" s="70">
        <v>-7.2867298578199069E-2</v>
      </c>
      <c r="AA128" s="2">
        <v>1685</v>
      </c>
      <c r="AB128" s="70">
        <v>-9.4086021505376372E-2</v>
      </c>
    </row>
    <row r="129" spans="2:28" ht="15" hidden="1" customHeight="1" outlineLevel="1">
      <c r="B129" s="41" t="s">
        <v>15</v>
      </c>
      <c r="C129" s="2">
        <v>2</v>
      </c>
      <c r="D129" s="70">
        <v>0</v>
      </c>
      <c r="E129" s="9">
        <v>6</v>
      </c>
      <c r="F129" s="70" t="e">
        <v>#DIV/0!</v>
      </c>
      <c r="G129" s="9">
        <v>0</v>
      </c>
      <c r="H129" s="70">
        <v>-1</v>
      </c>
      <c r="I129" s="9">
        <v>6</v>
      </c>
      <c r="J129" s="70">
        <v>-0.25</v>
      </c>
      <c r="K129" s="2">
        <v>5</v>
      </c>
      <c r="L129" s="70">
        <v>1.5</v>
      </c>
      <c r="M129" s="2">
        <v>28</v>
      </c>
      <c r="N129" s="70">
        <v>2.5</v>
      </c>
      <c r="O129" s="2">
        <v>33</v>
      </c>
      <c r="P129" s="70">
        <v>2.2999999999999998</v>
      </c>
      <c r="Q129" s="9">
        <v>168</v>
      </c>
      <c r="R129" s="70">
        <v>-0.25991189427312777</v>
      </c>
      <c r="S129" s="9">
        <v>1677</v>
      </c>
      <c r="T129" s="70">
        <v>-0.25300668151447658</v>
      </c>
      <c r="U129" s="9">
        <v>1845</v>
      </c>
      <c r="V129" s="70">
        <v>-0.25364077669902918</v>
      </c>
      <c r="W129" s="2">
        <v>181</v>
      </c>
      <c r="X129" s="70">
        <v>-0.21645021645021645</v>
      </c>
      <c r="Y129" s="2">
        <v>1705</v>
      </c>
      <c r="Z129" s="70">
        <v>-0.2459088898717382</v>
      </c>
      <c r="AA129" s="2">
        <v>1886</v>
      </c>
      <c r="AB129" s="70">
        <v>-0.2431781701444623</v>
      </c>
    </row>
    <row r="130" spans="2:28" ht="15" hidden="1" customHeight="1" outlineLevel="1">
      <c r="B130" s="41" t="s">
        <v>16</v>
      </c>
      <c r="C130" s="2">
        <v>11</v>
      </c>
      <c r="D130" s="70">
        <v>0.83333333333333326</v>
      </c>
      <c r="E130" s="9">
        <v>6</v>
      </c>
      <c r="F130" s="70">
        <v>0</v>
      </c>
      <c r="G130" s="9">
        <v>0</v>
      </c>
      <c r="H130" s="70" t="e">
        <v>#DIV/0!</v>
      </c>
      <c r="I130" s="9">
        <v>6</v>
      </c>
      <c r="J130" s="70">
        <v>0</v>
      </c>
      <c r="K130" s="2">
        <v>8</v>
      </c>
      <c r="L130" s="70">
        <v>3</v>
      </c>
      <c r="M130" s="2">
        <v>62</v>
      </c>
      <c r="N130" s="70">
        <v>1.0666666666666669</v>
      </c>
      <c r="O130" s="2">
        <v>70</v>
      </c>
      <c r="P130" s="70">
        <v>1.1875</v>
      </c>
      <c r="Q130" s="9">
        <v>232</v>
      </c>
      <c r="R130" s="70">
        <v>0.56756756756756754</v>
      </c>
      <c r="S130" s="9">
        <v>2236</v>
      </c>
      <c r="T130" s="70">
        <v>0.36341463414634156</v>
      </c>
      <c r="U130" s="9">
        <v>2468</v>
      </c>
      <c r="V130" s="70">
        <v>0.38031319910514538</v>
      </c>
      <c r="W130" s="2">
        <v>257</v>
      </c>
      <c r="X130" s="70">
        <v>0.58641975308641969</v>
      </c>
      <c r="Y130" s="2">
        <v>2298</v>
      </c>
      <c r="Z130" s="70">
        <v>0.37604790419161671</v>
      </c>
      <c r="AA130" s="2">
        <v>2555</v>
      </c>
      <c r="AB130" s="70">
        <v>0.39465065502183405</v>
      </c>
    </row>
    <row r="131" spans="2:28" ht="15" hidden="1" customHeight="1" outlineLevel="1">
      <c r="B131" s="41" t="s">
        <v>17</v>
      </c>
      <c r="C131" s="2">
        <v>7</v>
      </c>
      <c r="D131" s="70">
        <v>-0.46153846153846156</v>
      </c>
      <c r="E131" s="9">
        <v>3</v>
      </c>
      <c r="F131" s="70">
        <v>-0.25</v>
      </c>
      <c r="G131" s="9">
        <v>0</v>
      </c>
      <c r="H131" s="70" t="e">
        <v>#DIV/0!</v>
      </c>
      <c r="I131" s="9">
        <v>3</v>
      </c>
      <c r="J131" s="70">
        <v>-0.25</v>
      </c>
      <c r="K131" s="2">
        <v>8</v>
      </c>
      <c r="L131" s="70">
        <v>3</v>
      </c>
      <c r="M131" s="2">
        <v>33</v>
      </c>
      <c r="N131" s="70">
        <v>0.43478260869565211</v>
      </c>
      <c r="O131" s="2">
        <v>41</v>
      </c>
      <c r="P131" s="70">
        <v>0.6399999999999999</v>
      </c>
      <c r="Q131" s="9">
        <v>158</v>
      </c>
      <c r="R131" s="70">
        <v>2.6744186046511627</v>
      </c>
      <c r="S131" s="9">
        <v>1557</v>
      </c>
      <c r="T131" s="70">
        <v>-0.20030816640986138</v>
      </c>
      <c r="U131" s="9">
        <v>1715</v>
      </c>
      <c r="V131" s="70">
        <v>-0.13819095477386933</v>
      </c>
      <c r="W131" s="2">
        <v>176</v>
      </c>
      <c r="X131" s="70">
        <v>1.838709677419355</v>
      </c>
      <c r="Y131" s="2">
        <v>1590</v>
      </c>
      <c r="Z131" s="70">
        <v>-0.19289340101522845</v>
      </c>
      <c r="AA131" s="2">
        <v>1766</v>
      </c>
      <c r="AB131" s="70">
        <v>-0.13090551181102361</v>
      </c>
    </row>
    <row r="132" spans="2:28" ht="15" hidden="1" customHeight="1" outlineLevel="1">
      <c r="B132" s="41" t="s">
        <v>18</v>
      </c>
      <c r="C132" s="2">
        <v>13</v>
      </c>
      <c r="D132" s="70">
        <v>1.1666666666666665</v>
      </c>
      <c r="E132" s="9">
        <v>0</v>
      </c>
      <c r="F132" s="70" t="e">
        <v>#DIV/0!</v>
      </c>
      <c r="G132" s="9">
        <v>0</v>
      </c>
      <c r="H132" s="70" t="e">
        <v>#DIV/0!</v>
      </c>
      <c r="I132" s="9">
        <v>0</v>
      </c>
      <c r="J132" s="70" t="e">
        <v>#DIV/0!</v>
      </c>
      <c r="K132" s="2">
        <v>5</v>
      </c>
      <c r="L132" s="70">
        <v>-0.5</v>
      </c>
      <c r="M132" s="2">
        <v>65</v>
      </c>
      <c r="N132" s="70">
        <v>-0.51127819548872178</v>
      </c>
      <c r="O132" s="2">
        <v>70</v>
      </c>
      <c r="P132" s="70">
        <v>-0.51048951048951041</v>
      </c>
      <c r="Q132" s="9">
        <v>187</v>
      </c>
      <c r="R132" s="70">
        <v>2.74</v>
      </c>
      <c r="S132" s="9">
        <v>2192</v>
      </c>
      <c r="T132" s="70">
        <v>-7.1579839051249428E-2</v>
      </c>
      <c r="U132" s="9">
        <v>2379</v>
      </c>
      <c r="V132" s="70">
        <v>-1.3272501036914131E-2</v>
      </c>
      <c r="W132" s="2">
        <v>205</v>
      </c>
      <c r="X132" s="70">
        <v>2.106060606060606</v>
      </c>
      <c r="Y132" s="2">
        <v>2257</v>
      </c>
      <c r="Z132" s="70">
        <v>-9.5028067361668023E-2</v>
      </c>
      <c r="AA132" s="2">
        <v>2462</v>
      </c>
      <c r="AB132" s="70">
        <v>-3.8281250000000044E-2</v>
      </c>
    </row>
    <row r="133" spans="2:28" ht="15" hidden="1" customHeight="1" outlineLevel="1">
      <c r="B133" s="41" t="s">
        <v>19</v>
      </c>
      <c r="C133" s="2">
        <v>8</v>
      </c>
      <c r="D133" s="70">
        <v>-0.73333333333333339</v>
      </c>
      <c r="E133" s="9">
        <v>2</v>
      </c>
      <c r="F133" s="70">
        <v>-0.66666666666666674</v>
      </c>
      <c r="G133" s="9">
        <v>0</v>
      </c>
      <c r="H133" s="70" t="e">
        <v>#DIV/0!</v>
      </c>
      <c r="I133" s="9">
        <v>2</v>
      </c>
      <c r="J133" s="70">
        <v>-0.66666666666666674</v>
      </c>
      <c r="K133" s="2">
        <v>61</v>
      </c>
      <c r="L133" s="70">
        <v>-0.67894736842105263</v>
      </c>
      <c r="M133" s="2">
        <v>803</v>
      </c>
      <c r="N133" s="70">
        <v>-0.37800154918667694</v>
      </c>
      <c r="O133" s="2">
        <v>864</v>
      </c>
      <c r="P133" s="70">
        <v>-0.41661039837947333</v>
      </c>
      <c r="Q133" s="9">
        <v>1007</v>
      </c>
      <c r="R133" s="70">
        <v>-0.12813852813852811</v>
      </c>
      <c r="S133" s="9">
        <v>3853</v>
      </c>
      <c r="T133" s="70">
        <v>0.20670216097713756</v>
      </c>
      <c r="U133" s="9">
        <v>4860</v>
      </c>
      <c r="V133" s="70">
        <v>0.11775528978840843</v>
      </c>
      <c r="W133" s="2">
        <v>1078</v>
      </c>
      <c r="X133" s="70">
        <v>-0.21940622737146998</v>
      </c>
      <c r="Y133" s="2">
        <v>4656</v>
      </c>
      <c r="Z133" s="70">
        <v>3.8358608385370196E-2</v>
      </c>
      <c r="AA133" s="2">
        <v>5734</v>
      </c>
      <c r="AB133" s="70">
        <v>-2.2335890878090403E-2</v>
      </c>
    </row>
    <row r="134" spans="2:28" ht="15" hidden="1" customHeight="1" outlineLevel="1">
      <c r="B134" s="41" t="s">
        <v>20</v>
      </c>
      <c r="C134" s="2">
        <v>14</v>
      </c>
      <c r="D134" s="70">
        <v>-0.58823529411764708</v>
      </c>
      <c r="E134" s="9">
        <v>4</v>
      </c>
      <c r="F134" s="70">
        <v>-0.5</v>
      </c>
      <c r="G134" s="9">
        <v>4</v>
      </c>
      <c r="H134" s="70">
        <v>-0.78947368421052633</v>
      </c>
      <c r="I134" s="9">
        <v>8</v>
      </c>
      <c r="J134" s="70">
        <v>-0.70370370370370372</v>
      </c>
      <c r="K134" s="2">
        <v>369</v>
      </c>
      <c r="L134" s="70">
        <v>-0.15945330296127558</v>
      </c>
      <c r="M134" s="2">
        <v>2345</v>
      </c>
      <c r="N134" s="70">
        <v>-8.0031384856806609E-2</v>
      </c>
      <c r="O134" s="2">
        <v>2714</v>
      </c>
      <c r="P134" s="70">
        <v>-9.1700133868808598E-2</v>
      </c>
      <c r="Q134" s="9">
        <v>1394</v>
      </c>
      <c r="R134" s="70">
        <v>-0.32493946731234868</v>
      </c>
      <c r="S134" s="9">
        <v>5272</v>
      </c>
      <c r="T134" s="70">
        <v>0.15690147026552559</v>
      </c>
      <c r="U134" s="9">
        <v>6666</v>
      </c>
      <c r="V134" s="70">
        <v>6.6445182724252927E-3</v>
      </c>
      <c r="W134" s="2">
        <v>1781</v>
      </c>
      <c r="X134" s="70">
        <v>-0.30047132757266304</v>
      </c>
      <c r="Y134" s="2">
        <v>7621</v>
      </c>
      <c r="Z134" s="70">
        <v>6.9614035087719239E-2</v>
      </c>
      <c r="AA134" s="2">
        <v>9402</v>
      </c>
      <c r="AB134" s="70">
        <v>-2.7815117361182917E-2</v>
      </c>
    </row>
    <row r="135" spans="2:28" ht="15" hidden="1" customHeight="1" outlineLevel="1">
      <c r="B135" s="41" t="s">
        <v>21</v>
      </c>
      <c r="C135" s="2">
        <v>16</v>
      </c>
      <c r="D135" s="70">
        <v>-5.8823529411764719E-2</v>
      </c>
      <c r="E135" s="9">
        <v>3</v>
      </c>
      <c r="F135" s="70">
        <v>-0.4</v>
      </c>
      <c r="G135" s="9">
        <v>0</v>
      </c>
      <c r="H135" s="70" t="e">
        <v>#DIV/0!</v>
      </c>
      <c r="I135" s="9">
        <v>3</v>
      </c>
      <c r="J135" s="70">
        <v>-0.4</v>
      </c>
      <c r="K135" s="2">
        <v>252</v>
      </c>
      <c r="L135" s="70">
        <v>-0.25443786982248517</v>
      </c>
      <c r="M135" s="2">
        <v>1616</v>
      </c>
      <c r="N135" s="70">
        <v>-0.33525298231180589</v>
      </c>
      <c r="O135" s="2">
        <v>1868</v>
      </c>
      <c r="P135" s="70">
        <v>-0.32538822679667745</v>
      </c>
      <c r="Q135" s="9">
        <v>1491</v>
      </c>
      <c r="R135" s="70">
        <v>-0.23420647149460705</v>
      </c>
      <c r="S135" s="9">
        <v>6247</v>
      </c>
      <c r="T135" s="70">
        <v>0.13272892112420664</v>
      </c>
      <c r="U135" s="9">
        <v>7738</v>
      </c>
      <c r="V135" s="70">
        <v>3.6987402841061279E-2</v>
      </c>
      <c r="W135" s="2">
        <v>1762</v>
      </c>
      <c r="X135" s="70">
        <v>-0.23623753792804503</v>
      </c>
      <c r="Y135" s="2">
        <v>7863</v>
      </c>
      <c r="Z135" s="70">
        <v>-1.0445507173420632E-2</v>
      </c>
      <c r="AA135" s="2">
        <v>9625</v>
      </c>
      <c r="AB135" s="70">
        <v>-6.1250365746610802E-2</v>
      </c>
    </row>
    <row r="136" spans="2:28" ht="15" hidden="1" customHeight="1" outlineLevel="1">
      <c r="B136" s="41" t="s">
        <v>22</v>
      </c>
      <c r="C136" s="2">
        <v>21</v>
      </c>
      <c r="D136" s="70">
        <v>-0.16000000000000003</v>
      </c>
      <c r="E136" s="9">
        <v>2</v>
      </c>
      <c r="F136" s="70">
        <v>-0.75</v>
      </c>
      <c r="G136" s="9">
        <v>0</v>
      </c>
      <c r="H136" s="70" t="e">
        <v>#DIV/0!</v>
      </c>
      <c r="I136" s="9">
        <v>2</v>
      </c>
      <c r="J136" s="70">
        <v>-0.75</v>
      </c>
      <c r="K136" s="2">
        <v>300</v>
      </c>
      <c r="L136" s="70">
        <v>-0.27360774818401934</v>
      </c>
      <c r="M136" s="2">
        <v>2179</v>
      </c>
      <c r="N136" s="70">
        <v>-0.27245409015025046</v>
      </c>
      <c r="O136" s="2">
        <v>2479</v>
      </c>
      <c r="P136" s="70">
        <v>-0.272593896713615</v>
      </c>
      <c r="Q136" s="9">
        <v>1461</v>
      </c>
      <c r="R136" s="70">
        <v>-0.24418003103983443</v>
      </c>
      <c r="S136" s="9">
        <v>6396</v>
      </c>
      <c r="T136" s="70">
        <v>-0.10894399554193368</v>
      </c>
      <c r="U136" s="9">
        <v>7857</v>
      </c>
      <c r="V136" s="70">
        <v>-0.13763582482713199</v>
      </c>
      <c r="W136" s="2">
        <v>1784</v>
      </c>
      <c r="X136" s="70">
        <v>-0.25010508617065996</v>
      </c>
      <c r="Y136" s="2">
        <v>8575</v>
      </c>
      <c r="Z136" s="70">
        <v>-0.15708247321340807</v>
      </c>
      <c r="AA136" s="2">
        <v>10359</v>
      </c>
      <c r="AB136" s="70">
        <v>-0.1747131931166348</v>
      </c>
    </row>
    <row r="137" spans="2:28" collapsed="1">
      <c r="B137" s="126">
        <v>2001</v>
      </c>
      <c r="C137" s="9">
        <v>155</v>
      </c>
      <c r="D137" s="50">
        <v>-0.11428571428571432</v>
      </c>
      <c r="E137" s="9">
        <v>32</v>
      </c>
      <c r="F137" s="50">
        <v>-0.52238805970149249</v>
      </c>
      <c r="G137" s="9">
        <v>4</v>
      </c>
      <c r="H137" s="50">
        <v>-0.87096774193548387</v>
      </c>
      <c r="I137" s="9">
        <v>36</v>
      </c>
      <c r="J137" s="50">
        <v>-0.63265306122448983</v>
      </c>
      <c r="K137" s="9">
        <v>1258</v>
      </c>
      <c r="L137" s="50">
        <v>-0.36174530695078644</v>
      </c>
      <c r="M137" s="9">
        <v>11852</v>
      </c>
      <c r="N137" s="50">
        <v>-0.2165520888418826</v>
      </c>
      <c r="O137" s="9">
        <v>13110</v>
      </c>
      <c r="P137" s="50">
        <v>-0.23328849640329841</v>
      </c>
      <c r="Q137" s="9">
        <v>9132</v>
      </c>
      <c r="R137" s="50">
        <v>-0.23517587939698492</v>
      </c>
      <c r="S137" s="9">
        <v>46648</v>
      </c>
      <c r="T137" s="50">
        <v>4.1668527533383903E-2</v>
      </c>
      <c r="U137" s="9">
        <v>55780</v>
      </c>
      <c r="V137" s="50">
        <v>-1.6607312859208023E-2</v>
      </c>
      <c r="W137" s="9">
        <v>10577</v>
      </c>
      <c r="X137" s="50">
        <v>-0.2526672790221155</v>
      </c>
      <c r="Y137" s="9">
        <v>58504</v>
      </c>
      <c r="Z137" s="50">
        <v>-2.3973574014447552E-2</v>
      </c>
      <c r="AA137" s="9">
        <v>69081</v>
      </c>
      <c r="AB137" s="50">
        <v>-6.7657300186249936E-2</v>
      </c>
    </row>
    <row r="138" spans="2:28" ht="15" hidden="1" customHeight="1" outlineLevel="1">
      <c r="B138" s="41" t="s">
        <v>11</v>
      </c>
      <c r="C138" s="2">
        <v>10</v>
      </c>
      <c r="D138" s="70">
        <v>-0.75609756097560976</v>
      </c>
      <c r="E138" s="9">
        <v>16</v>
      </c>
      <c r="F138" s="70">
        <v>0.77777777777777768</v>
      </c>
      <c r="G138" s="9">
        <v>0</v>
      </c>
      <c r="H138" s="70" t="e">
        <v>#DIV/0!</v>
      </c>
      <c r="I138" s="9">
        <v>16</v>
      </c>
      <c r="J138" s="70">
        <v>0.77777777777777768</v>
      </c>
      <c r="K138" s="2">
        <v>186</v>
      </c>
      <c r="L138" s="70">
        <v>-0.3309352517985612</v>
      </c>
      <c r="M138" s="2">
        <v>2393</v>
      </c>
      <c r="N138" s="70">
        <v>1.5704584040747038E-2</v>
      </c>
      <c r="O138" s="2">
        <v>2579</v>
      </c>
      <c r="P138" s="70">
        <v>-2.0880789673500377E-2</v>
      </c>
      <c r="Q138" s="9">
        <v>1466</v>
      </c>
      <c r="R138" s="70">
        <v>-0.14168618266978927</v>
      </c>
      <c r="S138" s="9">
        <v>6540</v>
      </c>
      <c r="T138" s="70">
        <v>0.3166901550231529</v>
      </c>
      <c r="U138" s="9">
        <v>8006</v>
      </c>
      <c r="V138" s="70">
        <v>0.19940074906367045</v>
      </c>
      <c r="W138" s="2">
        <v>1678</v>
      </c>
      <c r="X138" s="70">
        <v>-0.17583497053045183</v>
      </c>
      <c r="Y138" s="2">
        <v>8933</v>
      </c>
      <c r="Z138" s="70">
        <v>0.21985525058036326</v>
      </c>
      <c r="AA138" s="2">
        <v>10611</v>
      </c>
      <c r="AB138" s="70">
        <v>0.13377497595896992</v>
      </c>
    </row>
    <row r="139" spans="2:28" ht="15" hidden="1" customHeight="1" outlineLevel="1">
      <c r="B139" s="41" t="s">
        <v>12</v>
      </c>
      <c r="C139" s="2">
        <v>17</v>
      </c>
      <c r="D139" s="70">
        <v>-0.41379310344827591</v>
      </c>
      <c r="E139" s="9">
        <v>5</v>
      </c>
      <c r="F139" s="70">
        <v>4</v>
      </c>
      <c r="G139" s="9">
        <v>0</v>
      </c>
      <c r="H139" s="70" t="e">
        <v>#DIV/0!</v>
      </c>
      <c r="I139" s="9">
        <v>5</v>
      </c>
      <c r="J139" s="70">
        <v>4</v>
      </c>
      <c r="K139" s="2">
        <v>190</v>
      </c>
      <c r="L139" s="70">
        <v>-0.42249240121580545</v>
      </c>
      <c r="M139" s="2">
        <v>1919</v>
      </c>
      <c r="N139" s="70">
        <v>-0.20636889991728702</v>
      </c>
      <c r="O139" s="2">
        <v>2109</v>
      </c>
      <c r="P139" s="70">
        <v>-0.23225336730979251</v>
      </c>
      <c r="Q139" s="9">
        <v>1510</v>
      </c>
      <c r="R139" s="70">
        <v>-0.3192064923354373</v>
      </c>
      <c r="S139" s="9">
        <v>5392</v>
      </c>
      <c r="T139" s="70">
        <v>8.4473049074818896E-2</v>
      </c>
      <c r="U139" s="9">
        <v>6902</v>
      </c>
      <c r="V139" s="70">
        <v>-4.0055632823365772E-2</v>
      </c>
      <c r="W139" s="2">
        <v>1722</v>
      </c>
      <c r="X139" s="70">
        <v>-0.33178114086146682</v>
      </c>
      <c r="Y139" s="2">
        <v>7311</v>
      </c>
      <c r="Z139" s="70">
        <v>-1.0690121786197548E-2</v>
      </c>
      <c r="AA139" s="2">
        <v>9033</v>
      </c>
      <c r="AB139" s="70">
        <v>-9.3709240493628942E-2</v>
      </c>
    </row>
    <row r="140" spans="2:28" ht="15" hidden="1" customHeight="1" outlineLevel="1">
      <c r="B140" s="41" t="s">
        <v>13</v>
      </c>
      <c r="C140" s="2">
        <v>10</v>
      </c>
      <c r="D140" s="70">
        <v>-0.47368421052631582</v>
      </c>
      <c r="E140" s="9">
        <v>4</v>
      </c>
      <c r="F140" s="70">
        <v>1</v>
      </c>
      <c r="G140" s="9">
        <v>0</v>
      </c>
      <c r="H140" s="70" t="e">
        <v>#DIV/0!</v>
      </c>
      <c r="I140" s="9">
        <v>4</v>
      </c>
      <c r="J140" s="70">
        <v>1</v>
      </c>
      <c r="K140" s="2">
        <v>190</v>
      </c>
      <c r="L140" s="70">
        <v>0.72727272727272729</v>
      </c>
      <c r="M140" s="2">
        <v>1344</v>
      </c>
      <c r="N140" s="70">
        <v>-2.5380710659898442E-2</v>
      </c>
      <c r="O140" s="2">
        <v>1534</v>
      </c>
      <c r="P140" s="70">
        <v>3.0221625251846795E-2</v>
      </c>
      <c r="Q140" s="9">
        <v>1243</v>
      </c>
      <c r="R140" s="70">
        <v>2.3887973640856597E-2</v>
      </c>
      <c r="S140" s="9">
        <v>2542</v>
      </c>
      <c r="T140" s="70">
        <v>-0.37696078431372548</v>
      </c>
      <c r="U140" s="9">
        <v>3785</v>
      </c>
      <c r="V140" s="70">
        <v>-0.28503966754816779</v>
      </c>
      <c r="W140" s="2">
        <v>1447</v>
      </c>
      <c r="X140" s="70">
        <v>7.5836431226765866E-2</v>
      </c>
      <c r="Y140" s="2">
        <v>3886</v>
      </c>
      <c r="Z140" s="70">
        <v>-0.28814801245649391</v>
      </c>
      <c r="AA140" s="2">
        <v>5333</v>
      </c>
      <c r="AB140" s="70">
        <v>-0.21619635508524393</v>
      </c>
    </row>
    <row r="141" spans="2:28" ht="15" hidden="1" customHeight="1" outlineLevel="1">
      <c r="B141" s="41" t="s">
        <v>14</v>
      </c>
      <c r="C141" s="2">
        <v>5</v>
      </c>
      <c r="D141" s="70">
        <v>-0.54545454545454541</v>
      </c>
      <c r="E141" s="9">
        <v>5</v>
      </c>
      <c r="F141" s="70">
        <v>4</v>
      </c>
      <c r="G141" s="9">
        <v>4</v>
      </c>
      <c r="H141" s="70">
        <v>-0.63636363636363635</v>
      </c>
      <c r="I141" s="9">
        <v>9</v>
      </c>
      <c r="J141" s="70">
        <v>-0.25</v>
      </c>
      <c r="K141" s="2">
        <v>9</v>
      </c>
      <c r="L141" s="70">
        <v>3.5</v>
      </c>
      <c r="M141" s="2">
        <v>12</v>
      </c>
      <c r="N141" s="70">
        <v>-0.19999999999999996</v>
      </c>
      <c r="O141" s="2">
        <v>21</v>
      </c>
      <c r="P141" s="70">
        <v>0.23529411764705888</v>
      </c>
      <c r="Q141" s="9">
        <v>153</v>
      </c>
      <c r="R141" s="70">
        <v>1.095890410958904</v>
      </c>
      <c r="S141" s="9">
        <v>1672</v>
      </c>
      <c r="T141" s="70">
        <v>0.12896691424713036</v>
      </c>
      <c r="U141" s="9">
        <v>1825</v>
      </c>
      <c r="V141" s="70">
        <v>0.17438867438867445</v>
      </c>
      <c r="W141" s="2">
        <v>172</v>
      </c>
      <c r="X141" s="70">
        <v>0.97701149425287359</v>
      </c>
      <c r="Y141" s="2">
        <v>1688</v>
      </c>
      <c r="Z141" s="70">
        <v>0.12010617120106182</v>
      </c>
      <c r="AA141" s="2">
        <v>1860</v>
      </c>
      <c r="AB141" s="70">
        <v>0.16687578419071514</v>
      </c>
    </row>
    <row r="142" spans="2:28" ht="15" hidden="1" customHeight="1" outlineLevel="1">
      <c r="B142" s="41" t="s">
        <v>15</v>
      </c>
      <c r="C142" s="2">
        <v>2</v>
      </c>
      <c r="D142" s="70">
        <v>-0.85714285714285721</v>
      </c>
      <c r="E142" s="9">
        <v>0</v>
      </c>
      <c r="F142" s="70" t="e">
        <v>#DIV/0!</v>
      </c>
      <c r="G142" s="9">
        <v>8</v>
      </c>
      <c r="H142" s="70" t="e">
        <v>#DIV/0!</v>
      </c>
      <c r="I142" s="9">
        <v>8</v>
      </c>
      <c r="J142" s="70" t="e">
        <v>#DIV/0!</v>
      </c>
      <c r="K142" s="2">
        <v>2</v>
      </c>
      <c r="L142" s="70">
        <v>-0.84615384615384615</v>
      </c>
      <c r="M142" s="2">
        <v>8</v>
      </c>
      <c r="N142" s="70">
        <v>-0.67999999999999994</v>
      </c>
      <c r="O142" s="2">
        <v>10</v>
      </c>
      <c r="P142" s="70">
        <v>-0.73684210526315796</v>
      </c>
      <c r="Q142" s="9">
        <v>227</v>
      </c>
      <c r="R142" s="70">
        <v>0.53378378378378377</v>
      </c>
      <c r="S142" s="9">
        <v>2245</v>
      </c>
      <c r="T142" s="70">
        <v>1.1261261261261257E-2</v>
      </c>
      <c r="U142" s="9">
        <v>2472</v>
      </c>
      <c r="V142" s="70">
        <v>4.3918918918918859E-2</v>
      </c>
      <c r="W142" s="2">
        <v>231</v>
      </c>
      <c r="X142" s="70">
        <v>0.32000000000000006</v>
      </c>
      <c r="Y142" s="2">
        <v>2261</v>
      </c>
      <c r="Z142" s="70">
        <v>7.1269487750555971E-3</v>
      </c>
      <c r="AA142" s="2">
        <v>2492</v>
      </c>
      <c r="AB142" s="70">
        <v>2.9752066115702469E-2</v>
      </c>
    </row>
    <row r="143" spans="2:28" ht="15" hidden="1" customHeight="1" outlineLevel="1">
      <c r="B143" s="41" t="s">
        <v>16</v>
      </c>
      <c r="C143" s="2">
        <v>6</v>
      </c>
      <c r="D143" s="70">
        <v>-0.33333333333333337</v>
      </c>
      <c r="E143" s="9">
        <v>6</v>
      </c>
      <c r="F143" s="70">
        <v>2</v>
      </c>
      <c r="G143" s="9">
        <v>0</v>
      </c>
      <c r="H143" s="70" t="e">
        <v>#DIV/0!</v>
      </c>
      <c r="I143" s="9">
        <v>6</v>
      </c>
      <c r="J143" s="70">
        <v>2</v>
      </c>
      <c r="K143" s="2">
        <v>2</v>
      </c>
      <c r="L143" s="70">
        <v>-0.77777777777777779</v>
      </c>
      <c r="M143" s="2">
        <v>30</v>
      </c>
      <c r="N143" s="70">
        <v>-0.2857142857142857</v>
      </c>
      <c r="O143" s="2">
        <v>32</v>
      </c>
      <c r="P143" s="70">
        <v>-0.37254901960784315</v>
      </c>
      <c r="Q143" s="9">
        <v>148</v>
      </c>
      <c r="R143" s="70">
        <v>0.51020408163265296</v>
      </c>
      <c r="S143" s="9">
        <v>1640</v>
      </c>
      <c r="T143" s="70">
        <v>1.1550591327201052</v>
      </c>
      <c r="U143" s="9">
        <v>1788</v>
      </c>
      <c r="V143" s="70">
        <v>1.0814901047729917</v>
      </c>
      <c r="W143" s="2">
        <v>162</v>
      </c>
      <c r="X143" s="70">
        <v>0.37288135593220328</v>
      </c>
      <c r="Y143" s="2">
        <v>1670</v>
      </c>
      <c r="Z143" s="70">
        <v>1.0797011207970111</v>
      </c>
      <c r="AA143" s="2">
        <v>1832</v>
      </c>
      <c r="AB143" s="70">
        <v>0.98914223669923995</v>
      </c>
    </row>
    <row r="144" spans="2:28" ht="15" hidden="1" customHeight="1" outlineLevel="1">
      <c r="B144" s="41" t="s">
        <v>17</v>
      </c>
      <c r="C144" s="2">
        <v>13</v>
      </c>
      <c r="D144" s="70">
        <v>0.625</v>
      </c>
      <c r="E144" s="9">
        <v>4</v>
      </c>
      <c r="F144" s="70">
        <v>3</v>
      </c>
      <c r="G144" s="9">
        <v>0</v>
      </c>
      <c r="H144" s="70">
        <v>-1</v>
      </c>
      <c r="I144" s="9">
        <v>4</v>
      </c>
      <c r="J144" s="70">
        <v>0.33333333333333326</v>
      </c>
      <c r="K144" s="2">
        <v>2</v>
      </c>
      <c r="L144" s="70">
        <v>-0.8</v>
      </c>
      <c r="M144" s="2">
        <v>23</v>
      </c>
      <c r="N144" s="70">
        <v>0.91666666666666674</v>
      </c>
      <c r="O144" s="2">
        <v>25</v>
      </c>
      <c r="P144" s="70">
        <v>0.13636363636363646</v>
      </c>
      <c r="Q144" s="9">
        <v>43</v>
      </c>
      <c r="R144" s="70">
        <v>-0.328125</v>
      </c>
      <c r="S144" s="9">
        <v>1947</v>
      </c>
      <c r="T144" s="70">
        <v>-0.22676727561556786</v>
      </c>
      <c r="U144" s="9">
        <v>1990</v>
      </c>
      <c r="V144" s="70">
        <v>-0.22927962819519754</v>
      </c>
      <c r="W144" s="2">
        <v>62</v>
      </c>
      <c r="X144" s="70">
        <v>-0.25301204819277112</v>
      </c>
      <c r="Y144" s="2">
        <v>1970</v>
      </c>
      <c r="Z144" s="70">
        <v>-0.221958925750395</v>
      </c>
      <c r="AA144" s="2">
        <v>2032</v>
      </c>
      <c r="AB144" s="70">
        <v>-0.22294455066921604</v>
      </c>
    </row>
    <row r="145" spans="2:28" ht="15" hidden="1" customHeight="1" outlineLevel="1">
      <c r="B145" s="41" t="s">
        <v>18</v>
      </c>
      <c r="C145" s="2">
        <v>6</v>
      </c>
      <c r="D145" s="70">
        <v>-0.4</v>
      </c>
      <c r="E145" s="9">
        <v>0</v>
      </c>
      <c r="F145" s="70">
        <v>-1</v>
      </c>
      <c r="G145" s="9">
        <v>0</v>
      </c>
      <c r="H145" s="70" t="e">
        <v>#DIV/0!</v>
      </c>
      <c r="I145" s="9">
        <v>0</v>
      </c>
      <c r="J145" s="70">
        <v>-1</v>
      </c>
      <c r="K145" s="2">
        <v>10</v>
      </c>
      <c r="L145" s="70">
        <v>2.3333333333333335</v>
      </c>
      <c r="M145" s="2">
        <v>133</v>
      </c>
      <c r="N145" s="70">
        <v>11.090909090909092</v>
      </c>
      <c r="O145" s="2">
        <v>143</v>
      </c>
      <c r="P145" s="70">
        <v>9.2142857142857135</v>
      </c>
      <c r="Q145" s="9">
        <v>50</v>
      </c>
      <c r="R145" s="70">
        <v>-0.21875</v>
      </c>
      <c r="S145" s="9">
        <v>2361</v>
      </c>
      <c r="T145" s="70">
        <v>0.21763795771015992</v>
      </c>
      <c r="U145" s="9">
        <v>2411</v>
      </c>
      <c r="V145" s="70">
        <v>0.2036944583125313</v>
      </c>
      <c r="W145" s="2">
        <v>66</v>
      </c>
      <c r="X145" s="70">
        <v>-0.19512195121951215</v>
      </c>
      <c r="Y145" s="2">
        <v>2494</v>
      </c>
      <c r="Z145" s="70">
        <v>0.27897435897435896</v>
      </c>
      <c r="AA145" s="2">
        <v>2560</v>
      </c>
      <c r="AB145" s="70">
        <v>0.25984251968503935</v>
      </c>
    </row>
    <row r="146" spans="2:28" ht="15" hidden="1" customHeight="1" outlineLevel="1">
      <c r="B146" s="41" t="s">
        <v>19</v>
      </c>
      <c r="C146" s="2">
        <v>30</v>
      </c>
      <c r="D146" s="70">
        <v>2</v>
      </c>
      <c r="E146" s="9">
        <v>6</v>
      </c>
      <c r="F146" s="70" t="e">
        <v>#DIV/0!</v>
      </c>
      <c r="G146" s="9">
        <v>0</v>
      </c>
      <c r="H146" s="70" t="e">
        <v>#DIV/0!</v>
      </c>
      <c r="I146" s="9">
        <v>6</v>
      </c>
      <c r="J146" s="70" t="e">
        <v>#DIV/0!</v>
      </c>
      <c r="K146" s="2">
        <v>190</v>
      </c>
      <c r="L146" s="70">
        <v>1.4358974358974357</v>
      </c>
      <c r="M146" s="2">
        <v>1291</v>
      </c>
      <c r="N146" s="70">
        <v>0.80055788005578798</v>
      </c>
      <c r="O146" s="2">
        <v>1481</v>
      </c>
      <c r="P146" s="70">
        <v>0.86289308176100632</v>
      </c>
      <c r="Q146" s="9">
        <v>1155</v>
      </c>
      <c r="R146" s="70">
        <v>1.1153846153846154</v>
      </c>
      <c r="S146" s="9">
        <v>3193</v>
      </c>
      <c r="T146" s="70">
        <v>-0.17663744198040232</v>
      </c>
      <c r="U146" s="9">
        <v>4348</v>
      </c>
      <c r="V146" s="70">
        <v>-1.7179023508137381E-2</v>
      </c>
      <c r="W146" s="2">
        <v>1381</v>
      </c>
      <c r="X146" s="70">
        <v>1.1782334384858042</v>
      </c>
      <c r="Y146" s="2">
        <v>4484</v>
      </c>
      <c r="Z146" s="70">
        <v>-2.4156692056583218E-2</v>
      </c>
      <c r="AA146" s="2">
        <v>5865</v>
      </c>
      <c r="AB146" s="70">
        <v>0.12162937464142276</v>
      </c>
    </row>
    <row r="147" spans="2:28" ht="15" hidden="1" customHeight="1" outlineLevel="1">
      <c r="B147" s="41" t="s">
        <v>20</v>
      </c>
      <c r="C147" s="2">
        <v>34</v>
      </c>
      <c r="D147" s="70">
        <v>1.6153846153846154</v>
      </c>
      <c r="E147" s="9">
        <v>8</v>
      </c>
      <c r="F147" s="70">
        <v>7</v>
      </c>
      <c r="G147" s="9">
        <v>19</v>
      </c>
      <c r="H147" s="70" t="e">
        <v>#DIV/0!</v>
      </c>
      <c r="I147" s="9">
        <v>27</v>
      </c>
      <c r="J147" s="70">
        <v>26</v>
      </c>
      <c r="K147" s="2">
        <v>439</v>
      </c>
      <c r="L147" s="70">
        <v>-0.16856060606060608</v>
      </c>
      <c r="M147" s="2">
        <v>2549</v>
      </c>
      <c r="N147" s="70">
        <v>-0.19513735396274079</v>
      </c>
      <c r="O147" s="2">
        <v>2988</v>
      </c>
      <c r="P147" s="70">
        <v>-0.19133964817320703</v>
      </c>
      <c r="Q147" s="9">
        <v>2065</v>
      </c>
      <c r="R147" s="70">
        <v>0.11561318206374938</v>
      </c>
      <c r="S147" s="9">
        <v>4557</v>
      </c>
      <c r="T147" s="70">
        <v>-0.29675925925925928</v>
      </c>
      <c r="U147" s="9">
        <v>6622</v>
      </c>
      <c r="V147" s="70">
        <v>-0.20513743848277521</v>
      </c>
      <c r="W147" s="2">
        <v>2546</v>
      </c>
      <c r="X147" s="70">
        <v>6.3936481404095247E-2</v>
      </c>
      <c r="Y147" s="2">
        <v>7125</v>
      </c>
      <c r="Z147" s="70">
        <v>-0.26142842334404481</v>
      </c>
      <c r="AA147" s="2">
        <v>9671</v>
      </c>
      <c r="AB147" s="70">
        <v>-0.19676079734219265</v>
      </c>
    </row>
    <row r="148" spans="2:28" ht="15" hidden="1" customHeight="1" outlineLevel="1">
      <c r="B148" s="41" t="s">
        <v>21</v>
      </c>
      <c r="C148" s="2">
        <v>17</v>
      </c>
      <c r="D148" s="70">
        <v>-0.26086956521739135</v>
      </c>
      <c r="E148" s="9">
        <v>5</v>
      </c>
      <c r="F148" s="70">
        <v>0.66666666666666674</v>
      </c>
      <c r="G148" s="9">
        <v>0</v>
      </c>
      <c r="H148" s="70">
        <v>-1</v>
      </c>
      <c r="I148" s="9">
        <v>5</v>
      </c>
      <c r="J148" s="70">
        <v>-0.75</v>
      </c>
      <c r="K148" s="2">
        <v>338</v>
      </c>
      <c r="L148" s="70">
        <v>-0.53507565337001384</v>
      </c>
      <c r="M148" s="2">
        <v>2431</v>
      </c>
      <c r="N148" s="70">
        <v>-0.12992125984251968</v>
      </c>
      <c r="O148" s="2">
        <v>2769</v>
      </c>
      <c r="P148" s="70">
        <v>-0.21357568872479404</v>
      </c>
      <c r="Q148" s="9">
        <v>1947</v>
      </c>
      <c r="R148" s="70">
        <v>3.6189462480042511E-2</v>
      </c>
      <c r="S148" s="9">
        <v>5515</v>
      </c>
      <c r="T148" s="70">
        <v>-8.4039196146819428E-2</v>
      </c>
      <c r="U148" s="9">
        <v>7462</v>
      </c>
      <c r="V148" s="70">
        <v>-5.5443037974683529E-2</v>
      </c>
      <c r="W148" s="2">
        <v>2307</v>
      </c>
      <c r="X148" s="70">
        <v>-0.12348024316109418</v>
      </c>
      <c r="Y148" s="2">
        <v>7946</v>
      </c>
      <c r="Z148" s="70">
        <v>-0.10031702898550721</v>
      </c>
      <c r="AA148" s="2">
        <v>10253</v>
      </c>
      <c r="AB148" s="70">
        <v>-0.10563503140265174</v>
      </c>
    </row>
    <row r="149" spans="2:28" ht="15" hidden="1" customHeight="1" outlineLevel="1">
      <c r="B149" s="41" t="s">
        <v>22</v>
      </c>
      <c r="C149" s="2">
        <v>25</v>
      </c>
      <c r="D149" s="70">
        <v>-0.30555555555555558</v>
      </c>
      <c r="E149" s="9">
        <v>8</v>
      </c>
      <c r="F149" s="70">
        <v>-0.11111111111111116</v>
      </c>
      <c r="G149" s="9">
        <v>0</v>
      </c>
      <c r="H149" s="70" t="e">
        <v>#DIV/0!</v>
      </c>
      <c r="I149" s="9">
        <v>8</v>
      </c>
      <c r="J149" s="70">
        <v>-0.11111111111111116</v>
      </c>
      <c r="K149" s="2">
        <v>413</v>
      </c>
      <c r="L149" s="70">
        <v>-0.48115577889447236</v>
      </c>
      <c r="M149" s="2">
        <v>2995</v>
      </c>
      <c r="N149" s="70">
        <v>-0.21163464069491966</v>
      </c>
      <c r="O149" s="2">
        <v>3408</v>
      </c>
      <c r="P149" s="70">
        <v>-0.25832426550598475</v>
      </c>
      <c r="Q149" s="9">
        <v>1933</v>
      </c>
      <c r="R149" s="70">
        <v>5.7232049947970598E-3</v>
      </c>
      <c r="S149" s="9">
        <v>7178</v>
      </c>
      <c r="T149" s="70">
        <v>2.3739701159055659E-3</v>
      </c>
      <c r="U149" s="9">
        <v>9111</v>
      </c>
      <c r="V149" s="70">
        <v>3.0826819332818722E-3</v>
      </c>
      <c r="W149" s="2">
        <v>2379</v>
      </c>
      <c r="X149" s="70">
        <v>-0.13897937024972851</v>
      </c>
      <c r="Y149" s="2">
        <v>10173</v>
      </c>
      <c r="Z149" s="70">
        <v>-7.1806569343065729E-2</v>
      </c>
      <c r="AA149" s="2">
        <v>12552</v>
      </c>
      <c r="AB149" s="70">
        <v>-8.5331195802667015E-2</v>
      </c>
    </row>
    <row r="150" spans="2:28" collapsed="1">
      <c r="B150" s="126">
        <v>2000</v>
      </c>
      <c r="C150" s="9">
        <v>175</v>
      </c>
      <c r="D150" s="50">
        <v>-0.2152466367713004</v>
      </c>
      <c r="E150" s="9">
        <v>67</v>
      </c>
      <c r="F150" s="50">
        <v>0.97058823529411775</v>
      </c>
      <c r="G150" s="9">
        <v>31</v>
      </c>
      <c r="H150" s="50">
        <v>3.3333333333333437E-2</v>
      </c>
      <c r="I150" s="9">
        <v>98</v>
      </c>
      <c r="J150" s="50">
        <v>0.53125</v>
      </c>
      <c r="K150" s="9">
        <v>1971</v>
      </c>
      <c r="L150" s="50">
        <v>-0.31633714880332986</v>
      </c>
      <c r="M150" s="9">
        <v>15128</v>
      </c>
      <c r="N150" s="50">
        <v>-9.6026292201971897E-2</v>
      </c>
      <c r="O150" s="9">
        <v>17099</v>
      </c>
      <c r="P150" s="50">
        <v>-0.1284024875114691</v>
      </c>
      <c r="Q150" s="9">
        <v>11940</v>
      </c>
      <c r="R150" s="50">
        <v>1.3152312261349275E-2</v>
      </c>
      <c r="S150" s="9">
        <v>44782</v>
      </c>
      <c r="T150" s="50">
        <v>-3.6490382546581213E-2</v>
      </c>
      <c r="U150" s="9">
        <v>56722</v>
      </c>
      <c r="V150" s="50">
        <v>-2.6449032833874009E-2</v>
      </c>
      <c r="W150" s="9">
        <v>14153</v>
      </c>
      <c r="X150" s="50">
        <v>-5.172529313232832E-2</v>
      </c>
      <c r="Y150" s="9">
        <v>59941</v>
      </c>
      <c r="Z150" s="50">
        <v>-5.2211311923849313E-2</v>
      </c>
      <c r="AA150" s="9">
        <v>74094</v>
      </c>
      <c r="AB150" s="50">
        <v>-5.2118513969910962E-2</v>
      </c>
    </row>
    <row r="151" spans="2:28" ht="15" hidden="1" customHeight="1" outlineLevel="1">
      <c r="B151" s="41" t="s">
        <v>11</v>
      </c>
      <c r="C151" s="2">
        <v>41</v>
      </c>
      <c r="D151" s="70">
        <v>2.7272727272727271</v>
      </c>
      <c r="E151" s="9">
        <v>9</v>
      </c>
      <c r="F151" s="70">
        <v>0.28571428571428581</v>
      </c>
      <c r="G151" s="9">
        <v>0</v>
      </c>
      <c r="H151" s="70">
        <v>-1</v>
      </c>
      <c r="I151" s="9">
        <v>9</v>
      </c>
      <c r="J151" s="70">
        <v>-0.47058823529411764</v>
      </c>
      <c r="K151" s="2">
        <v>278</v>
      </c>
      <c r="L151" s="70">
        <v>-0.59710144927536235</v>
      </c>
      <c r="M151" s="2">
        <v>2356</v>
      </c>
      <c r="N151" s="70">
        <v>-0.25958516656191077</v>
      </c>
      <c r="O151" s="2">
        <v>2634</v>
      </c>
      <c r="P151" s="70">
        <v>-0.31973140495867769</v>
      </c>
      <c r="Q151" s="9">
        <v>1708</v>
      </c>
      <c r="R151" s="70">
        <v>-3.8829487900956638E-2</v>
      </c>
      <c r="S151" s="9">
        <v>4967</v>
      </c>
      <c r="T151" s="70">
        <v>-0.27308649202400115</v>
      </c>
      <c r="U151" s="9">
        <v>6675</v>
      </c>
      <c r="V151" s="70">
        <v>-0.22473867595818819</v>
      </c>
      <c r="W151" s="2">
        <v>2036</v>
      </c>
      <c r="X151" s="70">
        <v>-0.18068410462776663</v>
      </c>
      <c r="Y151" s="2">
        <v>7323</v>
      </c>
      <c r="Z151" s="70">
        <v>-0.2695261845386534</v>
      </c>
      <c r="AA151" s="2">
        <v>9359</v>
      </c>
      <c r="AB151" s="70">
        <v>-0.25187849720223821</v>
      </c>
    </row>
    <row r="152" spans="2:28" ht="15" hidden="1" customHeight="1" outlineLevel="1">
      <c r="B152" s="41" t="s">
        <v>12</v>
      </c>
      <c r="C152" s="2">
        <v>29</v>
      </c>
      <c r="D152" s="70">
        <v>1.4166666666666665</v>
      </c>
      <c r="E152" s="9">
        <v>1</v>
      </c>
      <c r="F152" s="70">
        <v>-0.83333333333333337</v>
      </c>
      <c r="G152" s="9">
        <v>0</v>
      </c>
      <c r="H152" s="70">
        <v>-1</v>
      </c>
      <c r="I152" s="9">
        <v>1</v>
      </c>
      <c r="J152" s="70">
        <v>-0.9</v>
      </c>
      <c r="K152" s="2">
        <v>329</v>
      </c>
      <c r="L152" s="70">
        <v>-0.58668341708542715</v>
      </c>
      <c r="M152" s="2">
        <v>2418</v>
      </c>
      <c r="N152" s="70">
        <v>-0.2628048780487805</v>
      </c>
      <c r="O152" s="2">
        <v>2747</v>
      </c>
      <c r="P152" s="70">
        <v>-0.32605495583905786</v>
      </c>
      <c r="Q152" s="9">
        <v>2218</v>
      </c>
      <c r="R152" s="70">
        <v>-8.8368269625976215E-2</v>
      </c>
      <c r="S152" s="9">
        <v>4972</v>
      </c>
      <c r="T152" s="70">
        <v>-0.13740458015267176</v>
      </c>
      <c r="U152" s="9">
        <v>7190</v>
      </c>
      <c r="V152" s="70">
        <v>-0.12284982310601444</v>
      </c>
      <c r="W152" s="2">
        <v>2577</v>
      </c>
      <c r="X152" s="70">
        <v>-0.20634431783184481</v>
      </c>
      <c r="Y152" s="2">
        <v>7390</v>
      </c>
      <c r="Z152" s="70">
        <v>-0.18324491600353665</v>
      </c>
      <c r="AA152" s="2">
        <v>9967</v>
      </c>
      <c r="AB152" s="70">
        <v>-0.18934526230174864</v>
      </c>
    </row>
    <row r="153" spans="2:28" ht="15" hidden="1" customHeight="1" outlineLevel="1">
      <c r="B153" s="41" t="s">
        <v>13</v>
      </c>
      <c r="C153" s="2">
        <v>19</v>
      </c>
      <c r="D153" s="70">
        <v>0.58333333333333326</v>
      </c>
      <c r="E153" s="9">
        <v>2</v>
      </c>
      <c r="F153" s="70">
        <v>0</v>
      </c>
      <c r="G153" s="9">
        <v>0</v>
      </c>
      <c r="H153" s="70" t="e">
        <v>#DIV/0!</v>
      </c>
      <c r="I153" s="9">
        <v>2</v>
      </c>
      <c r="J153" s="70">
        <v>0</v>
      </c>
      <c r="K153" s="2">
        <v>110</v>
      </c>
      <c r="L153" s="70">
        <v>-0.67647058823529416</v>
      </c>
      <c r="M153" s="2">
        <v>1379</v>
      </c>
      <c r="N153" s="70">
        <v>-0.23046875</v>
      </c>
      <c r="O153" s="2">
        <v>1489</v>
      </c>
      <c r="P153" s="70">
        <v>-0.30159474671669795</v>
      </c>
      <c r="Q153" s="9">
        <v>1214</v>
      </c>
      <c r="R153" s="70">
        <v>2.3443526170798896</v>
      </c>
      <c r="S153" s="9">
        <v>4080</v>
      </c>
      <c r="T153" s="70">
        <v>0.20781527531083488</v>
      </c>
      <c r="U153" s="9">
        <v>5294</v>
      </c>
      <c r="V153" s="70">
        <v>0.4151296444800856</v>
      </c>
      <c r="W153" s="2">
        <v>1345</v>
      </c>
      <c r="X153" s="70">
        <v>0.87587168758716882</v>
      </c>
      <c r="Y153" s="2">
        <v>5459</v>
      </c>
      <c r="Z153" s="70">
        <v>5.5899419729206867E-2</v>
      </c>
      <c r="AA153" s="2">
        <v>6804</v>
      </c>
      <c r="AB153" s="70">
        <v>0.15576694411414982</v>
      </c>
    </row>
    <row r="154" spans="2:28" ht="15" hidden="1" customHeight="1" outlineLevel="1">
      <c r="B154" s="41" t="s">
        <v>14</v>
      </c>
      <c r="C154" s="2">
        <v>11</v>
      </c>
      <c r="D154" s="70">
        <v>0.375</v>
      </c>
      <c r="E154" s="9">
        <v>1</v>
      </c>
      <c r="F154" s="70" t="e">
        <v>#DIV/0!</v>
      </c>
      <c r="G154" s="9">
        <v>11</v>
      </c>
      <c r="H154" s="70">
        <v>4.5</v>
      </c>
      <c r="I154" s="9">
        <v>12</v>
      </c>
      <c r="J154" s="70">
        <v>5</v>
      </c>
      <c r="K154" s="2">
        <v>2</v>
      </c>
      <c r="L154" s="70">
        <v>-0.7142857142857143</v>
      </c>
      <c r="M154" s="2">
        <v>15</v>
      </c>
      <c r="N154" s="70">
        <v>-0.71698113207547176</v>
      </c>
      <c r="O154" s="2">
        <v>17</v>
      </c>
      <c r="P154" s="70">
        <v>-0.71666666666666667</v>
      </c>
      <c r="Q154" s="9">
        <v>73</v>
      </c>
      <c r="R154" s="70">
        <v>5.6363636363636367</v>
      </c>
      <c r="S154" s="9">
        <v>1481</v>
      </c>
      <c r="T154" s="70">
        <v>-0.28934740882917465</v>
      </c>
      <c r="U154" s="9">
        <v>1554</v>
      </c>
      <c r="V154" s="70">
        <v>-0.25823389021479715</v>
      </c>
      <c r="W154" s="2">
        <v>87</v>
      </c>
      <c r="X154" s="70">
        <v>2.3461538461538463</v>
      </c>
      <c r="Y154" s="2">
        <v>1507</v>
      </c>
      <c r="Z154" s="70">
        <v>-0.29546517064048616</v>
      </c>
      <c r="AA154" s="2">
        <v>1594</v>
      </c>
      <c r="AB154" s="70">
        <v>-0.2637413394919168</v>
      </c>
    </row>
    <row r="155" spans="2:28" ht="15" hidden="1" customHeight="1" outlineLevel="1">
      <c r="B155" s="41" t="s">
        <v>15</v>
      </c>
      <c r="C155" s="2">
        <v>14</v>
      </c>
      <c r="D155" s="70">
        <v>3.666666666666667</v>
      </c>
      <c r="E155" s="9">
        <v>0</v>
      </c>
      <c r="F155" s="70" t="e">
        <v>#DIV/0!</v>
      </c>
      <c r="G155" s="9">
        <v>0</v>
      </c>
      <c r="H155" s="70" t="e">
        <v>#DIV/0!</v>
      </c>
      <c r="I155" s="9">
        <v>0</v>
      </c>
      <c r="J155" s="70" t="e">
        <v>#DIV/0!</v>
      </c>
      <c r="K155" s="2">
        <v>13</v>
      </c>
      <c r="L155" s="70">
        <v>0.18181818181818188</v>
      </c>
      <c r="M155" s="2">
        <v>25</v>
      </c>
      <c r="N155" s="70">
        <v>3.166666666666667</v>
      </c>
      <c r="O155" s="2">
        <v>38</v>
      </c>
      <c r="P155" s="70">
        <v>1.2352941176470589</v>
      </c>
      <c r="Q155" s="9">
        <v>148</v>
      </c>
      <c r="R155" s="70">
        <v>13.8</v>
      </c>
      <c r="S155" s="9">
        <v>2220</v>
      </c>
      <c r="T155" s="70">
        <v>2.3944954128440368</v>
      </c>
      <c r="U155" s="9">
        <v>2368</v>
      </c>
      <c r="V155" s="70">
        <v>2.5662650602409638</v>
      </c>
      <c r="W155" s="2">
        <v>175</v>
      </c>
      <c r="X155" s="70">
        <v>6.291666666666667</v>
      </c>
      <c r="Y155" s="2">
        <v>2245</v>
      </c>
      <c r="Z155" s="70">
        <v>2.4015151515151514</v>
      </c>
      <c r="AA155" s="2">
        <v>2420</v>
      </c>
      <c r="AB155" s="70">
        <v>2.5380116959064329</v>
      </c>
    </row>
    <row r="156" spans="2:28" ht="15" hidden="1" customHeight="1" outlineLevel="1">
      <c r="B156" s="41" t="s">
        <v>16</v>
      </c>
      <c r="C156" s="2">
        <v>9</v>
      </c>
      <c r="D156" s="70">
        <v>-0.30769230769230771</v>
      </c>
      <c r="E156" s="9">
        <v>2</v>
      </c>
      <c r="F156" s="70">
        <v>1</v>
      </c>
      <c r="G156" s="9">
        <v>0</v>
      </c>
      <c r="H156" s="70">
        <v>-1</v>
      </c>
      <c r="I156" s="9">
        <v>2</v>
      </c>
      <c r="J156" s="70">
        <v>-0.5</v>
      </c>
      <c r="K156" s="2">
        <v>9</v>
      </c>
      <c r="L156" s="70">
        <v>0.5</v>
      </c>
      <c r="M156" s="2">
        <v>42</v>
      </c>
      <c r="N156" s="70">
        <v>0.67999999999999994</v>
      </c>
      <c r="O156" s="2">
        <v>51</v>
      </c>
      <c r="P156" s="70">
        <v>0.64516129032258074</v>
      </c>
      <c r="Q156" s="9">
        <v>98</v>
      </c>
      <c r="R156" s="70">
        <v>15.333333333333332</v>
      </c>
      <c r="S156" s="9">
        <v>761</v>
      </c>
      <c r="T156" s="70">
        <v>-0.54239326518340347</v>
      </c>
      <c r="U156" s="9">
        <v>859</v>
      </c>
      <c r="V156" s="70">
        <v>-0.48532055122828044</v>
      </c>
      <c r="W156" s="2">
        <v>118</v>
      </c>
      <c r="X156" s="70">
        <v>3.5384615384615383</v>
      </c>
      <c r="Y156" s="2">
        <v>803</v>
      </c>
      <c r="Z156" s="70">
        <v>-0.52513305736250737</v>
      </c>
      <c r="AA156" s="2">
        <v>921</v>
      </c>
      <c r="AB156" s="70">
        <v>-0.46359930110658121</v>
      </c>
    </row>
    <row r="157" spans="2:28" ht="15" hidden="1" customHeight="1" outlineLevel="1">
      <c r="B157" s="41" t="s">
        <v>17</v>
      </c>
      <c r="C157" s="2">
        <v>8</v>
      </c>
      <c r="D157" s="70">
        <v>0.60000000000000009</v>
      </c>
      <c r="E157" s="9">
        <v>1</v>
      </c>
      <c r="F157" s="70">
        <v>-0.66666666666666674</v>
      </c>
      <c r="G157" s="9">
        <v>2</v>
      </c>
      <c r="H157" s="70" t="e">
        <v>#DIV/0!</v>
      </c>
      <c r="I157" s="9">
        <v>3</v>
      </c>
      <c r="J157" s="70">
        <v>0</v>
      </c>
      <c r="K157" s="2">
        <v>10</v>
      </c>
      <c r="L157" s="70" t="e">
        <v>#DIV/0!</v>
      </c>
      <c r="M157" s="2">
        <v>12</v>
      </c>
      <c r="N157" s="70">
        <v>-0.33333333333333337</v>
      </c>
      <c r="O157" s="2">
        <v>22</v>
      </c>
      <c r="P157" s="70">
        <v>0.22222222222222232</v>
      </c>
      <c r="Q157" s="9">
        <v>64</v>
      </c>
      <c r="R157" s="70">
        <v>63</v>
      </c>
      <c r="S157" s="9">
        <v>2518</v>
      </c>
      <c r="T157" s="70">
        <v>0.22351797862001943</v>
      </c>
      <c r="U157" s="9">
        <v>2582</v>
      </c>
      <c r="V157" s="70">
        <v>0.25400679941719284</v>
      </c>
      <c r="W157" s="2">
        <v>83</v>
      </c>
      <c r="X157" s="70">
        <v>8.2222222222222214</v>
      </c>
      <c r="Y157" s="2">
        <v>2532</v>
      </c>
      <c r="Z157" s="70">
        <v>0.21965317919075145</v>
      </c>
      <c r="AA157" s="2">
        <v>2615</v>
      </c>
      <c r="AB157" s="70">
        <v>0.25419664268585129</v>
      </c>
    </row>
    <row r="158" spans="2:28" ht="15" hidden="1" customHeight="1" outlineLevel="1">
      <c r="B158" s="41" t="s">
        <v>18</v>
      </c>
      <c r="C158" s="2">
        <v>10</v>
      </c>
      <c r="D158" s="70">
        <v>1</v>
      </c>
      <c r="E158" s="9">
        <v>5</v>
      </c>
      <c r="F158" s="70">
        <v>0.66666666666666674</v>
      </c>
      <c r="G158" s="9">
        <v>0</v>
      </c>
      <c r="H158" s="70" t="e">
        <v>#DIV/0!</v>
      </c>
      <c r="I158" s="9">
        <v>5</v>
      </c>
      <c r="J158" s="70">
        <v>0.66666666666666674</v>
      </c>
      <c r="K158" s="2">
        <v>3</v>
      </c>
      <c r="L158" s="70">
        <v>0.5</v>
      </c>
      <c r="M158" s="2">
        <v>11</v>
      </c>
      <c r="N158" s="70">
        <v>1.75</v>
      </c>
      <c r="O158" s="2">
        <v>14</v>
      </c>
      <c r="P158" s="70">
        <v>1.3333333333333335</v>
      </c>
      <c r="Q158" s="9">
        <v>64</v>
      </c>
      <c r="R158" s="70">
        <v>5.4</v>
      </c>
      <c r="S158" s="9">
        <v>1939</v>
      </c>
      <c r="T158" s="70">
        <v>0.17301875378100418</v>
      </c>
      <c r="U158" s="9">
        <v>2003</v>
      </c>
      <c r="V158" s="70">
        <v>0.20444978953698145</v>
      </c>
      <c r="W158" s="2">
        <v>82</v>
      </c>
      <c r="X158" s="70">
        <v>3.0999999999999996</v>
      </c>
      <c r="Y158" s="2">
        <v>1950</v>
      </c>
      <c r="Z158" s="70">
        <v>0.17682558841279428</v>
      </c>
      <c r="AA158" s="2">
        <v>2032</v>
      </c>
      <c r="AB158" s="70">
        <v>0.21168753726893264</v>
      </c>
    </row>
    <row r="159" spans="2:28" ht="15" hidden="1" customHeight="1" outlineLevel="1">
      <c r="B159" s="41" t="s">
        <v>19</v>
      </c>
      <c r="C159" s="2">
        <v>10</v>
      </c>
      <c r="D159" s="70">
        <v>-0.41176470588235292</v>
      </c>
      <c r="E159" s="9">
        <v>0</v>
      </c>
      <c r="F159" s="70">
        <v>-1</v>
      </c>
      <c r="G159" s="9">
        <v>0</v>
      </c>
      <c r="H159" s="70">
        <v>-1</v>
      </c>
      <c r="I159" s="9">
        <v>0</v>
      </c>
      <c r="J159" s="70">
        <v>-1</v>
      </c>
      <c r="K159" s="2">
        <v>78</v>
      </c>
      <c r="L159" s="70">
        <v>-8.2352941176470629E-2</v>
      </c>
      <c r="M159" s="2">
        <v>717</v>
      </c>
      <c r="N159" s="70">
        <v>0.2918918918918918</v>
      </c>
      <c r="O159" s="2">
        <v>795</v>
      </c>
      <c r="P159" s="70">
        <v>0.2421875</v>
      </c>
      <c r="Q159" s="9">
        <v>546</v>
      </c>
      <c r="R159" s="70">
        <v>0.33496332518337413</v>
      </c>
      <c r="S159" s="9">
        <v>3878</v>
      </c>
      <c r="T159" s="70">
        <v>0.33402132782937732</v>
      </c>
      <c r="U159" s="9">
        <v>4424</v>
      </c>
      <c r="V159" s="70">
        <v>0.33413751507840761</v>
      </c>
      <c r="W159" s="2">
        <v>634</v>
      </c>
      <c r="X159" s="70">
        <v>0.22393822393822393</v>
      </c>
      <c r="Y159" s="2">
        <v>4595</v>
      </c>
      <c r="Z159" s="70">
        <v>0.32458921879504188</v>
      </c>
      <c r="AA159" s="2">
        <v>5229</v>
      </c>
      <c r="AB159" s="70">
        <v>0.31151241534988716</v>
      </c>
    </row>
    <row r="160" spans="2:28" ht="15" hidden="1" customHeight="1" outlineLevel="1">
      <c r="B160" s="41" t="s">
        <v>20</v>
      </c>
      <c r="C160" s="2">
        <v>13</v>
      </c>
      <c r="D160" s="70">
        <v>-0.27777777777777779</v>
      </c>
      <c r="E160" s="9">
        <v>1</v>
      </c>
      <c r="F160" s="70">
        <v>-0.9285714285714286</v>
      </c>
      <c r="G160" s="9">
        <v>0</v>
      </c>
      <c r="H160" s="70">
        <v>-1</v>
      </c>
      <c r="I160" s="9">
        <v>1</v>
      </c>
      <c r="J160" s="70">
        <v>-0.95833333333333337</v>
      </c>
      <c r="K160" s="2">
        <v>528</v>
      </c>
      <c r="L160" s="70">
        <v>0.28155339805825252</v>
      </c>
      <c r="M160" s="2">
        <v>3167</v>
      </c>
      <c r="N160" s="70">
        <v>-3.1565656565657463E-4</v>
      </c>
      <c r="O160" s="2">
        <v>3695</v>
      </c>
      <c r="P160" s="70">
        <v>3.2122905027933024E-2</v>
      </c>
      <c r="Q160" s="9">
        <v>1851</v>
      </c>
      <c r="R160" s="70">
        <v>0.1090473337327742</v>
      </c>
      <c r="S160" s="9">
        <v>6480</v>
      </c>
      <c r="T160" s="70">
        <v>-0.18969613605101909</v>
      </c>
      <c r="U160" s="9">
        <v>8331</v>
      </c>
      <c r="V160" s="70">
        <v>-0.13811297330850403</v>
      </c>
      <c r="W160" s="2">
        <v>2393</v>
      </c>
      <c r="X160" s="70">
        <v>0.13251301467108378</v>
      </c>
      <c r="Y160" s="2">
        <v>9647</v>
      </c>
      <c r="Z160" s="70">
        <v>-0.13673378076062637</v>
      </c>
      <c r="AA160" s="2">
        <v>12040</v>
      </c>
      <c r="AB160" s="70">
        <v>-9.3919325707405132E-2</v>
      </c>
    </row>
    <row r="161" spans="2:28" ht="15" hidden="1" customHeight="1" outlineLevel="1">
      <c r="B161" s="41" t="s">
        <v>21</v>
      </c>
      <c r="C161" s="2">
        <v>23</v>
      </c>
      <c r="D161" s="70">
        <v>-7.999999999999996E-2</v>
      </c>
      <c r="E161" s="9">
        <v>3</v>
      </c>
      <c r="F161" s="70">
        <v>-0.625</v>
      </c>
      <c r="G161" s="9">
        <v>17</v>
      </c>
      <c r="H161" s="70" t="e">
        <v>#DIV/0!</v>
      </c>
      <c r="I161" s="9">
        <v>20</v>
      </c>
      <c r="J161" s="70">
        <v>1.5</v>
      </c>
      <c r="K161" s="2">
        <v>727</v>
      </c>
      <c r="L161" s="70">
        <v>0.88341968911917101</v>
      </c>
      <c r="M161" s="2">
        <v>2794</v>
      </c>
      <c r="N161" s="70">
        <v>0.19759965709387051</v>
      </c>
      <c r="O161" s="2">
        <v>3521</v>
      </c>
      <c r="P161" s="70">
        <v>0.29496138286134599</v>
      </c>
      <c r="Q161" s="9">
        <v>1879</v>
      </c>
      <c r="R161" s="70">
        <v>0.28084526244035457</v>
      </c>
      <c r="S161" s="9">
        <v>6021</v>
      </c>
      <c r="T161" s="70">
        <v>-3.4167468719923044E-2</v>
      </c>
      <c r="U161" s="9">
        <v>7900</v>
      </c>
      <c r="V161" s="70">
        <v>2.5840799896117428E-2</v>
      </c>
      <c r="W161" s="2">
        <v>2632</v>
      </c>
      <c r="X161" s="70">
        <v>0.3955461293743372</v>
      </c>
      <c r="Y161" s="2">
        <v>8832</v>
      </c>
      <c r="Z161" s="70">
        <v>3.093264853507649E-2</v>
      </c>
      <c r="AA161" s="2">
        <v>11464</v>
      </c>
      <c r="AB161" s="70">
        <v>9.6718645364967104E-2</v>
      </c>
    </row>
    <row r="162" spans="2:28" ht="15" hidden="1" customHeight="1" outlineLevel="1">
      <c r="B162" s="41" t="s">
        <v>22</v>
      </c>
      <c r="C162" s="2">
        <v>36</v>
      </c>
      <c r="D162" s="70">
        <v>1.25</v>
      </c>
      <c r="E162" s="9">
        <v>9</v>
      </c>
      <c r="F162" s="70">
        <v>2</v>
      </c>
      <c r="G162" s="9">
        <v>0</v>
      </c>
      <c r="H162" s="70">
        <v>-1</v>
      </c>
      <c r="I162" s="9">
        <v>9</v>
      </c>
      <c r="J162" s="70">
        <v>0.28571428571428581</v>
      </c>
      <c r="K162" s="2">
        <v>796</v>
      </c>
      <c r="L162" s="70">
        <v>0.78876404494382024</v>
      </c>
      <c r="M162" s="2">
        <v>3799</v>
      </c>
      <c r="N162" s="70">
        <v>0.38801607599561572</v>
      </c>
      <c r="O162" s="2">
        <v>4595</v>
      </c>
      <c r="P162" s="70">
        <v>0.44406033940917666</v>
      </c>
      <c r="Q162" s="9">
        <v>1922</v>
      </c>
      <c r="R162" s="70">
        <v>0.28993288590604016</v>
      </c>
      <c r="S162" s="9">
        <v>7161</v>
      </c>
      <c r="T162" s="70">
        <v>5.9162845732879665E-2</v>
      </c>
      <c r="U162" s="9">
        <v>9083</v>
      </c>
      <c r="V162" s="70">
        <v>0.10083626227123976</v>
      </c>
      <c r="W162" s="2">
        <v>2763</v>
      </c>
      <c r="X162" s="70">
        <v>0.41402251791197542</v>
      </c>
      <c r="Y162" s="2">
        <v>10960</v>
      </c>
      <c r="Z162" s="70">
        <v>0.1534413807619448</v>
      </c>
      <c r="AA162" s="2">
        <v>13723</v>
      </c>
      <c r="AB162" s="70">
        <v>0.1978875698324023</v>
      </c>
    </row>
    <row r="163" spans="2:28" collapsed="1">
      <c r="B163" s="126">
        <v>1999</v>
      </c>
      <c r="C163" s="9">
        <v>223</v>
      </c>
      <c r="D163" s="50">
        <v>0.53793103448275859</v>
      </c>
      <c r="E163" s="9">
        <v>34</v>
      </c>
      <c r="F163" s="50">
        <v>-0.37037037037037035</v>
      </c>
      <c r="G163" s="9">
        <v>30</v>
      </c>
      <c r="H163" s="50">
        <v>-0.25</v>
      </c>
      <c r="I163" s="9">
        <v>64</v>
      </c>
      <c r="J163" s="50">
        <v>-0.31914893617021278</v>
      </c>
      <c r="K163" s="9">
        <v>2883</v>
      </c>
      <c r="L163" s="50">
        <v>-9.3396226415094374E-2</v>
      </c>
      <c r="M163" s="9">
        <v>16735</v>
      </c>
      <c r="N163" s="50">
        <v>-2.436891505859029E-2</v>
      </c>
      <c r="O163" s="9">
        <v>19618</v>
      </c>
      <c r="P163" s="50">
        <v>-3.5164510893621159E-2</v>
      </c>
      <c r="Q163" s="9">
        <v>11785</v>
      </c>
      <c r="R163" s="50">
        <v>0.22174994816504245</v>
      </c>
      <c r="S163" s="9">
        <v>46478</v>
      </c>
      <c r="T163" s="50">
        <v>-3.1425832534489273E-2</v>
      </c>
      <c r="U163" s="9">
        <v>58263</v>
      </c>
      <c r="V163" s="50">
        <v>1.0948778456413066E-2</v>
      </c>
      <c r="W163" s="9">
        <v>14925</v>
      </c>
      <c r="X163" s="50">
        <v>0.14587332053742808</v>
      </c>
      <c r="Y163" s="9">
        <v>63243</v>
      </c>
      <c r="Z163" s="50">
        <v>-2.9702818392427055E-2</v>
      </c>
      <c r="AA163" s="9">
        <v>78168</v>
      </c>
      <c r="AB163" s="50">
        <v>-4.6033450974369838E-4</v>
      </c>
    </row>
    <row r="164" spans="2:28" ht="15" hidden="1" customHeight="1" outlineLevel="1">
      <c r="B164" s="41" t="s">
        <v>11</v>
      </c>
      <c r="C164" s="2">
        <v>11</v>
      </c>
      <c r="D164" s="70">
        <v>-0.3529411764705882</v>
      </c>
      <c r="E164" s="9">
        <v>7</v>
      </c>
      <c r="F164" s="70">
        <v>6</v>
      </c>
      <c r="G164" s="9">
        <v>10</v>
      </c>
      <c r="H164" s="70">
        <v>0.25</v>
      </c>
      <c r="I164" s="9">
        <v>17</v>
      </c>
      <c r="J164" s="70">
        <v>0.88888888888888884</v>
      </c>
      <c r="K164" s="2">
        <v>690</v>
      </c>
      <c r="L164" s="70">
        <v>0.97707736389684818</v>
      </c>
      <c r="M164" s="2">
        <v>3182</v>
      </c>
      <c r="N164" s="70">
        <v>0.13642857142857134</v>
      </c>
      <c r="O164" s="2">
        <v>3872</v>
      </c>
      <c r="P164" s="70">
        <v>0.22959669736424271</v>
      </c>
      <c r="Q164" s="9">
        <v>1777</v>
      </c>
      <c r="R164" s="70">
        <v>0.86463798530954872</v>
      </c>
      <c r="S164" s="9">
        <v>6833</v>
      </c>
      <c r="T164" s="70">
        <v>0.10227456041296978</v>
      </c>
      <c r="U164" s="9">
        <v>8610</v>
      </c>
      <c r="V164" s="70">
        <v>0.20385906040268464</v>
      </c>
      <c r="W164" s="2">
        <v>2485</v>
      </c>
      <c r="X164" s="70">
        <v>0.88257575757575757</v>
      </c>
      <c r="Y164" s="2">
        <v>10025</v>
      </c>
      <c r="Z164" s="70">
        <v>0.11302320417453093</v>
      </c>
      <c r="AA164" s="2">
        <v>12510</v>
      </c>
      <c r="AB164" s="70">
        <v>0.21138762467318672</v>
      </c>
    </row>
    <row r="165" spans="2:28" ht="15" hidden="1" customHeight="1" outlineLevel="1">
      <c r="B165" s="41" t="s">
        <v>12</v>
      </c>
      <c r="C165" s="2">
        <v>12</v>
      </c>
      <c r="D165" s="70">
        <v>-0.4</v>
      </c>
      <c r="E165" s="9">
        <v>6</v>
      </c>
      <c r="F165" s="70">
        <v>-0.1428571428571429</v>
      </c>
      <c r="G165" s="9">
        <v>4</v>
      </c>
      <c r="H165" s="70">
        <v>-0.5</v>
      </c>
      <c r="I165" s="9">
        <v>10</v>
      </c>
      <c r="J165" s="70">
        <v>-0.33333333333333337</v>
      </c>
      <c r="K165" s="2">
        <v>796</v>
      </c>
      <c r="L165" s="70">
        <v>0.40636042402826855</v>
      </c>
      <c r="M165" s="2">
        <v>3280</v>
      </c>
      <c r="N165" s="70">
        <v>0.24289503599848428</v>
      </c>
      <c r="O165" s="2">
        <v>4076</v>
      </c>
      <c r="P165" s="70">
        <v>0.27176287051482051</v>
      </c>
      <c r="Q165" s="9">
        <v>2433</v>
      </c>
      <c r="R165" s="70">
        <v>0.54280279010779964</v>
      </c>
      <c r="S165" s="9">
        <v>5764</v>
      </c>
      <c r="T165" s="70">
        <v>-2.189037841506869E-2</v>
      </c>
      <c r="U165" s="9">
        <v>8197</v>
      </c>
      <c r="V165" s="70">
        <v>9.7322623828647981E-2</v>
      </c>
      <c r="W165" s="2">
        <v>3247</v>
      </c>
      <c r="X165" s="70">
        <v>0.49631336405529947</v>
      </c>
      <c r="Y165" s="2">
        <v>9048</v>
      </c>
      <c r="Z165" s="70">
        <v>5.9484777517564424E-2</v>
      </c>
      <c r="AA165" s="2">
        <v>12295</v>
      </c>
      <c r="AB165" s="70">
        <v>0.14799253034547144</v>
      </c>
    </row>
    <row r="166" spans="2:28" ht="15" hidden="1" customHeight="1" outlineLevel="1">
      <c r="B166" s="41" t="s">
        <v>13</v>
      </c>
      <c r="C166" s="2">
        <v>12</v>
      </c>
      <c r="D166" s="70">
        <v>-0.33333333333333337</v>
      </c>
      <c r="E166" s="9">
        <v>2</v>
      </c>
      <c r="F166" s="70">
        <v>-0.5</v>
      </c>
      <c r="G166" s="9">
        <v>0</v>
      </c>
      <c r="H166" s="70">
        <v>-1</v>
      </c>
      <c r="I166" s="9">
        <v>2</v>
      </c>
      <c r="J166" s="70">
        <v>-0.88235294117647056</v>
      </c>
      <c r="K166" s="2">
        <v>340</v>
      </c>
      <c r="L166" s="70">
        <v>0.57407407407407418</v>
      </c>
      <c r="M166" s="2">
        <v>1792</v>
      </c>
      <c r="N166" s="70">
        <v>0.44516129032258056</v>
      </c>
      <c r="O166" s="2">
        <v>2132</v>
      </c>
      <c r="P166" s="70">
        <v>0.46428571428571419</v>
      </c>
      <c r="Q166" s="9">
        <v>363</v>
      </c>
      <c r="R166" s="70">
        <v>-0.57839721254355403</v>
      </c>
      <c r="S166" s="9">
        <v>3378</v>
      </c>
      <c r="T166" s="70">
        <v>0.24833702882483366</v>
      </c>
      <c r="U166" s="9">
        <v>3741</v>
      </c>
      <c r="V166" s="70">
        <v>4.8780487804878092E-2</v>
      </c>
      <c r="W166" s="2">
        <v>717</v>
      </c>
      <c r="X166" s="70">
        <v>-0.34758871701546856</v>
      </c>
      <c r="Y166" s="2">
        <v>5170</v>
      </c>
      <c r="Z166" s="70">
        <v>0.30588532457691331</v>
      </c>
      <c r="AA166" s="2">
        <v>5887</v>
      </c>
      <c r="AB166" s="70">
        <v>0.16389877421905896</v>
      </c>
    </row>
    <row r="167" spans="2:28" ht="15" hidden="1" customHeight="1" outlineLevel="1">
      <c r="B167" s="41" t="s">
        <v>14</v>
      </c>
      <c r="C167" s="2">
        <v>8</v>
      </c>
      <c r="D167" s="70">
        <v>1</v>
      </c>
      <c r="E167" s="9">
        <v>0</v>
      </c>
      <c r="F167" s="70">
        <v>-1</v>
      </c>
      <c r="G167" s="9">
        <v>2</v>
      </c>
      <c r="H167" s="70">
        <v>-0.5</v>
      </c>
      <c r="I167" s="9">
        <v>2</v>
      </c>
      <c r="J167" s="70">
        <v>-0.6</v>
      </c>
      <c r="K167" s="2">
        <v>7</v>
      </c>
      <c r="L167" s="70">
        <v>-0.22222222222222221</v>
      </c>
      <c r="M167" s="2">
        <v>53</v>
      </c>
      <c r="N167" s="70">
        <v>2.7857142857142856</v>
      </c>
      <c r="O167" s="2">
        <v>60</v>
      </c>
      <c r="P167" s="70">
        <v>1.6086956521739131</v>
      </c>
      <c r="Q167" s="9">
        <v>11</v>
      </c>
      <c r="R167" s="70">
        <v>-0.90350877192982459</v>
      </c>
      <c r="S167" s="9">
        <v>2084</v>
      </c>
      <c r="T167" s="70">
        <v>0.89626933575978152</v>
      </c>
      <c r="U167" s="9">
        <v>2095</v>
      </c>
      <c r="V167" s="70">
        <v>0.72712283594394056</v>
      </c>
      <c r="W167" s="2">
        <v>26</v>
      </c>
      <c r="X167" s="70">
        <v>-0.796875</v>
      </c>
      <c r="Y167" s="2">
        <v>2139</v>
      </c>
      <c r="Z167" s="70">
        <v>0.91495076096687566</v>
      </c>
      <c r="AA167" s="2">
        <v>2165</v>
      </c>
      <c r="AB167" s="70">
        <v>0.73895582329317278</v>
      </c>
    </row>
    <row r="168" spans="2:28" ht="15" hidden="1" customHeight="1" outlineLevel="1">
      <c r="B168" s="41" t="s">
        <v>15</v>
      </c>
      <c r="C168" s="2">
        <v>3</v>
      </c>
      <c r="D168" s="70">
        <v>0.5</v>
      </c>
      <c r="E168" s="9">
        <v>0</v>
      </c>
      <c r="F168" s="70" t="e">
        <v>#DIV/0!</v>
      </c>
      <c r="G168" s="9">
        <v>0</v>
      </c>
      <c r="H168" s="70" t="e">
        <v>#DIV/0!</v>
      </c>
      <c r="I168" s="9">
        <v>0</v>
      </c>
      <c r="J168" s="70" t="e">
        <v>#DIV/0!</v>
      </c>
      <c r="K168" s="2">
        <v>11</v>
      </c>
      <c r="L168" s="70">
        <v>1.75</v>
      </c>
      <c r="M168" s="2">
        <v>6</v>
      </c>
      <c r="N168" s="70">
        <v>-0.1428571428571429</v>
      </c>
      <c r="O168" s="2">
        <v>17</v>
      </c>
      <c r="P168" s="70">
        <v>0.54545454545454541</v>
      </c>
      <c r="Q168" s="9">
        <v>10</v>
      </c>
      <c r="R168" s="70">
        <v>-0.92125984251968507</v>
      </c>
      <c r="S168" s="9">
        <v>654</v>
      </c>
      <c r="T168" s="70">
        <v>-0.25171624713958807</v>
      </c>
      <c r="U168" s="9">
        <v>664</v>
      </c>
      <c r="V168" s="70">
        <v>-0.3366633366633367</v>
      </c>
      <c r="W168" s="2">
        <v>24</v>
      </c>
      <c r="X168" s="70">
        <v>-0.81954887218045114</v>
      </c>
      <c r="Y168" s="2">
        <v>660</v>
      </c>
      <c r="Z168" s="70">
        <v>-0.25085130533484679</v>
      </c>
      <c r="AA168" s="2">
        <v>684</v>
      </c>
      <c r="AB168" s="70">
        <v>-0.32544378698224852</v>
      </c>
    </row>
    <row r="169" spans="2:28" ht="15" hidden="1" customHeight="1" outlineLevel="1">
      <c r="B169" s="41" t="s">
        <v>16</v>
      </c>
      <c r="C169" s="2">
        <v>13</v>
      </c>
      <c r="D169" s="70">
        <v>3.333333333333333</v>
      </c>
      <c r="E169" s="9">
        <v>1</v>
      </c>
      <c r="F169" s="70">
        <v>-0.85714285714285721</v>
      </c>
      <c r="G169" s="9">
        <v>3</v>
      </c>
      <c r="H169" s="70">
        <v>-0.76923076923076916</v>
      </c>
      <c r="I169" s="9">
        <v>4</v>
      </c>
      <c r="J169" s="70">
        <v>-0.8</v>
      </c>
      <c r="K169" s="2">
        <v>6</v>
      </c>
      <c r="L169" s="70">
        <v>-0.5</v>
      </c>
      <c r="M169" s="2">
        <v>25</v>
      </c>
      <c r="N169" s="70">
        <v>0</v>
      </c>
      <c r="O169" s="2">
        <v>31</v>
      </c>
      <c r="P169" s="70">
        <v>-0.16216216216216217</v>
      </c>
      <c r="Q169" s="9">
        <v>6</v>
      </c>
      <c r="R169" s="70">
        <v>-0.92307692307692313</v>
      </c>
      <c r="S169" s="9">
        <v>1663</v>
      </c>
      <c r="T169" s="70">
        <v>0.40456081081081074</v>
      </c>
      <c r="U169" s="9">
        <v>1669</v>
      </c>
      <c r="V169" s="70">
        <v>0.32250396196513464</v>
      </c>
      <c r="W169" s="2">
        <v>26</v>
      </c>
      <c r="X169" s="70">
        <v>-0.74</v>
      </c>
      <c r="Y169" s="2">
        <v>1691</v>
      </c>
      <c r="Z169" s="70">
        <v>0.38379705400981989</v>
      </c>
      <c r="AA169" s="2">
        <v>1717</v>
      </c>
      <c r="AB169" s="70">
        <v>0.29878971255673226</v>
      </c>
    </row>
    <row r="170" spans="2:28" ht="15" hidden="1" customHeight="1" outlineLevel="1">
      <c r="B170" s="41" t="s">
        <v>17</v>
      </c>
      <c r="C170" s="2">
        <v>5</v>
      </c>
      <c r="D170" s="70">
        <v>0.66666666666666674</v>
      </c>
      <c r="E170" s="9">
        <v>3</v>
      </c>
      <c r="F170" s="70">
        <v>2</v>
      </c>
      <c r="G170" s="9">
        <v>0</v>
      </c>
      <c r="H170" s="70" t="e">
        <v>#DIV/0!</v>
      </c>
      <c r="I170" s="9">
        <v>3</v>
      </c>
      <c r="J170" s="70">
        <v>2</v>
      </c>
      <c r="K170" s="2">
        <v>0</v>
      </c>
      <c r="L170" s="70">
        <v>-1</v>
      </c>
      <c r="M170" s="2">
        <v>18</v>
      </c>
      <c r="N170" s="70">
        <v>0.38461538461538458</v>
      </c>
      <c r="O170" s="2">
        <v>18</v>
      </c>
      <c r="P170" s="70">
        <v>5.8823529411764719E-2</v>
      </c>
      <c r="Q170" s="9">
        <v>1</v>
      </c>
      <c r="R170" s="70">
        <v>-0.96153846153846156</v>
      </c>
      <c r="S170" s="9">
        <v>2058</v>
      </c>
      <c r="T170" s="70">
        <v>1.141519250780437</v>
      </c>
      <c r="U170" s="9">
        <v>2059</v>
      </c>
      <c r="V170" s="70">
        <v>1.0861195542046604</v>
      </c>
      <c r="W170" s="2">
        <v>9</v>
      </c>
      <c r="X170" s="70">
        <v>-0.73529411764705888</v>
      </c>
      <c r="Y170" s="2">
        <v>2076</v>
      </c>
      <c r="Z170" s="70">
        <v>1.131416837782341</v>
      </c>
      <c r="AA170" s="2">
        <v>2085</v>
      </c>
      <c r="AB170" s="70">
        <v>1.0684523809523809</v>
      </c>
    </row>
    <row r="171" spans="2:28" ht="15" hidden="1" customHeight="1" outlineLevel="1">
      <c r="B171" s="41" t="s">
        <v>18</v>
      </c>
      <c r="C171" s="2">
        <v>5</v>
      </c>
      <c r="D171" s="70">
        <v>0</v>
      </c>
      <c r="E171" s="9">
        <v>3</v>
      </c>
      <c r="F171" s="70">
        <v>2</v>
      </c>
      <c r="G171" s="9">
        <v>0</v>
      </c>
      <c r="H171" s="70" t="e">
        <v>#DIV/0!</v>
      </c>
      <c r="I171" s="9">
        <v>3</v>
      </c>
      <c r="J171" s="70">
        <v>2</v>
      </c>
      <c r="K171" s="2">
        <v>2</v>
      </c>
      <c r="L171" s="70">
        <v>-0.8</v>
      </c>
      <c r="M171" s="2">
        <v>4</v>
      </c>
      <c r="N171" s="70">
        <v>-0.73333333333333339</v>
      </c>
      <c r="O171" s="2">
        <v>6</v>
      </c>
      <c r="P171" s="70">
        <v>-0.76</v>
      </c>
      <c r="Q171" s="9">
        <v>10</v>
      </c>
      <c r="R171" s="70">
        <v>-0.41176470588235292</v>
      </c>
      <c r="S171" s="9">
        <v>1653</v>
      </c>
      <c r="T171" s="70">
        <v>109.2</v>
      </c>
      <c r="U171" s="9">
        <v>1663</v>
      </c>
      <c r="V171" s="70">
        <v>50.96875</v>
      </c>
      <c r="W171" s="2">
        <v>20</v>
      </c>
      <c r="X171" s="70">
        <v>-0.39393939393939392</v>
      </c>
      <c r="Y171" s="2">
        <v>1657</v>
      </c>
      <c r="Z171" s="70">
        <v>54.233333333333334</v>
      </c>
      <c r="AA171" s="2">
        <v>1677</v>
      </c>
      <c r="AB171" s="70">
        <v>25.61904761904762</v>
      </c>
    </row>
    <row r="172" spans="2:28" ht="15" hidden="1" customHeight="1" outlineLevel="1">
      <c r="B172" s="41" t="s">
        <v>19</v>
      </c>
      <c r="C172" s="2">
        <v>17</v>
      </c>
      <c r="D172" s="70">
        <v>3.25</v>
      </c>
      <c r="E172" s="9">
        <v>7</v>
      </c>
      <c r="F172" s="70" t="e">
        <v>#DIV/0!</v>
      </c>
      <c r="G172" s="9">
        <v>7</v>
      </c>
      <c r="H172" s="70" t="e">
        <v>#DIV/0!</v>
      </c>
      <c r="I172" s="9">
        <v>14</v>
      </c>
      <c r="J172" s="70" t="e">
        <v>#DIV/0!</v>
      </c>
      <c r="K172" s="2">
        <v>85</v>
      </c>
      <c r="L172" s="70">
        <v>0.73469387755102034</v>
      </c>
      <c r="M172" s="2">
        <v>555</v>
      </c>
      <c r="N172" s="70">
        <v>3.6166365280290158E-3</v>
      </c>
      <c r="O172" s="2">
        <v>640</v>
      </c>
      <c r="P172" s="70">
        <v>6.3122923588039948E-2</v>
      </c>
      <c r="Q172" s="9">
        <v>409</v>
      </c>
      <c r="R172" s="70">
        <v>0.10540540540540544</v>
      </c>
      <c r="S172" s="9">
        <v>2907</v>
      </c>
      <c r="T172" s="70">
        <v>0.38034188034188032</v>
      </c>
      <c r="U172" s="9">
        <v>3316</v>
      </c>
      <c r="V172" s="70">
        <v>0.33925686591276261</v>
      </c>
      <c r="W172" s="2">
        <v>518</v>
      </c>
      <c r="X172" s="70">
        <v>0.22458628841607564</v>
      </c>
      <c r="Y172" s="2">
        <v>3469</v>
      </c>
      <c r="Z172" s="70">
        <v>0.30462579917262134</v>
      </c>
      <c r="AA172" s="2">
        <v>3987</v>
      </c>
      <c r="AB172" s="70">
        <v>0.29364049318624263</v>
      </c>
    </row>
    <row r="173" spans="2:28" ht="15" hidden="1" customHeight="1" outlineLevel="1">
      <c r="B173" s="41" t="s">
        <v>20</v>
      </c>
      <c r="C173" s="2">
        <v>18</v>
      </c>
      <c r="D173" s="70">
        <v>-0.69491525423728806</v>
      </c>
      <c r="E173" s="9">
        <v>14</v>
      </c>
      <c r="F173" s="70">
        <v>0</v>
      </c>
      <c r="G173" s="9">
        <v>10</v>
      </c>
      <c r="H173" s="70">
        <v>-0.375</v>
      </c>
      <c r="I173" s="9">
        <v>24</v>
      </c>
      <c r="J173" s="70">
        <v>-0.19999999999999996</v>
      </c>
      <c r="K173" s="2">
        <v>412</v>
      </c>
      <c r="L173" s="70">
        <v>-0.46907216494845361</v>
      </c>
      <c r="M173" s="2">
        <v>3168</v>
      </c>
      <c r="N173" s="70">
        <v>0.12660028449502136</v>
      </c>
      <c r="O173" s="2">
        <v>3580</v>
      </c>
      <c r="P173" s="70">
        <v>-2.2296544035674826E-3</v>
      </c>
      <c r="Q173" s="9">
        <v>1669</v>
      </c>
      <c r="R173" s="70">
        <v>-7.9933847850055084E-2</v>
      </c>
      <c r="S173" s="9">
        <v>7997</v>
      </c>
      <c r="T173" s="70">
        <v>0.30180693472244835</v>
      </c>
      <c r="U173" s="9">
        <v>9666</v>
      </c>
      <c r="V173" s="70">
        <v>0.21477943948724398</v>
      </c>
      <c r="W173" s="2">
        <v>2113</v>
      </c>
      <c r="X173" s="70">
        <v>-0.20653398422831393</v>
      </c>
      <c r="Y173" s="2">
        <v>11175</v>
      </c>
      <c r="Z173" s="70">
        <v>0.24568052613978364</v>
      </c>
      <c r="AA173" s="2">
        <v>13288</v>
      </c>
      <c r="AB173" s="70">
        <v>0.14216950318033361</v>
      </c>
    </row>
    <row r="174" spans="2:28" ht="15" hidden="1" customHeight="1" outlineLevel="1">
      <c r="B174" s="41" t="s">
        <v>21</v>
      </c>
      <c r="C174" s="2">
        <v>25</v>
      </c>
      <c r="D174" s="70">
        <v>-0.67105263157894735</v>
      </c>
      <c r="E174" s="9">
        <v>8</v>
      </c>
      <c r="F174" s="70">
        <v>0.14285714285714279</v>
      </c>
      <c r="G174" s="9">
        <v>0</v>
      </c>
      <c r="H174" s="70">
        <v>-1</v>
      </c>
      <c r="I174" s="9">
        <v>8</v>
      </c>
      <c r="J174" s="70">
        <v>-0.70370370370370372</v>
      </c>
      <c r="K174" s="2">
        <v>386</v>
      </c>
      <c r="L174" s="70">
        <v>-0.21544715447154472</v>
      </c>
      <c r="M174" s="2">
        <v>2333</v>
      </c>
      <c r="N174" s="70">
        <v>-0.14448111477814451</v>
      </c>
      <c r="O174" s="2">
        <v>2719</v>
      </c>
      <c r="P174" s="70">
        <v>-0.15532774153463813</v>
      </c>
      <c r="Q174" s="9">
        <v>1467</v>
      </c>
      <c r="R174" s="70">
        <v>0.18593371059013752</v>
      </c>
      <c r="S174" s="9">
        <v>6234</v>
      </c>
      <c r="T174" s="70">
        <v>-4.3124101581216712E-3</v>
      </c>
      <c r="U174" s="9">
        <v>7701</v>
      </c>
      <c r="V174" s="70">
        <v>2.7073886369698652E-2</v>
      </c>
      <c r="W174" s="2">
        <v>1886</v>
      </c>
      <c r="X174" s="70">
        <v>4.083885209713034E-2</v>
      </c>
      <c r="Y174" s="2">
        <v>8567</v>
      </c>
      <c r="Z174" s="70">
        <v>-4.8956483126110117E-2</v>
      </c>
      <c r="AA174" s="2">
        <v>10453</v>
      </c>
      <c r="AB174" s="70">
        <v>-3.3918669131238421E-2</v>
      </c>
    </row>
    <row r="175" spans="2:28" ht="15" hidden="1" customHeight="1" outlineLevel="1">
      <c r="B175" s="41" t="s">
        <v>22</v>
      </c>
      <c r="C175" s="2">
        <v>16</v>
      </c>
      <c r="D175" s="70">
        <v>-0.74193548387096775</v>
      </c>
      <c r="E175" s="9">
        <v>3</v>
      </c>
      <c r="F175" s="70">
        <v>0</v>
      </c>
      <c r="G175" s="9">
        <v>4</v>
      </c>
      <c r="H175" s="70">
        <v>-0.77777777777777779</v>
      </c>
      <c r="I175" s="9">
        <v>7</v>
      </c>
      <c r="J175" s="70">
        <v>-0.66666666666666674</v>
      </c>
      <c r="K175" s="2">
        <v>445</v>
      </c>
      <c r="L175" s="70">
        <v>-0.22608695652173916</v>
      </c>
      <c r="M175" s="2">
        <v>2737</v>
      </c>
      <c r="N175" s="70">
        <v>0.12959141560049536</v>
      </c>
      <c r="O175" s="2">
        <v>3182</v>
      </c>
      <c r="P175" s="70">
        <v>6.1374249499666522E-2</v>
      </c>
      <c r="Q175" s="9">
        <v>1490</v>
      </c>
      <c r="R175" s="70">
        <v>0.20647773279352233</v>
      </c>
      <c r="S175" s="9">
        <v>6761</v>
      </c>
      <c r="T175" s="70">
        <v>0.33695867114890254</v>
      </c>
      <c r="U175" s="9">
        <v>8251</v>
      </c>
      <c r="V175" s="70">
        <v>0.31134774316592506</v>
      </c>
      <c r="W175" s="2">
        <v>1954</v>
      </c>
      <c r="X175" s="70">
        <v>4.2133333333333356E-2</v>
      </c>
      <c r="Y175" s="2">
        <v>9502</v>
      </c>
      <c r="Z175" s="70">
        <v>0.26727127233929049</v>
      </c>
      <c r="AA175" s="2">
        <v>11456</v>
      </c>
      <c r="AB175" s="70">
        <v>0.22223407660300865</v>
      </c>
    </row>
    <row r="176" spans="2:28" collapsed="1">
      <c r="B176" s="126">
        <v>1998</v>
      </c>
      <c r="C176" s="9">
        <v>145</v>
      </c>
      <c r="D176" s="50">
        <v>-0.46886446886446886</v>
      </c>
      <c r="E176" s="9">
        <v>54</v>
      </c>
      <c r="F176" s="50">
        <v>0.17391304347826098</v>
      </c>
      <c r="G176" s="9">
        <v>40</v>
      </c>
      <c r="H176" s="50">
        <v>-0.6</v>
      </c>
      <c r="I176" s="9">
        <v>94</v>
      </c>
      <c r="J176" s="50">
        <v>-0.35616438356164382</v>
      </c>
      <c r="K176" s="9">
        <v>3180</v>
      </c>
      <c r="L176" s="50">
        <v>3.8536903984323967E-2</v>
      </c>
      <c r="M176" s="9">
        <v>17153</v>
      </c>
      <c r="N176" s="50">
        <v>0.12346083311501177</v>
      </c>
      <c r="O176" s="9">
        <v>20333</v>
      </c>
      <c r="P176" s="50">
        <v>0.10927441352973277</v>
      </c>
      <c r="Q176" s="9">
        <v>9646</v>
      </c>
      <c r="R176" s="50">
        <v>0.14710429301938399</v>
      </c>
      <c r="S176" s="9">
        <v>47986</v>
      </c>
      <c r="T176" s="50">
        <v>0.24645436126552034</v>
      </c>
      <c r="U176" s="9">
        <v>57632</v>
      </c>
      <c r="V176" s="50">
        <v>0.22864391242245286</v>
      </c>
      <c r="W176" s="9">
        <v>13025</v>
      </c>
      <c r="X176" s="50">
        <v>0.10474978795589474</v>
      </c>
      <c r="Y176" s="9">
        <v>65179</v>
      </c>
      <c r="Z176" s="50">
        <v>0.21002116362826273</v>
      </c>
      <c r="AA176" s="9">
        <v>78204</v>
      </c>
      <c r="AB176" s="50">
        <v>0.19111733885707327</v>
      </c>
    </row>
    <row r="177" spans="2:28" ht="15" hidden="1" customHeight="1" outlineLevel="1">
      <c r="B177" s="41" t="s">
        <v>11</v>
      </c>
      <c r="C177" s="2">
        <v>17</v>
      </c>
      <c r="D177" s="70">
        <v>-0.84403669724770647</v>
      </c>
      <c r="E177" s="9">
        <v>1</v>
      </c>
      <c r="F177" s="70">
        <v>-0.85714285714285721</v>
      </c>
      <c r="G177" s="9">
        <v>8</v>
      </c>
      <c r="H177" s="70" t="e">
        <v>#DIV/0!</v>
      </c>
      <c r="I177" s="9">
        <v>9</v>
      </c>
      <c r="J177" s="70">
        <v>0.28571428571428581</v>
      </c>
      <c r="K177" s="2">
        <v>349</v>
      </c>
      <c r="L177" s="70">
        <v>-0.35608856088560881</v>
      </c>
      <c r="M177" s="2">
        <v>2800</v>
      </c>
      <c r="N177" s="70">
        <v>-4.5020463847203263E-2</v>
      </c>
      <c r="O177" s="2">
        <v>3149</v>
      </c>
      <c r="P177" s="70">
        <v>-9.3552101324122061E-2</v>
      </c>
      <c r="Q177" s="9">
        <v>953</v>
      </c>
      <c r="R177" s="70">
        <v>-0.39911727616645654</v>
      </c>
      <c r="S177" s="9">
        <v>6199</v>
      </c>
      <c r="T177" s="70">
        <v>1.4566284779050642E-2</v>
      </c>
      <c r="U177" s="9">
        <v>7152</v>
      </c>
      <c r="V177" s="70">
        <v>-7.068607068607069E-2</v>
      </c>
      <c r="W177" s="2">
        <v>1320</v>
      </c>
      <c r="X177" s="70">
        <v>-0.41176470588235292</v>
      </c>
      <c r="Y177" s="2">
        <v>9007</v>
      </c>
      <c r="Z177" s="70">
        <v>-3.870825038708281E-3</v>
      </c>
      <c r="AA177" s="2">
        <v>10327</v>
      </c>
      <c r="AB177" s="70">
        <v>-8.4972532340953366E-2</v>
      </c>
    </row>
    <row r="178" spans="2:28" ht="15" hidden="1" customHeight="1" outlineLevel="1">
      <c r="B178" s="41" t="s">
        <v>12</v>
      </c>
      <c r="C178" s="2">
        <v>20</v>
      </c>
      <c r="D178" s="70">
        <v>0.66666666666666674</v>
      </c>
      <c r="E178" s="9">
        <v>7</v>
      </c>
      <c r="F178" s="70" t="e">
        <v>#DIV/0!</v>
      </c>
      <c r="G178" s="9">
        <v>8</v>
      </c>
      <c r="H178" s="70">
        <v>0</v>
      </c>
      <c r="I178" s="9">
        <v>15</v>
      </c>
      <c r="J178" s="70">
        <v>0.875</v>
      </c>
      <c r="K178" s="2">
        <v>566</v>
      </c>
      <c r="L178" s="70">
        <v>0.1098039215686275</v>
      </c>
      <c r="M178" s="2">
        <v>2639</v>
      </c>
      <c r="N178" s="70">
        <v>3.9795114263199372E-2</v>
      </c>
      <c r="O178" s="2">
        <v>3205</v>
      </c>
      <c r="P178" s="70">
        <v>5.1509186351706093E-2</v>
      </c>
      <c r="Q178" s="9">
        <v>1577</v>
      </c>
      <c r="R178" s="70">
        <v>0.51634615384615379</v>
      </c>
      <c r="S178" s="9">
        <v>5893</v>
      </c>
      <c r="T178" s="70">
        <v>0.19581980519480524</v>
      </c>
      <c r="U178" s="9">
        <v>7470</v>
      </c>
      <c r="V178" s="70">
        <v>0.25167560321715809</v>
      </c>
      <c r="W178" s="2">
        <v>2170</v>
      </c>
      <c r="X178" s="70">
        <v>0.38924455825864279</v>
      </c>
      <c r="Y178" s="2">
        <v>8540</v>
      </c>
      <c r="Z178" s="70">
        <v>0.14262777629114254</v>
      </c>
      <c r="AA178" s="2">
        <v>10710</v>
      </c>
      <c r="AB178" s="70">
        <v>0.18525896414342635</v>
      </c>
    </row>
    <row r="179" spans="2:28" ht="15" hidden="1" customHeight="1" outlineLevel="1">
      <c r="B179" s="41" t="s">
        <v>13</v>
      </c>
      <c r="C179" s="2">
        <v>18</v>
      </c>
      <c r="D179" s="70">
        <v>2.6</v>
      </c>
      <c r="E179" s="9">
        <v>4</v>
      </c>
      <c r="F179" s="70">
        <v>-0.19999999999999996</v>
      </c>
      <c r="G179" s="9">
        <v>13</v>
      </c>
      <c r="H179" s="70">
        <v>0.625</v>
      </c>
      <c r="I179" s="9">
        <v>17</v>
      </c>
      <c r="J179" s="70">
        <v>0.30769230769230771</v>
      </c>
      <c r="K179" s="2">
        <v>216</v>
      </c>
      <c r="L179" s="70">
        <v>-0.30546623794212213</v>
      </c>
      <c r="M179" s="2">
        <v>1240</v>
      </c>
      <c r="N179" s="70">
        <v>-0.26757235676314239</v>
      </c>
      <c r="O179" s="2">
        <v>1456</v>
      </c>
      <c r="P179" s="70">
        <v>-0.27345309381237526</v>
      </c>
      <c r="Q179" s="9">
        <v>861</v>
      </c>
      <c r="R179" s="70">
        <v>0.6033519553072626</v>
      </c>
      <c r="S179" s="9">
        <v>2706</v>
      </c>
      <c r="T179" s="70">
        <v>0.22498868266183791</v>
      </c>
      <c r="U179" s="9">
        <v>3567</v>
      </c>
      <c r="V179" s="70">
        <v>0.29898033503277488</v>
      </c>
      <c r="W179" s="2">
        <v>1099</v>
      </c>
      <c r="X179" s="70">
        <v>0.28088578088578098</v>
      </c>
      <c r="Y179" s="2">
        <v>3959</v>
      </c>
      <c r="Z179" s="70">
        <v>1.2531969309462987E-2</v>
      </c>
      <c r="AA179" s="2">
        <v>5058</v>
      </c>
      <c r="AB179" s="70">
        <v>6.0822147651006686E-2</v>
      </c>
    </row>
    <row r="180" spans="2:28" ht="15" hidden="1" customHeight="1" outlineLevel="1">
      <c r="B180" s="41" t="s">
        <v>14</v>
      </c>
      <c r="C180" s="2">
        <v>4</v>
      </c>
      <c r="D180" s="70">
        <v>-0.6</v>
      </c>
      <c r="E180" s="9">
        <v>1</v>
      </c>
      <c r="F180" s="70" t="e">
        <v>#DIV/0!</v>
      </c>
      <c r="G180" s="9">
        <v>4</v>
      </c>
      <c r="H180" s="70" t="e">
        <v>#DIV/0!</v>
      </c>
      <c r="I180" s="9">
        <v>5</v>
      </c>
      <c r="J180" s="70" t="e">
        <v>#DIV/0!</v>
      </c>
      <c r="K180" s="2">
        <v>9</v>
      </c>
      <c r="L180" s="70">
        <v>-9.9999999999999978E-2</v>
      </c>
      <c r="M180" s="2">
        <v>14</v>
      </c>
      <c r="N180" s="70">
        <v>-0.36363636363636365</v>
      </c>
      <c r="O180" s="2">
        <v>23</v>
      </c>
      <c r="P180" s="70">
        <v>-0.28125</v>
      </c>
      <c r="Q180" s="9">
        <v>114</v>
      </c>
      <c r="R180" s="70">
        <v>8.5</v>
      </c>
      <c r="S180" s="9">
        <v>1099</v>
      </c>
      <c r="T180" s="70">
        <v>10.691489361702128</v>
      </c>
      <c r="U180" s="9">
        <v>1213</v>
      </c>
      <c r="V180" s="70">
        <v>10.443396226415095</v>
      </c>
      <c r="W180" s="2">
        <v>128</v>
      </c>
      <c r="X180" s="70">
        <v>3</v>
      </c>
      <c r="Y180" s="2">
        <v>1117</v>
      </c>
      <c r="Z180" s="70">
        <v>8.6293103448275854</v>
      </c>
      <c r="AA180" s="2">
        <v>1245</v>
      </c>
      <c r="AB180" s="70">
        <v>7.4121621621621614</v>
      </c>
    </row>
    <row r="181" spans="2:28" ht="15" hidden="1" customHeight="1" outlineLevel="1">
      <c r="B181" s="41" t="s">
        <v>15</v>
      </c>
      <c r="C181" s="2">
        <v>2</v>
      </c>
      <c r="D181" s="70">
        <v>-0.66666666666666674</v>
      </c>
      <c r="E181" s="9">
        <v>0</v>
      </c>
      <c r="F181" s="70">
        <v>-1</v>
      </c>
      <c r="G181" s="9">
        <v>0</v>
      </c>
      <c r="H181" s="70" t="e">
        <v>#DIV/0!</v>
      </c>
      <c r="I181" s="9">
        <v>0</v>
      </c>
      <c r="J181" s="70">
        <v>-1</v>
      </c>
      <c r="K181" s="2">
        <v>4</v>
      </c>
      <c r="L181" s="70">
        <v>-0.19999999999999996</v>
      </c>
      <c r="M181" s="2">
        <v>7</v>
      </c>
      <c r="N181" s="70">
        <v>-0.125</v>
      </c>
      <c r="O181" s="2">
        <v>11</v>
      </c>
      <c r="P181" s="70">
        <v>-0.15384615384615385</v>
      </c>
      <c r="Q181" s="9">
        <v>127</v>
      </c>
      <c r="R181" s="70">
        <v>41.333333333333336</v>
      </c>
      <c r="S181" s="9">
        <v>874</v>
      </c>
      <c r="T181" s="70">
        <v>10.5</v>
      </c>
      <c r="U181" s="9">
        <v>1001</v>
      </c>
      <c r="V181" s="70">
        <v>11.670886075949367</v>
      </c>
      <c r="W181" s="2">
        <v>133</v>
      </c>
      <c r="X181" s="70">
        <v>5.0454545454545459</v>
      </c>
      <c r="Y181" s="2">
        <v>881</v>
      </c>
      <c r="Z181" s="70">
        <v>9.4880952380952372</v>
      </c>
      <c r="AA181" s="2">
        <v>1014</v>
      </c>
      <c r="AB181" s="70">
        <v>8.566037735849056</v>
      </c>
    </row>
    <row r="182" spans="2:28" ht="15" hidden="1" customHeight="1" outlineLevel="1">
      <c r="B182" s="41" t="s">
        <v>16</v>
      </c>
      <c r="C182" s="2">
        <v>3</v>
      </c>
      <c r="D182" s="70">
        <v>-0.25</v>
      </c>
      <c r="E182" s="9">
        <v>7</v>
      </c>
      <c r="F182" s="70">
        <v>1.3333333333333335</v>
      </c>
      <c r="G182" s="9">
        <v>13</v>
      </c>
      <c r="H182" s="70" t="e">
        <v>#DIV/0!</v>
      </c>
      <c r="I182" s="9">
        <v>20</v>
      </c>
      <c r="J182" s="70">
        <v>5.666666666666667</v>
      </c>
      <c r="K182" s="2">
        <v>12</v>
      </c>
      <c r="L182" s="70">
        <v>11</v>
      </c>
      <c r="M182" s="2">
        <v>25</v>
      </c>
      <c r="N182" s="70">
        <v>4.1666666666666741E-2</v>
      </c>
      <c r="O182" s="2">
        <v>37</v>
      </c>
      <c r="P182" s="70">
        <v>0.48</v>
      </c>
      <c r="Q182" s="9">
        <v>78</v>
      </c>
      <c r="R182" s="70">
        <v>1.2941176470588234</v>
      </c>
      <c r="S182" s="9">
        <v>1184</v>
      </c>
      <c r="T182" s="70">
        <v>13.8</v>
      </c>
      <c r="U182" s="9">
        <v>1262</v>
      </c>
      <c r="V182" s="70">
        <v>10.070175438596491</v>
      </c>
      <c r="W182" s="2">
        <v>100</v>
      </c>
      <c r="X182" s="70">
        <v>1.3809523809523809</v>
      </c>
      <c r="Y182" s="2">
        <v>1222</v>
      </c>
      <c r="Z182" s="70">
        <v>10.75</v>
      </c>
      <c r="AA182" s="2">
        <v>1322</v>
      </c>
      <c r="AB182" s="70">
        <v>8.0547945205479454</v>
      </c>
    </row>
    <row r="183" spans="2:28" ht="15" hidden="1" customHeight="1" outlineLevel="1">
      <c r="B183" s="41" t="s">
        <v>17</v>
      </c>
      <c r="C183" s="2">
        <v>3</v>
      </c>
      <c r="D183" s="70">
        <v>0</v>
      </c>
      <c r="E183" s="9">
        <v>1</v>
      </c>
      <c r="F183" s="70">
        <v>-0.75</v>
      </c>
      <c r="G183" s="9">
        <v>0</v>
      </c>
      <c r="H183" s="70" t="e">
        <v>#DIV/0!</v>
      </c>
      <c r="I183" s="9">
        <v>1</v>
      </c>
      <c r="J183" s="70">
        <v>-0.75</v>
      </c>
      <c r="K183" s="2">
        <v>4</v>
      </c>
      <c r="L183" s="70" t="e">
        <v>#DIV/0!</v>
      </c>
      <c r="M183" s="2">
        <v>13</v>
      </c>
      <c r="N183" s="70">
        <v>0.30000000000000004</v>
      </c>
      <c r="O183" s="2">
        <v>17</v>
      </c>
      <c r="P183" s="70">
        <v>0.7</v>
      </c>
      <c r="Q183" s="9">
        <v>26</v>
      </c>
      <c r="R183" s="70">
        <v>0.625</v>
      </c>
      <c r="S183" s="9">
        <v>961</v>
      </c>
      <c r="T183" s="70">
        <v>24.289473684210527</v>
      </c>
      <c r="U183" s="9">
        <v>987</v>
      </c>
      <c r="V183" s="70">
        <v>17.277777777777779</v>
      </c>
      <c r="W183" s="2">
        <v>34</v>
      </c>
      <c r="X183" s="70">
        <v>0.47826086956521729</v>
      </c>
      <c r="Y183" s="2">
        <v>974</v>
      </c>
      <c r="Z183" s="70">
        <v>19.291666666666668</v>
      </c>
      <c r="AA183" s="2">
        <v>1008</v>
      </c>
      <c r="AB183" s="70">
        <v>13.19718309859155</v>
      </c>
    </row>
    <row r="184" spans="2:28" ht="15" hidden="1" customHeight="1" outlineLevel="1">
      <c r="B184" s="41" t="s">
        <v>18</v>
      </c>
      <c r="C184" s="2">
        <v>5</v>
      </c>
      <c r="D184" s="70">
        <v>1.5</v>
      </c>
      <c r="E184" s="9">
        <v>1</v>
      </c>
      <c r="F184" s="70">
        <v>-0.5</v>
      </c>
      <c r="G184" s="9">
        <v>0</v>
      </c>
      <c r="H184" s="70" t="e">
        <v>#DIV/0!</v>
      </c>
      <c r="I184" s="9">
        <v>1</v>
      </c>
      <c r="J184" s="70">
        <v>-0.5</v>
      </c>
      <c r="K184" s="2">
        <v>10</v>
      </c>
      <c r="L184" s="70">
        <v>-0.92753623188405798</v>
      </c>
      <c r="M184" s="2">
        <v>15</v>
      </c>
      <c r="N184" s="70">
        <v>-0.98145859085290477</v>
      </c>
      <c r="O184" s="2">
        <v>25</v>
      </c>
      <c r="P184" s="70">
        <v>-0.97360084477296727</v>
      </c>
      <c r="Q184" s="9">
        <v>17</v>
      </c>
      <c r="R184" s="70">
        <v>-0.96869244935543275</v>
      </c>
      <c r="S184" s="9">
        <v>15</v>
      </c>
      <c r="T184" s="70">
        <v>-0.99295112781954886</v>
      </c>
      <c r="U184" s="9">
        <v>32</v>
      </c>
      <c r="V184" s="70">
        <v>-0.98801946836390864</v>
      </c>
      <c r="W184" s="2">
        <v>33</v>
      </c>
      <c r="X184" s="70">
        <v>0.73684210526315796</v>
      </c>
      <c r="Y184" s="2">
        <v>30</v>
      </c>
      <c r="Z184" s="70">
        <v>-0.23076923076923073</v>
      </c>
      <c r="AA184" s="2">
        <v>63</v>
      </c>
      <c r="AB184" s="70">
        <v>8.6206896551724199E-2</v>
      </c>
    </row>
    <row r="185" spans="2:28" ht="15" hidden="1" customHeight="1" outlineLevel="1">
      <c r="B185" s="41" t="s">
        <v>19</v>
      </c>
      <c r="C185" s="2">
        <v>4</v>
      </c>
      <c r="D185" s="70">
        <v>1</v>
      </c>
      <c r="E185" s="9">
        <v>0</v>
      </c>
      <c r="F185" s="70">
        <v>-1</v>
      </c>
      <c r="G185" s="9">
        <v>0</v>
      </c>
      <c r="H185" s="70" t="e">
        <v>#DIV/0!</v>
      </c>
      <c r="I185" s="9">
        <v>0</v>
      </c>
      <c r="J185" s="70">
        <v>-1</v>
      </c>
      <c r="K185" s="2">
        <v>49</v>
      </c>
      <c r="L185" s="70">
        <v>-0.64492753623188404</v>
      </c>
      <c r="M185" s="2">
        <v>553</v>
      </c>
      <c r="N185" s="70">
        <v>-0.3164400494437577</v>
      </c>
      <c r="O185" s="2">
        <v>602</v>
      </c>
      <c r="P185" s="70">
        <v>-0.36430834213305174</v>
      </c>
      <c r="Q185" s="9">
        <v>370</v>
      </c>
      <c r="R185" s="70">
        <v>-0.31860036832412519</v>
      </c>
      <c r="S185" s="9">
        <v>2106</v>
      </c>
      <c r="T185" s="70">
        <v>-1.0338345864661647E-2</v>
      </c>
      <c r="U185" s="9">
        <v>2476</v>
      </c>
      <c r="V185" s="70">
        <v>-7.300636465743171E-2</v>
      </c>
      <c r="W185" s="2">
        <v>423</v>
      </c>
      <c r="X185" s="70">
        <v>-0.38248175182481747</v>
      </c>
      <c r="Y185" s="2">
        <v>2659</v>
      </c>
      <c r="Z185" s="70">
        <v>-9.4654409261150874E-2</v>
      </c>
      <c r="AA185" s="2">
        <v>3082</v>
      </c>
      <c r="AB185" s="70">
        <v>-0.14908890115958029</v>
      </c>
    </row>
    <row r="186" spans="2:28" ht="15" hidden="1" customHeight="1" outlineLevel="1">
      <c r="B186" s="41" t="s">
        <v>20</v>
      </c>
      <c r="C186" s="2">
        <v>59</v>
      </c>
      <c r="D186" s="70">
        <v>4.9000000000000004</v>
      </c>
      <c r="E186" s="9">
        <v>14</v>
      </c>
      <c r="F186" s="70">
        <v>0.27272727272727271</v>
      </c>
      <c r="G186" s="9">
        <v>16</v>
      </c>
      <c r="H186" s="70" t="e">
        <v>#DIV/0!</v>
      </c>
      <c r="I186" s="9">
        <v>30</v>
      </c>
      <c r="J186" s="70">
        <v>1.7272727272727271</v>
      </c>
      <c r="K186" s="2">
        <v>776</v>
      </c>
      <c r="L186" s="70">
        <v>0.19018404907975461</v>
      </c>
      <c r="M186" s="2">
        <v>2812</v>
      </c>
      <c r="N186" s="70">
        <v>9.9726241689479966E-2</v>
      </c>
      <c r="O186" s="2">
        <v>3588</v>
      </c>
      <c r="P186" s="70">
        <v>0.1181053287628544</v>
      </c>
      <c r="Q186" s="9">
        <v>1814</v>
      </c>
      <c r="R186" s="70">
        <v>0.34970238095238093</v>
      </c>
      <c r="S186" s="9">
        <v>6143</v>
      </c>
      <c r="T186" s="70">
        <v>2.777313033294293E-2</v>
      </c>
      <c r="U186" s="9">
        <v>7957</v>
      </c>
      <c r="V186" s="70">
        <v>8.6873377953831543E-2</v>
      </c>
      <c r="W186" s="2">
        <v>2663</v>
      </c>
      <c r="X186" s="70">
        <v>0.32027764005949422</v>
      </c>
      <c r="Y186" s="2">
        <v>8971</v>
      </c>
      <c r="Z186" s="70">
        <v>5.120693695805012E-2</v>
      </c>
      <c r="AA186" s="2">
        <v>11634</v>
      </c>
      <c r="AB186" s="70">
        <v>0.10264429911856698</v>
      </c>
    </row>
    <row r="187" spans="2:28" ht="15" hidden="1" customHeight="1" outlineLevel="1">
      <c r="B187" s="41" t="s">
        <v>21</v>
      </c>
      <c r="C187" s="2">
        <v>76</v>
      </c>
      <c r="D187" s="70">
        <v>-2.5641025641025661E-2</v>
      </c>
      <c r="E187" s="9">
        <v>7</v>
      </c>
      <c r="F187" s="70" t="e">
        <v>#DIV/0!</v>
      </c>
      <c r="G187" s="9">
        <v>20</v>
      </c>
      <c r="H187" s="70" t="e">
        <v>#DIV/0!</v>
      </c>
      <c r="I187" s="9">
        <v>27</v>
      </c>
      <c r="J187" s="70" t="e">
        <v>#DIV/0!</v>
      </c>
      <c r="K187" s="2">
        <v>492</v>
      </c>
      <c r="L187" s="70">
        <v>-0.16326530612244894</v>
      </c>
      <c r="M187" s="2">
        <v>2727</v>
      </c>
      <c r="N187" s="70">
        <v>0.38990825688073394</v>
      </c>
      <c r="O187" s="2">
        <v>3219</v>
      </c>
      <c r="P187" s="70">
        <v>0.26235294117647068</v>
      </c>
      <c r="Q187" s="9">
        <v>1237</v>
      </c>
      <c r="R187" s="70">
        <v>-0.10943124550035999</v>
      </c>
      <c r="S187" s="9">
        <v>6261</v>
      </c>
      <c r="T187" s="70">
        <v>0.12486525332375131</v>
      </c>
      <c r="U187" s="9">
        <v>7498</v>
      </c>
      <c r="V187" s="70">
        <v>7.8073328540618325E-2</v>
      </c>
      <c r="W187" s="2">
        <v>1812</v>
      </c>
      <c r="X187" s="70">
        <v>-0.11824817518248176</v>
      </c>
      <c r="Y187" s="2">
        <v>9008</v>
      </c>
      <c r="Z187" s="70">
        <v>0.19659936238044629</v>
      </c>
      <c r="AA187" s="2">
        <v>10820</v>
      </c>
      <c r="AB187" s="70">
        <v>0.12908275070437236</v>
      </c>
    </row>
    <row r="188" spans="2:28" ht="15" hidden="1" customHeight="1" outlineLevel="1">
      <c r="B188" s="41" t="s">
        <v>22</v>
      </c>
      <c r="C188" s="2">
        <v>62</v>
      </c>
      <c r="D188" s="70">
        <v>-0.12676056338028174</v>
      </c>
      <c r="E188" s="9">
        <v>3</v>
      </c>
      <c r="F188" s="70">
        <v>-0.4</v>
      </c>
      <c r="G188" s="9">
        <v>18</v>
      </c>
      <c r="H188" s="70" t="e">
        <v>#DIV/0!</v>
      </c>
      <c r="I188" s="9">
        <v>21</v>
      </c>
      <c r="J188" s="70">
        <v>3.2</v>
      </c>
      <c r="K188" s="2">
        <v>575</v>
      </c>
      <c r="L188" s="70">
        <v>-0.12480974124809741</v>
      </c>
      <c r="M188" s="2">
        <v>2423</v>
      </c>
      <c r="N188" s="70">
        <v>0.29157782515991482</v>
      </c>
      <c r="O188" s="2">
        <v>2998</v>
      </c>
      <c r="P188" s="70">
        <v>0.18357678641926567</v>
      </c>
      <c r="Q188" s="9">
        <v>1235</v>
      </c>
      <c r="R188" s="70">
        <v>-0.34168443496801704</v>
      </c>
      <c r="S188" s="9">
        <v>5057</v>
      </c>
      <c r="T188" s="70">
        <v>-1.3268292682926841E-2</v>
      </c>
      <c r="U188" s="9">
        <v>6292</v>
      </c>
      <c r="V188" s="70">
        <v>-0.10127124696471934</v>
      </c>
      <c r="W188" s="2">
        <v>1875</v>
      </c>
      <c r="X188" s="70">
        <v>-0.28133384438482179</v>
      </c>
      <c r="Y188" s="2">
        <v>7498</v>
      </c>
      <c r="Z188" s="70">
        <v>-8.0451312239391726E-2</v>
      </c>
      <c r="AA188" s="2">
        <v>9373</v>
      </c>
      <c r="AB188" s="70">
        <v>-0.12914614884325937</v>
      </c>
    </row>
    <row r="189" spans="2:28" collapsed="1">
      <c r="B189" s="126">
        <v>1997</v>
      </c>
      <c r="C189" s="9">
        <v>273</v>
      </c>
      <c r="D189" s="50">
        <v>-0.125</v>
      </c>
      <c r="E189" s="9">
        <v>46</v>
      </c>
      <c r="F189" s="50">
        <v>-2.1276595744680882E-2</v>
      </c>
      <c r="G189" s="9">
        <v>100</v>
      </c>
      <c r="H189" s="50">
        <v>5.25</v>
      </c>
      <c r="I189" s="9">
        <v>146</v>
      </c>
      <c r="J189" s="50">
        <v>1.3174603174603177</v>
      </c>
      <c r="K189" s="9">
        <v>3062</v>
      </c>
      <c r="L189" s="50">
        <v>-0.1379504504504504</v>
      </c>
      <c r="M189" s="9">
        <v>15268</v>
      </c>
      <c r="N189" s="50">
        <v>1.8372703412072866E-3</v>
      </c>
      <c r="O189" s="9">
        <v>18330</v>
      </c>
      <c r="P189" s="50">
        <v>-2.4584929757343499E-2</v>
      </c>
      <c r="Q189" s="9">
        <v>8409</v>
      </c>
      <c r="R189" s="50">
        <v>-5.7603944861593592E-2</v>
      </c>
      <c r="S189" s="9">
        <v>38498</v>
      </c>
      <c r="T189" s="50">
        <v>0.11721175890188329</v>
      </c>
      <c r="U189" s="9">
        <v>46907</v>
      </c>
      <c r="V189" s="50">
        <v>8.1254898344935711E-2</v>
      </c>
      <c r="W189" s="9">
        <v>11790</v>
      </c>
      <c r="X189" s="50">
        <v>-3.1065088757396442E-2</v>
      </c>
      <c r="Y189" s="9">
        <v>53866</v>
      </c>
      <c r="Z189" s="50">
        <v>0.12291015217844481</v>
      </c>
      <c r="AA189" s="9">
        <v>65656</v>
      </c>
      <c r="AB189" s="50">
        <v>9.1755628720609161E-2</v>
      </c>
    </row>
    <row r="190" spans="2:28" ht="15" hidden="1" customHeight="1" outlineLevel="1">
      <c r="B190" s="41" t="s">
        <v>11</v>
      </c>
      <c r="C190" s="2">
        <v>109</v>
      </c>
      <c r="D190" s="70">
        <v>5.4117647058823533</v>
      </c>
      <c r="E190" s="9">
        <v>7</v>
      </c>
      <c r="F190" s="70">
        <v>6</v>
      </c>
      <c r="G190" s="9">
        <v>0</v>
      </c>
      <c r="H190" s="70">
        <v>-1</v>
      </c>
      <c r="I190" s="9">
        <v>7</v>
      </c>
      <c r="J190" s="70">
        <v>-0.63157894736842102</v>
      </c>
      <c r="K190" s="2">
        <v>542</v>
      </c>
      <c r="L190" s="70">
        <v>0.29665071770334928</v>
      </c>
      <c r="M190" s="2">
        <v>2932</v>
      </c>
      <c r="N190" s="70">
        <v>0.23556679308891693</v>
      </c>
      <c r="O190" s="2">
        <v>3474</v>
      </c>
      <c r="P190" s="70">
        <v>0.24471515585811532</v>
      </c>
      <c r="Q190" s="9">
        <v>1586</v>
      </c>
      <c r="R190" s="70">
        <v>9.5480585614258207E-3</v>
      </c>
      <c r="S190" s="9">
        <v>6110</v>
      </c>
      <c r="T190" s="70">
        <v>0.2190742218675179</v>
      </c>
      <c r="U190" s="9">
        <v>7696</v>
      </c>
      <c r="V190" s="70">
        <v>0.16907185173932859</v>
      </c>
      <c r="W190" s="2">
        <v>2244</v>
      </c>
      <c r="X190" s="70">
        <v>0.11976047904191622</v>
      </c>
      <c r="Y190" s="2">
        <v>9042</v>
      </c>
      <c r="Z190" s="70">
        <v>0.22139673105497781</v>
      </c>
      <c r="AA190" s="2">
        <v>11286</v>
      </c>
      <c r="AB190" s="70">
        <v>0.19974487084086312</v>
      </c>
    </row>
    <row r="191" spans="2:28" ht="15" hidden="1" customHeight="1" outlineLevel="1">
      <c r="B191" s="41" t="s">
        <v>12</v>
      </c>
      <c r="C191" s="2">
        <v>12</v>
      </c>
      <c r="D191" s="70">
        <v>-0.25</v>
      </c>
      <c r="E191" s="9">
        <v>0</v>
      </c>
      <c r="F191" s="70">
        <v>-1</v>
      </c>
      <c r="G191" s="9">
        <v>8</v>
      </c>
      <c r="H191" s="70" t="e">
        <v>#DIV/0!</v>
      </c>
      <c r="I191" s="9">
        <v>8</v>
      </c>
      <c r="J191" s="70">
        <v>-0.75757575757575757</v>
      </c>
      <c r="K191" s="2">
        <v>510</v>
      </c>
      <c r="L191" s="70">
        <v>0.23188405797101441</v>
      </c>
      <c r="M191" s="2">
        <v>2538</v>
      </c>
      <c r="N191" s="70">
        <v>0.46705202312138727</v>
      </c>
      <c r="O191" s="2">
        <v>3048</v>
      </c>
      <c r="P191" s="70">
        <v>0.42164179104477606</v>
      </c>
      <c r="Q191" s="9">
        <v>1040</v>
      </c>
      <c r="R191" s="70">
        <v>-8.8518843120070079E-2</v>
      </c>
      <c r="S191" s="9">
        <v>4928</v>
      </c>
      <c r="T191" s="70">
        <v>0.31238348868175758</v>
      </c>
      <c r="U191" s="9">
        <v>5968</v>
      </c>
      <c r="V191" s="70">
        <v>0.21895424836601318</v>
      </c>
      <c r="W191" s="2">
        <v>1562</v>
      </c>
      <c r="X191" s="70">
        <v>-2.6184538653366562E-2</v>
      </c>
      <c r="Y191" s="2">
        <v>7474</v>
      </c>
      <c r="Z191" s="70">
        <v>0.36262534184138562</v>
      </c>
      <c r="AA191" s="2">
        <v>9036</v>
      </c>
      <c r="AB191" s="70">
        <v>0.27465086754126111</v>
      </c>
    </row>
    <row r="192" spans="2:28" ht="15" hidden="1" customHeight="1" outlineLevel="1">
      <c r="B192" s="41" t="s">
        <v>13</v>
      </c>
      <c r="C192" s="2">
        <v>5</v>
      </c>
      <c r="D192" s="70">
        <v>-0.82758620689655171</v>
      </c>
      <c r="E192" s="9">
        <v>5</v>
      </c>
      <c r="F192" s="70">
        <v>1.5</v>
      </c>
      <c r="G192" s="9">
        <v>8</v>
      </c>
      <c r="H192" s="70" t="e">
        <v>#DIV/0!</v>
      </c>
      <c r="I192" s="9">
        <v>13</v>
      </c>
      <c r="J192" s="70">
        <v>5.5</v>
      </c>
      <c r="K192" s="2">
        <v>311</v>
      </c>
      <c r="L192" s="70">
        <v>0.78735632183908044</v>
      </c>
      <c r="M192" s="2">
        <v>1693</v>
      </c>
      <c r="N192" s="70">
        <v>0.76538060479666314</v>
      </c>
      <c r="O192" s="2">
        <v>2004</v>
      </c>
      <c r="P192" s="70">
        <v>0.76875551632833194</v>
      </c>
      <c r="Q192" s="9">
        <v>537</v>
      </c>
      <c r="R192" s="70">
        <v>-0.17001545595054091</v>
      </c>
      <c r="S192" s="9">
        <v>2209</v>
      </c>
      <c r="T192" s="70">
        <v>-0.19963768115942027</v>
      </c>
      <c r="U192" s="9">
        <v>2746</v>
      </c>
      <c r="V192" s="70">
        <v>-0.19401232756090403</v>
      </c>
      <c r="W192" s="2">
        <v>858</v>
      </c>
      <c r="X192" s="70">
        <v>7.0422535211267512E-3</v>
      </c>
      <c r="Y192" s="2">
        <v>3910</v>
      </c>
      <c r="Z192" s="70">
        <v>5.1357891906426367E-2</v>
      </c>
      <c r="AA192" s="2">
        <v>4768</v>
      </c>
      <c r="AB192" s="70">
        <v>4.3097790417851778E-2</v>
      </c>
    </row>
    <row r="193" spans="2:28" ht="15" hidden="1" customHeight="1" outlineLevel="1">
      <c r="B193" s="41" t="s">
        <v>14</v>
      </c>
      <c r="C193" s="2">
        <v>10</v>
      </c>
      <c r="D193" s="70">
        <v>1.5</v>
      </c>
      <c r="E193" s="9">
        <v>0</v>
      </c>
      <c r="F193" s="70" t="e">
        <v>#DIV/0!</v>
      </c>
      <c r="G193" s="9">
        <v>0</v>
      </c>
      <c r="H193" s="70" t="e">
        <v>#DIV/0!</v>
      </c>
      <c r="I193" s="9">
        <v>0</v>
      </c>
      <c r="J193" s="70" t="e">
        <v>#DIV/0!</v>
      </c>
      <c r="K193" s="2">
        <v>10</v>
      </c>
      <c r="L193" s="70">
        <v>0.4285714285714286</v>
      </c>
      <c r="M193" s="2">
        <v>22</v>
      </c>
      <c r="N193" s="70">
        <v>-0.37142857142857144</v>
      </c>
      <c r="O193" s="2">
        <v>32</v>
      </c>
      <c r="P193" s="70">
        <v>-0.23809523809523814</v>
      </c>
      <c r="Q193" s="9">
        <v>12</v>
      </c>
      <c r="R193" s="70">
        <v>1.4</v>
      </c>
      <c r="S193" s="9">
        <v>94</v>
      </c>
      <c r="T193" s="70">
        <v>-0.66548042704626331</v>
      </c>
      <c r="U193" s="9">
        <v>106</v>
      </c>
      <c r="V193" s="70">
        <v>-0.62937062937062938</v>
      </c>
      <c r="W193" s="2">
        <v>32</v>
      </c>
      <c r="X193" s="70">
        <v>1</v>
      </c>
      <c r="Y193" s="2">
        <v>116</v>
      </c>
      <c r="Z193" s="70">
        <v>-0.63291139240506333</v>
      </c>
      <c r="AA193" s="2">
        <v>148</v>
      </c>
      <c r="AB193" s="70">
        <v>-0.55421686746987953</v>
      </c>
    </row>
    <row r="194" spans="2:28" ht="15" hidden="1" customHeight="1" outlineLevel="1">
      <c r="B194" s="41" t="s">
        <v>15</v>
      </c>
      <c r="C194" s="2">
        <v>6</v>
      </c>
      <c r="D194" s="70">
        <v>0.19999999999999996</v>
      </c>
      <c r="E194" s="9">
        <v>8</v>
      </c>
      <c r="F194" s="70">
        <v>1.6666666666666665</v>
      </c>
      <c r="G194" s="9">
        <v>0</v>
      </c>
      <c r="H194" s="70" t="e">
        <v>#DIV/0!</v>
      </c>
      <c r="I194" s="9">
        <v>8</v>
      </c>
      <c r="J194" s="70">
        <v>1.6666666666666665</v>
      </c>
      <c r="K194" s="2">
        <v>5</v>
      </c>
      <c r="L194" s="70">
        <v>-0.44444444444444442</v>
      </c>
      <c r="M194" s="2">
        <v>8</v>
      </c>
      <c r="N194" s="70">
        <v>-0.4285714285714286</v>
      </c>
      <c r="O194" s="2">
        <v>13</v>
      </c>
      <c r="P194" s="70">
        <v>-0.43478260869565222</v>
      </c>
      <c r="Q194" s="9">
        <v>3</v>
      </c>
      <c r="R194" s="70">
        <v>-0.5</v>
      </c>
      <c r="S194" s="9">
        <v>76</v>
      </c>
      <c r="T194" s="70">
        <v>-0.59358288770053469</v>
      </c>
      <c r="U194" s="9">
        <v>79</v>
      </c>
      <c r="V194" s="70">
        <v>-0.59067357512953367</v>
      </c>
      <c r="W194" s="2">
        <v>22</v>
      </c>
      <c r="X194" s="70">
        <v>-4.3478260869565188E-2</v>
      </c>
      <c r="Y194" s="2">
        <v>84</v>
      </c>
      <c r="Z194" s="70">
        <v>-0.58208955223880599</v>
      </c>
      <c r="AA194" s="2">
        <v>106</v>
      </c>
      <c r="AB194" s="70">
        <v>-0.5267857142857143</v>
      </c>
    </row>
    <row r="195" spans="2:28" ht="15" hidden="1" customHeight="1" outlineLevel="1">
      <c r="B195" s="41" t="s">
        <v>16</v>
      </c>
      <c r="C195" s="2">
        <v>4</v>
      </c>
      <c r="D195" s="70">
        <v>-0.69230769230769229</v>
      </c>
      <c r="E195" s="9">
        <v>3</v>
      </c>
      <c r="F195" s="70">
        <v>-0.4</v>
      </c>
      <c r="G195" s="9">
        <v>0</v>
      </c>
      <c r="H195" s="70">
        <v>-1</v>
      </c>
      <c r="I195" s="9">
        <v>3</v>
      </c>
      <c r="J195" s="70">
        <v>-0.8</v>
      </c>
      <c r="K195" s="2">
        <v>1</v>
      </c>
      <c r="L195" s="70">
        <v>-0.8</v>
      </c>
      <c r="M195" s="2">
        <v>24</v>
      </c>
      <c r="N195" s="70">
        <v>0.41176470588235303</v>
      </c>
      <c r="O195" s="2">
        <v>25</v>
      </c>
      <c r="P195" s="70">
        <v>0.13636363636363646</v>
      </c>
      <c r="Q195" s="9">
        <v>34</v>
      </c>
      <c r="R195" s="70">
        <v>-0.15000000000000002</v>
      </c>
      <c r="S195" s="9">
        <v>80</v>
      </c>
      <c r="T195" s="70">
        <v>-0.33884297520661155</v>
      </c>
      <c r="U195" s="9">
        <v>114</v>
      </c>
      <c r="V195" s="70">
        <v>-0.29192546583850931</v>
      </c>
      <c r="W195" s="2">
        <v>42</v>
      </c>
      <c r="X195" s="70">
        <v>-0.33333333333333337</v>
      </c>
      <c r="Y195" s="2">
        <v>104</v>
      </c>
      <c r="Z195" s="70">
        <v>-0.29729729729729726</v>
      </c>
      <c r="AA195" s="2">
        <v>146</v>
      </c>
      <c r="AB195" s="70">
        <v>-0.30805687203791465</v>
      </c>
    </row>
    <row r="196" spans="2:28" ht="15" hidden="1" customHeight="1" outlineLevel="1">
      <c r="B196" s="41" t="s">
        <v>17</v>
      </c>
      <c r="C196" s="2">
        <v>3</v>
      </c>
      <c r="D196" s="70">
        <v>-0.75</v>
      </c>
      <c r="E196" s="9">
        <v>4</v>
      </c>
      <c r="F196" s="70">
        <v>0</v>
      </c>
      <c r="G196" s="9">
        <v>0</v>
      </c>
      <c r="H196" s="70" t="e">
        <v>#DIV/0!</v>
      </c>
      <c r="I196" s="9">
        <v>4</v>
      </c>
      <c r="J196" s="70">
        <v>0</v>
      </c>
      <c r="K196" s="2">
        <v>0</v>
      </c>
      <c r="L196" s="70">
        <v>-1</v>
      </c>
      <c r="M196" s="2">
        <v>10</v>
      </c>
      <c r="N196" s="70">
        <v>0</v>
      </c>
      <c r="O196" s="2">
        <v>10</v>
      </c>
      <c r="P196" s="70">
        <v>-0.47368421052631582</v>
      </c>
      <c r="Q196" s="9">
        <v>16</v>
      </c>
      <c r="R196" s="70">
        <v>-5.8823529411764719E-2</v>
      </c>
      <c r="S196" s="9">
        <v>38</v>
      </c>
      <c r="T196" s="70">
        <v>-0.19148936170212771</v>
      </c>
      <c r="U196" s="9">
        <v>54</v>
      </c>
      <c r="V196" s="70">
        <v>-0.15625</v>
      </c>
      <c r="W196" s="2">
        <v>23</v>
      </c>
      <c r="X196" s="70">
        <v>-0.45238095238095233</v>
      </c>
      <c r="Y196" s="2">
        <v>48</v>
      </c>
      <c r="Z196" s="70">
        <v>-0.15789473684210531</v>
      </c>
      <c r="AA196" s="2">
        <v>71</v>
      </c>
      <c r="AB196" s="70">
        <v>-0.28282828282828287</v>
      </c>
    </row>
    <row r="197" spans="2:28" ht="15" hidden="1" customHeight="1" outlineLevel="1">
      <c r="B197" s="41" t="s">
        <v>18</v>
      </c>
      <c r="C197" s="2">
        <v>2</v>
      </c>
      <c r="D197" s="70">
        <v>-0.7142857142857143</v>
      </c>
      <c r="E197" s="9">
        <v>2</v>
      </c>
      <c r="F197" s="70">
        <v>1</v>
      </c>
      <c r="G197" s="9">
        <v>0</v>
      </c>
      <c r="H197" s="70" t="e">
        <v>#DIV/0!</v>
      </c>
      <c r="I197" s="9">
        <v>2</v>
      </c>
      <c r="J197" s="70">
        <v>1</v>
      </c>
      <c r="K197" s="2">
        <v>138</v>
      </c>
      <c r="L197" s="70">
        <v>26.6</v>
      </c>
      <c r="M197" s="2">
        <v>809</v>
      </c>
      <c r="N197" s="70">
        <v>66.416666666666671</v>
      </c>
      <c r="O197" s="2">
        <v>947</v>
      </c>
      <c r="P197" s="70">
        <v>54.705882352941174</v>
      </c>
      <c r="Q197" s="9">
        <v>543</v>
      </c>
      <c r="R197" s="70">
        <v>27.578947368421051</v>
      </c>
      <c r="S197" s="9">
        <v>2128</v>
      </c>
      <c r="T197" s="70">
        <v>28.150684931506849</v>
      </c>
      <c r="U197" s="9">
        <v>2671</v>
      </c>
      <c r="V197" s="70">
        <v>28.032608695652176</v>
      </c>
      <c r="W197" s="2">
        <v>19</v>
      </c>
      <c r="X197" s="70">
        <v>-0.40625</v>
      </c>
      <c r="Y197" s="2">
        <v>39</v>
      </c>
      <c r="Z197" s="70">
        <v>-0.54117647058823537</v>
      </c>
      <c r="AA197" s="2">
        <v>58</v>
      </c>
      <c r="AB197" s="70">
        <v>-0.50427350427350426</v>
      </c>
    </row>
    <row r="198" spans="2:28" ht="15" hidden="1" customHeight="1" outlineLevel="1">
      <c r="B198" s="41" t="s">
        <v>19</v>
      </c>
      <c r="C198" s="2">
        <v>2</v>
      </c>
      <c r="D198" s="70">
        <v>-0.94117647058823528</v>
      </c>
      <c r="E198" s="9">
        <v>2</v>
      </c>
      <c r="F198" s="70">
        <v>0</v>
      </c>
      <c r="G198" s="9">
        <v>0</v>
      </c>
      <c r="H198" s="70" t="e">
        <v>#DIV/0!</v>
      </c>
      <c r="I198" s="9">
        <v>2</v>
      </c>
      <c r="J198" s="70">
        <v>0</v>
      </c>
      <c r="K198" s="2">
        <v>138</v>
      </c>
      <c r="L198" s="70">
        <v>0.550561797752809</v>
      </c>
      <c r="M198" s="2">
        <v>809</v>
      </c>
      <c r="N198" s="70">
        <v>0.30694668820678506</v>
      </c>
      <c r="O198" s="2">
        <v>947</v>
      </c>
      <c r="P198" s="70">
        <v>0.33757062146892647</v>
      </c>
      <c r="Q198" s="9">
        <v>543</v>
      </c>
      <c r="R198" s="70">
        <v>3.4285714285714253E-2</v>
      </c>
      <c r="S198" s="9">
        <v>2128</v>
      </c>
      <c r="T198" s="70">
        <v>0.38812785388127846</v>
      </c>
      <c r="U198" s="9">
        <v>2671</v>
      </c>
      <c r="V198" s="70">
        <v>0.29786200194363466</v>
      </c>
      <c r="W198" s="2">
        <v>685</v>
      </c>
      <c r="X198" s="70">
        <v>5.3846153846153877E-2</v>
      </c>
      <c r="Y198" s="2">
        <v>2937</v>
      </c>
      <c r="Z198" s="70">
        <v>0.3647769516728625</v>
      </c>
      <c r="AA198" s="2">
        <v>3622</v>
      </c>
      <c r="AB198" s="70">
        <v>0.29264810849393297</v>
      </c>
    </row>
    <row r="199" spans="2:28" ht="15" hidden="1" customHeight="1" outlineLevel="1">
      <c r="B199" s="41" t="s">
        <v>20</v>
      </c>
      <c r="C199" s="2">
        <v>10</v>
      </c>
      <c r="D199" s="70">
        <v>-0.99488491048593353</v>
      </c>
      <c r="E199" s="9">
        <v>11</v>
      </c>
      <c r="F199" s="70">
        <v>4.5</v>
      </c>
      <c r="G199" s="9">
        <v>0</v>
      </c>
      <c r="H199" s="70">
        <v>-1</v>
      </c>
      <c r="I199" s="9">
        <v>11</v>
      </c>
      <c r="J199" s="70">
        <v>-0.47619047619047616</v>
      </c>
      <c r="K199" s="2">
        <v>652</v>
      </c>
      <c r="L199" s="70">
        <v>0.95795795795795802</v>
      </c>
      <c r="M199" s="2">
        <v>2557</v>
      </c>
      <c r="N199" s="70">
        <v>0.9096340552651232</v>
      </c>
      <c r="O199" s="2">
        <v>3209</v>
      </c>
      <c r="P199" s="70">
        <v>0.91925837320574155</v>
      </c>
      <c r="Q199" s="9">
        <v>1344</v>
      </c>
      <c r="R199" s="70">
        <v>1.6198830409356724</v>
      </c>
      <c r="S199" s="9">
        <v>5977</v>
      </c>
      <c r="T199" s="70">
        <v>0.5749670619235836</v>
      </c>
      <c r="U199" s="9">
        <v>7321</v>
      </c>
      <c r="V199" s="70">
        <v>0.69939647168059427</v>
      </c>
      <c r="W199" s="2">
        <v>2017</v>
      </c>
      <c r="X199" s="70">
        <v>-0.28041384231180877</v>
      </c>
      <c r="Y199" s="2">
        <v>8534</v>
      </c>
      <c r="Z199" s="70">
        <v>0.6561226470017465</v>
      </c>
      <c r="AA199" s="2">
        <v>10551</v>
      </c>
      <c r="AB199" s="70">
        <v>0.32616892911010553</v>
      </c>
    </row>
    <row r="200" spans="2:28" ht="15" hidden="1" customHeight="1" outlineLevel="1">
      <c r="B200" s="41" t="s">
        <v>21</v>
      </c>
      <c r="C200" s="2">
        <v>78</v>
      </c>
      <c r="D200" s="70">
        <v>0.36842105263157898</v>
      </c>
      <c r="E200" s="9">
        <v>0</v>
      </c>
      <c r="F200" s="70">
        <v>-1</v>
      </c>
      <c r="G200" s="9">
        <v>0</v>
      </c>
      <c r="H200" s="70" t="e">
        <v>#DIV/0!</v>
      </c>
      <c r="I200" s="9">
        <v>0</v>
      </c>
      <c r="J200" s="70">
        <v>-1</v>
      </c>
      <c r="K200" s="2">
        <v>588</v>
      </c>
      <c r="L200" s="70">
        <v>0.8666666666666667</v>
      </c>
      <c r="M200" s="2">
        <v>1962</v>
      </c>
      <c r="N200" s="70">
        <v>0.63636363636363646</v>
      </c>
      <c r="O200" s="2">
        <v>2550</v>
      </c>
      <c r="P200" s="70">
        <v>0.68428005284015847</v>
      </c>
      <c r="Q200" s="9">
        <v>1389</v>
      </c>
      <c r="R200" s="70">
        <v>0.24128686327077742</v>
      </c>
      <c r="S200" s="9">
        <v>5566</v>
      </c>
      <c r="T200" s="70">
        <v>0.65852205005959474</v>
      </c>
      <c r="U200" s="9">
        <v>6955</v>
      </c>
      <c r="V200" s="70">
        <v>0.55418994413407829</v>
      </c>
      <c r="W200" s="2">
        <v>2055</v>
      </c>
      <c r="X200" s="70">
        <v>0.37274549098196386</v>
      </c>
      <c r="Y200" s="2">
        <v>7528</v>
      </c>
      <c r="Z200" s="70">
        <v>0.65268935236004388</v>
      </c>
      <c r="AA200" s="2">
        <v>9583</v>
      </c>
      <c r="AB200" s="70">
        <v>0.58344348975545279</v>
      </c>
    </row>
    <row r="201" spans="2:28" ht="15" hidden="1" customHeight="1" outlineLevel="1">
      <c r="B201" s="41" t="s">
        <v>22</v>
      </c>
      <c r="C201" s="2">
        <v>71</v>
      </c>
      <c r="D201" s="70">
        <v>0.18333333333333335</v>
      </c>
      <c r="E201" s="9">
        <v>5</v>
      </c>
      <c r="F201" s="70">
        <v>0.66666666666666674</v>
      </c>
      <c r="G201" s="9">
        <v>0</v>
      </c>
      <c r="H201" s="70" t="e">
        <v>#DIV/0!</v>
      </c>
      <c r="I201" s="9">
        <v>5</v>
      </c>
      <c r="J201" s="70">
        <v>0.66666666666666674</v>
      </c>
      <c r="K201" s="2">
        <v>657</v>
      </c>
      <c r="L201" s="70">
        <v>1.28125</v>
      </c>
      <c r="M201" s="2">
        <v>1876</v>
      </c>
      <c r="N201" s="70">
        <v>0.1349062310949789</v>
      </c>
      <c r="O201" s="2">
        <v>2533</v>
      </c>
      <c r="P201" s="70">
        <v>0.30499742400824315</v>
      </c>
      <c r="Q201" s="9">
        <v>1876</v>
      </c>
      <c r="R201" s="70">
        <v>0.22534291312867416</v>
      </c>
      <c r="S201" s="9">
        <v>5125</v>
      </c>
      <c r="T201" s="70">
        <v>0.3568970082075722</v>
      </c>
      <c r="U201" s="9">
        <v>7001</v>
      </c>
      <c r="V201" s="70">
        <v>0.31895252449133382</v>
      </c>
      <c r="W201" s="2">
        <v>2609</v>
      </c>
      <c r="X201" s="70">
        <v>0.38629117959617432</v>
      </c>
      <c r="Y201" s="2">
        <v>8154</v>
      </c>
      <c r="Z201" s="70">
        <v>0.50165745856353583</v>
      </c>
      <c r="AA201" s="2">
        <v>10763</v>
      </c>
      <c r="AB201" s="70">
        <v>0.47196389496717717</v>
      </c>
    </row>
    <row r="202" spans="2:28" collapsed="1">
      <c r="B202" s="126">
        <v>1996</v>
      </c>
      <c r="C202" s="9">
        <v>312</v>
      </c>
      <c r="D202" s="50">
        <v>-0.85875961973743775</v>
      </c>
      <c r="E202" s="9">
        <v>47</v>
      </c>
      <c r="F202" s="50">
        <v>-0.24193548387096775</v>
      </c>
      <c r="G202" s="9">
        <v>16</v>
      </c>
      <c r="H202" s="50">
        <v>-0.65957446808510634</v>
      </c>
      <c r="I202" s="9">
        <v>63</v>
      </c>
      <c r="J202" s="50">
        <v>-0.42201834862385323</v>
      </c>
      <c r="K202" s="9">
        <v>3552</v>
      </c>
      <c r="L202" s="50">
        <v>0.71926427879961286</v>
      </c>
      <c r="M202" s="9">
        <v>15240</v>
      </c>
      <c r="N202" s="50">
        <v>0.53012048192771077</v>
      </c>
      <c r="O202" s="9">
        <v>18792</v>
      </c>
      <c r="P202" s="50">
        <v>0.56261433560618657</v>
      </c>
      <c r="Q202" s="9">
        <v>8923</v>
      </c>
      <c r="R202" s="50">
        <v>0.25077095598542187</v>
      </c>
      <c r="S202" s="9">
        <v>34459</v>
      </c>
      <c r="T202" s="50">
        <v>0.39527068064947168</v>
      </c>
      <c r="U202" s="9">
        <v>43382</v>
      </c>
      <c r="V202" s="50">
        <v>0.36288523766139935</v>
      </c>
      <c r="W202" s="9">
        <v>12168</v>
      </c>
      <c r="X202" s="50">
        <v>6.1039414021625493E-2</v>
      </c>
      <c r="Y202" s="9">
        <v>47970</v>
      </c>
      <c r="Z202" s="50">
        <v>0.38226141078838172</v>
      </c>
      <c r="AA202" s="9">
        <v>60138</v>
      </c>
      <c r="AB202" s="50">
        <v>0.30247769210777098</v>
      </c>
    </row>
    <row r="203" spans="2:28" ht="15" hidden="1" customHeight="1" outlineLevel="1">
      <c r="B203" s="41" t="s">
        <v>11</v>
      </c>
      <c r="C203" s="2">
        <v>17</v>
      </c>
      <c r="D203" s="70">
        <v>-0.58536585365853666</v>
      </c>
      <c r="E203" s="9">
        <v>1</v>
      </c>
      <c r="F203" s="70">
        <v>-0.8</v>
      </c>
      <c r="G203" s="9">
        <v>18</v>
      </c>
      <c r="H203" s="70" t="e">
        <v>#DIV/0!</v>
      </c>
      <c r="I203" s="9">
        <v>19</v>
      </c>
      <c r="J203" s="70">
        <v>2.8</v>
      </c>
      <c r="K203" s="2">
        <v>418</v>
      </c>
      <c r="L203" s="70">
        <v>0.69230769230769229</v>
      </c>
      <c r="M203" s="2">
        <v>2373</v>
      </c>
      <c r="N203" s="70">
        <v>0.70474137931034475</v>
      </c>
      <c r="O203" s="2">
        <v>2791</v>
      </c>
      <c r="P203" s="70">
        <v>0.70286760219646127</v>
      </c>
      <c r="Q203" s="9">
        <v>1571</v>
      </c>
      <c r="R203" s="70">
        <v>0.60142711518858305</v>
      </c>
      <c r="S203" s="9">
        <v>5012</v>
      </c>
      <c r="T203" s="70">
        <v>0.1834710743801653</v>
      </c>
      <c r="U203" s="9">
        <v>6583</v>
      </c>
      <c r="V203" s="70">
        <v>0.26207822085889565</v>
      </c>
      <c r="W203" s="2">
        <v>2004</v>
      </c>
      <c r="X203" s="70">
        <v>0.57299843014128737</v>
      </c>
      <c r="Y203" s="2">
        <v>7403</v>
      </c>
      <c r="Z203" s="70">
        <v>0.31562111249333569</v>
      </c>
      <c r="AA203" s="2">
        <v>9407</v>
      </c>
      <c r="AB203" s="70">
        <v>0.36313577742356173</v>
      </c>
    </row>
    <row r="204" spans="2:28" ht="15" hidden="1" customHeight="1" outlineLevel="1">
      <c r="B204" s="41" t="s">
        <v>12</v>
      </c>
      <c r="C204" s="2">
        <v>16</v>
      </c>
      <c r="D204" s="70">
        <v>-0.15789473684210531</v>
      </c>
      <c r="E204" s="9">
        <v>33</v>
      </c>
      <c r="F204" s="70">
        <v>32</v>
      </c>
      <c r="G204" s="9">
        <v>0</v>
      </c>
      <c r="H204" s="70" t="e">
        <v>#DIV/0!</v>
      </c>
      <c r="I204" s="9">
        <v>33</v>
      </c>
      <c r="J204" s="70">
        <v>32</v>
      </c>
      <c r="K204" s="2">
        <v>414</v>
      </c>
      <c r="L204" s="70">
        <v>5.6122448979591733E-2</v>
      </c>
      <c r="M204" s="2">
        <v>1730</v>
      </c>
      <c r="N204" s="70">
        <v>9.7019657577679164E-2</v>
      </c>
      <c r="O204" s="2">
        <v>2144</v>
      </c>
      <c r="P204" s="70">
        <v>8.8877602844083192E-2</v>
      </c>
      <c r="Q204" s="9">
        <v>1141</v>
      </c>
      <c r="R204" s="70">
        <v>0.50726552179656537</v>
      </c>
      <c r="S204" s="9">
        <v>3755</v>
      </c>
      <c r="T204" s="70">
        <v>-1.9326194828937049E-2</v>
      </c>
      <c r="U204" s="9">
        <v>4896</v>
      </c>
      <c r="V204" s="70">
        <v>6.759703445268217E-2</v>
      </c>
      <c r="W204" s="2">
        <v>1604</v>
      </c>
      <c r="X204" s="70">
        <v>0.37211291702309657</v>
      </c>
      <c r="Y204" s="2">
        <v>5485</v>
      </c>
      <c r="Z204" s="70">
        <v>1.4613392526822144E-2</v>
      </c>
      <c r="AA204" s="2">
        <v>7089</v>
      </c>
      <c r="AB204" s="70">
        <v>7.8174904942965862E-2</v>
      </c>
    </row>
    <row r="205" spans="2:28" ht="15" hidden="1" customHeight="1" outlineLevel="1">
      <c r="B205" s="41" t="s">
        <v>13</v>
      </c>
      <c r="C205" s="2">
        <v>29</v>
      </c>
      <c r="D205" s="70">
        <v>0.38095238095238093</v>
      </c>
      <c r="E205" s="9">
        <v>2</v>
      </c>
      <c r="F205" s="70">
        <v>-0.75</v>
      </c>
      <c r="G205" s="9">
        <v>0</v>
      </c>
      <c r="H205" s="70" t="e">
        <v>#DIV/0!</v>
      </c>
      <c r="I205" s="9">
        <v>2</v>
      </c>
      <c r="J205" s="70">
        <v>-0.75</v>
      </c>
      <c r="K205" s="2">
        <v>174</v>
      </c>
      <c r="L205" s="70">
        <v>-0.20183486238532111</v>
      </c>
      <c r="M205" s="2">
        <v>959</v>
      </c>
      <c r="N205" s="70">
        <v>4.466230936819171E-2</v>
      </c>
      <c r="O205" s="2">
        <v>1133</v>
      </c>
      <c r="P205" s="70">
        <v>-2.6408450704225039E-3</v>
      </c>
      <c r="Q205" s="9">
        <v>647</v>
      </c>
      <c r="R205" s="70">
        <v>0.53681710213776723</v>
      </c>
      <c r="S205" s="9">
        <v>2760</v>
      </c>
      <c r="T205" s="70">
        <v>1.2549019607843137</v>
      </c>
      <c r="U205" s="9">
        <v>3407</v>
      </c>
      <c r="V205" s="70">
        <v>1.0711246200607905</v>
      </c>
      <c r="W205" s="2">
        <v>852</v>
      </c>
      <c r="X205" s="70">
        <v>0.27544910179640714</v>
      </c>
      <c r="Y205" s="2">
        <v>3719</v>
      </c>
      <c r="Z205" s="70">
        <v>0.73622782446311863</v>
      </c>
      <c r="AA205" s="2">
        <v>4571</v>
      </c>
      <c r="AB205" s="70">
        <v>0.62669039145907468</v>
      </c>
    </row>
    <row r="206" spans="2:28" ht="15" hidden="1" customHeight="1" outlineLevel="1">
      <c r="B206" s="41" t="s">
        <v>14</v>
      </c>
      <c r="C206" s="2">
        <v>4</v>
      </c>
      <c r="D206" s="70">
        <v>-0.63636363636363635</v>
      </c>
      <c r="E206" s="9">
        <v>0</v>
      </c>
      <c r="F206" s="70">
        <v>-1</v>
      </c>
      <c r="G206" s="9">
        <v>0</v>
      </c>
      <c r="H206" s="70" t="e">
        <v>#DIV/0!</v>
      </c>
      <c r="I206" s="9">
        <v>0</v>
      </c>
      <c r="J206" s="70">
        <v>-1</v>
      </c>
      <c r="K206" s="2">
        <v>7</v>
      </c>
      <c r="L206" s="70">
        <v>-0.81081081081081074</v>
      </c>
      <c r="M206" s="2">
        <v>35</v>
      </c>
      <c r="N206" s="70">
        <v>7.75</v>
      </c>
      <c r="O206" s="2">
        <v>42</v>
      </c>
      <c r="P206" s="70">
        <v>2.4390243902439046E-2</v>
      </c>
      <c r="Q206" s="9">
        <v>5</v>
      </c>
      <c r="R206" s="70">
        <v>-0.58333333333333326</v>
      </c>
      <c r="S206" s="9">
        <v>281</v>
      </c>
      <c r="T206" s="70">
        <v>2.3058823529411763</v>
      </c>
      <c r="U206" s="9">
        <v>286</v>
      </c>
      <c r="V206" s="70">
        <v>1.9484536082474229</v>
      </c>
      <c r="W206" s="2">
        <v>16</v>
      </c>
      <c r="X206" s="70">
        <v>-0.74193548387096775</v>
      </c>
      <c r="Y206" s="2">
        <v>316</v>
      </c>
      <c r="Z206" s="70">
        <v>2.5505617977528088</v>
      </c>
      <c r="AA206" s="2">
        <v>332</v>
      </c>
      <c r="AB206" s="70">
        <v>1.1986754966887418</v>
      </c>
    </row>
    <row r="207" spans="2:28" ht="15" hidden="1" customHeight="1" outlineLevel="1">
      <c r="B207" s="41" t="s">
        <v>15</v>
      </c>
      <c r="C207" s="2">
        <v>5</v>
      </c>
      <c r="D207" s="70">
        <v>0.25</v>
      </c>
      <c r="E207" s="9">
        <v>3</v>
      </c>
      <c r="F207" s="70">
        <v>0.5</v>
      </c>
      <c r="G207" s="9">
        <v>0</v>
      </c>
      <c r="H207" s="70" t="e">
        <v>#DIV/0!</v>
      </c>
      <c r="I207" s="9">
        <v>3</v>
      </c>
      <c r="J207" s="70">
        <v>0.5</v>
      </c>
      <c r="K207" s="2">
        <v>9</v>
      </c>
      <c r="L207" s="70" t="e">
        <v>#DIV/0!</v>
      </c>
      <c r="M207" s="2">
        <v>14</v>
      </c>
      <c r="N207" s="70">
        <v>6</v>
      </c>
      <c r="O207" s="2">
        <v>23</v>
      </c>
      <c r="P207" s="70">
        <v>10.5</v>
      </c>
      <c r="Q207" s="9">
        <v>6</v>
      </c>
      <c r="R207" s="70">
        <v>2</v>
      </c>
      <c r="S207" s="9">
        <v>187</v>
      </c>
      <c r="T207" s="70">
        <v>-0.82749077490774914</v>
      </c>
      <c r="U207" s="9">
        <v>193</v>
      </c>
      <c r="V207" s="70">
        <v>-0.82228360957642721</v>
      </c>
      <c r="W207" s="2">
        <v>23</v>
      </c>
      <c r="X207" s="70">
        <v>1.875</v>
      </c>
      <c r="Y207" s="2">
        <v>201</v>
      </c>
      <c r="Z207" s="70">
        <v>-0.81491712707182318</v>
      </c>
      <c r="AA207" s="2">
        <v>224</v>
      </c>
      <c r="AB207" s="70">
        <v>-0.79524680073126142</v>
      </c>
    </row>
    <row r="208" spans="2:28" ht="15" hidden="1" customHeight="1" outlineLevel="1">
      <c r="B208" s="41" t="s">
        <v>16</v>
      </c>
      <c r="C208" s="2">
        <v>13</v>
      </c>
      <c r="D208" s="70">
        <v>1.6</v>
      </c>
      <c r="E208" s="9">
        <v>5</v>
      </c>
      <c r="F208" s="70" t="e">
        <v>#DIV/0!</v>
      </c>
      <c r="G208" s="9">
        <v>10</v>
      </c>
      <c r="H208" s="70" t="e">
        <v>#DIV/0!</v>
      </c>
      <c r="I208" s="9">
        <v>15</v>
      </c>
      <c r="J208" s="70" t="e">
        <v>#DIV/0!</v>
      </c>
      <c r="K208" s="2">
        <v>5</v>
      </c>
      <c r="L208" s="70" t="e">
        <v>#DIV/0!</v>
      </c>
      <c r="M208" s="2">
        <v>17</v>
      </c>
      <c r="N208" s="70" t="e">
        <v>#DIV/0!</v>
      </c>
      <c r="O208" s="2">
        <v>22</v>
      </c>
      <c r="P208" s="70" t="e">
        <v>#DIV/0!</v>
      </c>
      <c r="Q208" s="9">
        <v>40</v>
      </c>
      <c r="R208" s="70">
        <v>2.3333333333333335</v>
      </c>
      <c r="S208" s="9">
        <v>121</v>
      </c>
      <c r="T208" s="70">
        <v>-0.87195767195767193</v>
      </c>
      <c r="U208" s="9">
        <v>161</v>
      </c>
      <c r="V208" s="70">
        <v>-0.83176593521421105</v>
      </c>
      <c r="W208" s="2">
        <v>63</v>
      </c>
      <c r="X208" s="70">
        <v>2.7058823529411766</v>
      </c>
      <c r="Y208" s="2">
        <v>148</v>
      </c>
      <c r="Z208" s="70">
        <v>-0.84338624338624335</v>
      </c>
      <c r="AA208" s="2">
        <v>211</v>
      </c>
      <c r="AB208" s="70">
        <v>-0.78066528066528063</v>
      </c>
    </row>
    <row r="209" spans="2:28" ht="15" hidden="1" customHeight="1" outlineLevel="1">
      <c r="B209" s="41" t="s">
        <v>17</v>
      </c>
      <c r="C209" s="2">
        <v>12</v>
      </c>
      <c r="D209" s="70">
        <v>3</v>
      </c>
      <c r="E209" s="9">
        <v>4</v>
      </c>
      <c r="F209" s="70">
        <v>3</v>
      </c>
      <c r="G209" s="9">
        <v>0</v>
      </c>
      <c r="H209" s="70" t="e">
        <v>#DIV/0!</v>
      </c>
      <c r="I209" s="9">
        <v>4</v>
      </c>
      <c r="J209" s="70">
        <v>3</v>
      </c>
      <c r="K209" s="2">
        <v>9</v>
      </c>
      <c r="L209" s="70">
        <v>0.8</v>
      </c>
      <c r="M209" s="2">
        <v>10</v>
      </c>
      <c r="N209" s="70">
        <v>0.4285714285714286</v>
      </c>
      <c r="O209" s="2">
        <v>19</v>
      </c>
      <c r="P209" s="70">
        <v>0.58333333333333326</v>
      </c>
      <c r="Q209" s="9">
        <v>17</v>
      </c>
      <c r="R209" s="70">
        <v>4.666666666666667</v>
      </c>
      <c r="S209" s="9">
        <v>47</v>
      </c>
      <c r="T209" s="70">
        <v>-0.9475446428571429</v>
      </c>
      <c r="U209" s="9">
        <v>64</v>
      </c>
      <c r="V209" s="70">
        <v>-0.92880978865406005</v>
      </c>
      <c r="W209" s="2">
        <v>42</v>
      </c>
      <c r="X209" s="70">
        <v>2.5</v>
      </c>
      <c r="Y209" s="2">
        <v>57</v>
      </c>
      <c r="Z209" s="70">
        <v>-0.93687707641196016</v>
      </c>
      <c r="AA209" s="2">
        <v>99</v>
      </c>
      <c r="AB209" s="70">
        <v>-0.8918032786885246</v>
      </c>
    </row>
    <row r="210" spans="2:28" ht="15" hidden="1" customHeight="1" outlineLevel="1">
      <c r="B210" s="41" t="s">
        <v>18</v>
      </c>
      <c r="C210" s="2">
        <v>7</v>
      </c>
      <c r="D210" s="70">
        <v>0.16666666666666674</v>
      </c>
      <c r="E210" s="9">
        <v>1</v>
      </c>
      <c r="F210" s="70" t="e">
        <v>#DIV/0!</v>
      </c>
      <c r="G210" s="9">
        <v>0</v>
      </c>
      <c r="H210" s="70" t="e">
        <v>#DIV/0!</v>
      </c>
      <c r="I210" s="9">
        <v>1</v>
      </c>
      <c r="J210" s="70" t="e">
        <v>#DIV/0!</v>
      </c>
      <c r="K210" s="2">
        <v>5</v>
      </c>
      <c r="L210" s="70">
        <v>1.5</v>
      </c>
      <c r="M210" s="2">
        <v>12</v>
      </c>
      <c r="N210" s="70" t="e">
        <v>#DIV/0!</v>
      </c>
      <c r="O210" s="2">
        <v>17</v>
      </c>
      <c r="P210" s="70">
        <v>7.5</v>
      </c>
      <c r="Q210" s="9">
        <v>19</v>
      </c>
      <c r="R210" s="70">
        <v>0.26666666666666661</v>
      </c>
      <c r="S210" s="9">
        <v>73</v>
      </c>
      <c r="T210" s="70">
        <v>1.7037037037037037</v>
      </c>
      <c r="U210" s="9">
        <v>92</v>
      </c>
      <c r="V210" s="70">
        <v>1.1904761904761907</v>
      </c>
      <c r="W210" s="2">
        <v>32</v>
      </c>
      <c r="X210" s="70">
        <v>0.39130434782608692</v>
      </c>
      <c r="Y210" s="2">
        <v>85</v>
      </c>
      <c r="Z210" s="70">
        <v>2.1481481481481484</v>
      </c>
      <c r="AA210" s="2">
        <v>117</v>
      </c>
      <c r="AB210" s="70">
        <v>1.3399999999999999</v>
      </c>
    </row>
    <row r="211" spans="2:28" ht="15" hidden="1" customHeight="1" outlineLevel="1">
      <c r="B211" s="41" t="s">
        <v>19</v>
      </c>
      <c r="C211" s="2">
        <v>34</v>
      </c>
      <c r="D211" s="70">
        <v>5.8</v>
      </c>
      <c r="E211" s="9">
        <v>2</v>
      </c>
      <c r="F211" s="70" t="e">
        <v>#DIV/0!</v>
      </c>
      <c r="G211" s="9">
        <v>0</v>
      </c>
      <c r="H211" s="70" t="e">
        <v>#DIV/0!</v>
      </c>
      <c r="I211" s="9">
        <v>2</v>
      </c>
      <c r="J211" s="70" t="e">
        <v>#DIV/0!</v>
      </c>
      <c r="K211" s="2">
        <v>89</v>
      </c>
      <c r="L211" s="70">
        <v>-0.25210084033613445</v>
      </c>
      <c r="M211" s="2">
        <v>619</v>
      </c>
      <c r="N211" s="70">
        <v>3.0457516339869279</v>
      </c>
      <c r="O211" s="2">
        <v>708</v>
      </c>
      <c r="P211" s="70">
        <v>1.6029411764705883</v>
      </c>
      <c r="Q211" s="9">
        <v>525</v>
      </c>
      <c r="R211" s="70">
        <v>3.8611111111111107</v>
      </c>
      <c r="S211" s="9">
        <v>1533</v>
      </c>
      <c r="T211" s="70">
        <v>-9.7173144876325113E-2</v>
      </c>
      <c r="U211" s="9">
        <v>2058</v>
      </c>
      <c r="V211" s="70">
        <v>0.13953488372093026</v>
      </c>
      <c r="W211" s="2">
        <v>650</v>
      </c>
      <c r="X211" s="70">
        <v>1.8017241379310347</v>
      </c>
      <c r="Y211" s="2">
        <v>2152</v>
      </c>
      <c r="Z211" s="70">
        <v>0.16261480280929219</v>
      </c>
      <c r="AA211" s="2">
        <v>2802</v>
      </c>
      <c r="AB211" s="70">
        <v>0.34517522803648593</v>
      </c>
    </row>
    <row r="212" spans="2:28" ht="15" hidden="1" customHeight="1" outlineLevel="1">
      <c r="B212" s="41" t="s">
        <v>20</v>
      </c>
      <c r="C212" s="2">
        <v>1955</v>
      </c>
      <c r="D212" s="70">
        <v>176.72727272727272</v>
      </c>
      <c r="E212" s="9">
        <v>2</v>
      </c>
      <c r="F212" s="70" t="e">
        <v>#DIV/0!</v>
      </c>
      <c r="G212" s="9">
        <v>19</v>
      </c>
      <c r="H212" s="70" t="e">
        <v>#DIV/0!</v>
      </c>
      <c r="I212" s="9">
        <v>21</v>
      </c>
      <c r="J212" s="70" t="e">
        <v>#DIV/0!</v>
      </c>
      <c r="K212" s="2">
        <v>333</v>
      </c>
      <c r="L212" s="70">
        <v>-6.4606741573033699E-2</v>
      </c>
      <c r="M212" s="2">
        <v>1339</v>
      </c>
      <c r="N212" s="70">
        <v>-4.1517537580529673E-2</v>
      </c>
      <c r="O212" s="2">
        <v>1672</v>
      </c>
      <c r="P212" s="70">
        <v>-4.6206503137478649E-2</v>
      </c>
      <c r="Q212" s="9">
        <v>513</v>
      </c>
      <c r="R212" s="70">
        <v>-3.9325842696629199E-2</v>
      </c>
      <c r="S212" s="9">
        <v>3795</v>
      </c>
      <c r="T212" s="70">
        <v>-0.13828337874659402</v>
      </c>
      <c r="U212" s="9">
        <v>4308</v>
      </c>
      <c r="V212" s="70">
        <v>-0.12758201701093563</v>
      </c>
      <c r="W212" s="2">
        <v>2803</v>
      </c>
      <c r="X212" s="70">
        <v>2.1109877913429522</v>
      </c>
      <c r="Y212" s="2">
        <v>5153</v>
      </c>
      <c r="Z212" s="70">
        <v>-0.1117048784692295</v>
      </c>
      <c r="AA212" s="2">
        <v>7956</v>
      </c>
      <c r="AB212" s="70">
        <v>0.18710832587287385</v>
      </c>
    </row>
    <row r="213" spans="2:28" ht="15" hidden="1" customHeight="1" outlineLevel="1">
      <c r="B213" s="41" t="s">
        <v>21</v>
      </c>
      <c r="C213" s="2">
        <v>57</v>
      </c>
      <c r="D213" s="70">
        <v>1.4782608695652173</v>
      </c>
      <c r="E213" s="9">
        <v>6</v>
      </c>
      <c r="F213" s="70">
        <v>0</v>
      </c>
      <c r="G213" s="9">
        <v>0</v>
      </c>
      <c r="H213" s="70" t="e">
        <v>#DIV/0!</v>
      </c>
      <c r="I213" s="9">
        <v>6</v>
      </c>
      <c r="J213" s="70">
        <v>0</v>
      </c>
      <c r="K213" s="2">
        <v>315</v>
      </c>
      <c r="L213" s="70">
        <v>-0.13223140495867769</v>
      </c>
      <c r="M213" s="2">
        <v>1199</v>
      </c>
      <c r="N213" s="70">
        <v>0.24765868886576481</v>
      </c>
      <c r="O213" s="2">
        <v>1514</v>
      </c>
      <c r="P213" s="70">
        <v>0.14350453172205446</v>
      </c>
      <c r="Q213" s="9">
        <v>1119</v>
      </c>
      <c r="R213" s="70">
        <v>-0.10836653386454187</v>
      </c>
      <c r="S213" s="9">
        <v>3356</v>
      </c>
      <c r="T213" s="70">
        <v>-0.26932288264750703</v>
      </c>
      <c r="U213" s="9">
        <v>4475</v>
      </c>
      <c r="V213" s="70">
        <v>-0.23478112175102595</v>
      </c>
      <c r="W213" s="2">
        <v>1497</v>
      </c>
      <c r="X213" s="70">
        <v>-9.1074681238615618E-2</v>
      </c>
      <c r="Y213" s="2">
        <v>4555</v>
      </c>
      <c r="Z213" s="70">
        <v>-0.17987036370183651</v>
      </c>
      <c r="AA213" s="2">
        <v>6052</v>
      </c>
      <c r="AB213" s="70">
        <v>-0.15956117205943621</v>
      </c>
    </row>
    <row r="214" spans="2:28" ht="15" hidden="1" customHeight="1" outlineLevel="1">
      <c r="B214" s="41" t="s">
        <v>22</v>
      </c>
      <c r="C214" s="2">
        <v>60</v>
      </c>
      <c r="D214" s="70">
        <v>2.5294117647058822</v>
      </c>
      <c r="E214" s="9">
        <v>3</v>
      </c>
      <c r="F214" s="70" t="e">
        <v>#DIV/0!</v>
      </c>
      <c r="G214" s="9">
        <v>0</v>
      </c>
      <c r="H214" s="70" t="e">
        <v>#DIV/0!</v>
      </c>
      <c r="I214" s="9">
        <v>3</v>
      </c>
      <c r="J214" s="70" t="e">
        <v>#DIV/0!</v>
      </c>
      <c r="K214" s="2">
        <v>288</v>
      </c>
      <c r="L214" s="70">
        <v>-0.48845470692717585</v>
      </c>
      <c r="M214" s="2">
        <v>1653</v>
      </c>
      <c r="N214" s="70">
        <v>3.5065748278021225E-2</v>
      </c>
      <c r="O214" s="2">
        <v>1941</v>
      </c>
      <c r="P214" s="70">
        <v>-0.10138888888888886</v>
      </c>
      <c r="Q214" s="9">
        <v>1531</v>
      </c>
      <c r="R214" s="70">
        <v>0.30076465590484291</v>
      </c>
      <c r="S214" s="9">
        <v>3777</v>
      </c>
      <c r="T214" s="70">
        <v>-0.33643710470836263</v>
      </c>
      <c r="U214" s="9">
        <v>5308</v>
      </c>
      <c r="V214" s="70">
        <v>-0.22725287523657012</v>
      </c>
      <c r="W214" s="2">
        <v>1882</v>
      </c>
      <c r="X214" s="70">
        <v>7.1143995446784292E-2</v>
      </c>
      <c r="Y214" s="2">
        <v>5430</v>
      </c>
      <c r="Z214" s="70">
        <v>-0.25504184387433115</v>
      </c>
      <c r="AA214" s="2">
        <v>7312</v>
      </c>
      <c r="AB214" s="70">
        <v>-0.19168693345124921</v>
      </c>
    </row>
    <row r="215" spans="2:28" collapsed="1">
      <c r="B215" s="126">
        <v>1995</v>
      </c>
      <c r="C215" s="9">
        <v>2209</v>
      </c>
      <c r="D215" s="50">
        <v>12.30722891566265</v>
      </c>
      <c r="E215" s="9">
        <v>62</v>
      </c>
      <c r="F215" s="50">
        <v>1.48</v>
      </c>
      <c r="G215" s="9">
        <v>47</v>
      </c>
      <c r="H215" s="70" t="s">
        <v>132</v>
      </c>
      <c r="I215" s="9">
        <v>109</v>
      </c>
      <c r="J215" s="50">
        <v>3.3600000000000003</v>
      </c>
      <c r="K215" s="9">
        <v>2066</v>
      </c>
      <c r="L215" s="50">
        <v>-0.10251954821894005</v>
      </c>
      <c r="M215" s="9">
        <v>9960</v>
      </c>
      <c r="N215" s="50">
        <v>0.24375624375624372</v>
      </c>
      <c r="O215" s="9">
        <v>12026</v>
      </c>
      <c r="P215" s="50">
        <v>0.16644034917555772</v>
      </c>
      <c r="Q215" s="9">
        <v>7134</v>
      </c>
      <c r="R215" s="50">
        <v>0.35190449118817502</v>
      </c>
      <c r="S215" s="9">
        <v>24697</v>
      </c>
      <c r="T215" s="50">
        <v>-0.13983700195040405</v>
      </c>
      <c r="U215" s="9">
        <v>31831</v>
      </c>
      <c r="V215" s="50">
        <v>-6.349112948306801E-2</v>
      </c>
      <c r="W215" s="9">
        <v>11468</v>
      </c>
      <c r="X215" s="50">
        <v>0.47593307593307599</v>
      </c>
      <c r="Y215" s="9">
        <v>34704</v>
      </c>
      <c r="Z215" s="50">
        <v>-5.4901960784313752E-2</v>
      </c>
      <c r="AA215" s="9">
        <v>46172</v>
      </c>
      <c r="AB215" s="50">
        <v>3.7806248595189995E-2</v>
      </c>
    </row>
    <row r="216" spans="2:28" ht="15" hidden="1" customHeight="1" outlineLevel="1">
      <c r="B216" s="41" t="s">
        <v>11</v>
      </c>
      <c r="C216" s="2">
        <v>41</v>
      </c>
      <c r="D216" s="70">
        <v>3.0999999999999996</v>
      </c>
      <c r="E216" s="9">
        <v>5</v>
      </c>
      <c r="F216" s="70" t="e">
        <v>#DIV/0!</v>
      </c>
      <c r="G216" s="9">
        <v>0</v>
      </c>
      <c r="H216" s="70" t="e">
        <v>#DIV/0!</v>
      </c>
      <c r="I216" s="9">
        <v>5</v>
      </c>
      <c r="J216" s="70" t="e">
        <v>#DIV/0!</v>
      </c>
      <c r="K216" s="2">
        <v>247</v>
      </c>
      <c r="L216" s="70">
        <v>-0.25151515151515147</v>
      </c>
      <c r="M216" s="2">
        <v>1392</v>
      </c>
      <c r="N216" s="70">
        <v>0.25745257452574521</v>
      </c>
      <c r="O216" s="2">
        <v>1639</v>
      </c>
      <c r="P216" s="70">
        <v>0.14057063326374397</v>
      </c>
      <c r="Q216" s="9">
        <v>981</v>
      </c>
      <c r="R216" s="70">
        <v>0.10224719101123592</v>
      </c>
      <c r="S216" s="9">
        <v>4235</v>
      </c>
      <c r="T216" s="70">
        <v>0.31644389182468147</v>
      </c>
      <c r="U216" s="9">
        <v>5216</v>
      </c>
      <c r="V216" s="70">
        <v>0.27002678354029697</v>
      </c>
      <c r="W216" s="2">
        <v>1274</v>
      </c>
      <c r="X216" s="70">
        <v>3.5772357723577342E-2</v>
      </c>
      <c r="Y216" s="2">
        <v>5627</v>
      </c>
      <c r="Z216" s="70">
        <v>0.30134135060129519</v>
      </c>
      <c r="AA216" s="2">
        <v>6901</v>
      </c>
      <c r="AB216" s="70">
        <v>0.24252790781418798</v>
      </c>
    </row>
    <row r="217" spans="2:28" ht="15" hidden="1" customHeight="1" outlineLevel="1">
      <c r="B217" s="41" t="s">
        <v>12</v>
      </c>
      <c r="C217" s="2">
        <v>19</v>
      </c>
      <c r="D217" s="70">
        <v>0.46153846153846145</v>
      </c>
      <c r="E217" s="9">
        <v>1</v>
      </c>
      <c r="F217" s="70" t="e">
        <v>#DIV/0!</v>
      </c>
      <c r="G217" s="9">
        <v>0</v>
      </c>
      <c r="H217" s="70" t="e">
        <v>#DIV/0!</v>
      </c>
      <c r="I217" s="9">
        <v>1</v>
      </c>
      <c r="J217" s="70" t="e">
        <v>#DIV/0!</v>
      </c>
      <c r="K217" s="2">
        <v>392</v>
      </c>
      <c r="L217" s="70">
        <v>0.51937984496124034</v>
      </c>
      <c r="M217" s="2">
        <v>1577</v>
      </c>
      <c r="N217" s="70">
        <v>7.7922077922077948E-2</v>
      </c>
      <c r="O217" s="2">
        <v>1969</v>
      </c>
      <c r="P217" s="70">
        <v>0.14410226612434629</v>
      </c>
      <c r="Q217" s="9">
        <v>757</v>
      </c>
      <c r="R217" s="70">
        <v>-0.16813186813186809</v>
      </c>
      <c r="S217" s="9">
        <v>3829</v>
      </c>
      <c r="T217" s="70">
        <v>7.7377602701181658E-2</v>
      </c>
      <c r="U217" s="9">
        <v>4586</v>
      </c>
      <c r="V217" s="70">
        <v>2.7329749103942591E-2</v>
      </c>
      <c r="W217" s="2">
        <v>1169</v>
      </c>
      <c r="X217" s="70">
        <v>-1.0160880609652811E-2</v>
      </c>
      <c r="Y217" s="2">
        <v>5406</v>
      </c>
      <c r="Z217" s="70">
        <v>7.7536376320510358E-2</v>
      </c>
      <c r="AA217" s="2">
        <v>6575</v>
      </c>
      <c r="AB217" s="70">
        <v>6.0826072926750463E-2</v>
      </c>
    </row>
    <row r="218" spans="2:28" ht="15" hidden="1" customHeight="1" outlineLevel="1">
      <c r="B218" s="41" t="s">
        <v>13</v>
      </c>
      <c r="C218" s="2">
        <v>21</v>
      </c>
      <c r="D218" s="70">
        <v>1.625</v>
      </c>
      <c r="E218" s="9">
        <v>8</v>
      </c>
      <c r="F218" s="70" t="e">
        <v>#DIV/0!</v>
      </c>
      <c r="G218" s="9">
        <v>0</v>
      </c>
      <c r="H218" s="70" t="e">
        <v>#DIV/0!</v>
      </c>
      <c r="I218" s="9">
        <v>8</v>
      </c>
      <c r="J218" s="70" t="e">
        <v>#DIV/0!</v>
      </c>
      <c r="K218" s="2">
        <v>218</v>
      </c>
      <c r="L218" s="70">
        <v>0.81666666666666665</v>
      </c>
      <c r="M218" s="2">
        <v>918</v>
      </c>
      <c r="N218" s="70">
        <v>0.39301972685887709</v>
      </c>
      <c r="O218" s="2">
        <v>1136</v>
      </c>
      <c r="P218" s="70">
        <v>0.4582798459563544</v>
      </c>
      <c r="Q218" s="9">
        <v>421</v>
      </c>
      <c r="R218" s="70">
        <v>-0.39337175792507206</v>
      </c>
      <c r="S218" s="9">
        <v>1224</v>
      </c>
      <c r="T218" s="70">
        <v>-0.52832369942196533</v>
      </c>
      <c r="U218" s="9">
        <v>1645</v>
      </c>
      <c r="V218" s="70">
        <v>-0.49984797810884762</v>
      </c>
      <c r="W218" s="2">
        <v>668</v>
      </c>
      <c r="X218" s="70">
        <v>-0.18734793187347931</v>
      </c>
      <c r="Y218" s="2">
        <v>2142</v>
      </c>
      <c r="Z218" s="70">
        <v>-0.34173325138291333</v>
      </c>
      <c r="AA218" s="2">
        <v>2810</v>
      </c>
      <c r="AB218" s="70">
        <v>-0.31059862610402356</v>
      </c>
    </row>
    <row r="219" spans="2:28" ht="15" hidden="1" customHeight="1" outlineLevel="1">
      <c r="B219" s="41" t="s">
        <v>14</v>
      </c>
      <c r="C219" s="2">
        <v>11</v>
      </c>
      <c r="D219" s="70">
        <v>0.5714285714285714</v>
      </c>
      <c r="E219" s="9">
        <v>2</v>
      </c>
      <c r="F219" s="70" t="e">
        <v>#DIV/0!</v>
      </c>
      <c r="G219" s="9">
        <v>0</v>
      </c>
      <c r="H219" s="70" t="e">
        <v>#DIV/0!</v>
      </c>
      <c r="I219" s="9">
        <v>2</v>
      </c>
      <c r="J219" s="70" t="e">
        <v>#DIV/0!</v>
      </c>
      <c r="K219" s="2">
        <v>37</v>
      </c>
      <c r="L219" s="70" t="e">
        <v>#DIV/0!</v>
      </c>
      <c r="M219" s="2">
        <v>4</v>
      </c>
      <c r="N219" s="70">
        <v>1</v>
      </c>
      <c r="O219" s="2">
        <v>41</v>
      </c>
      <c r="P219" s="70">
        <v>19.5</v>
      </c>
      <c r="Q219" s="9">
        <v>12</v>
      </c>
      <c r="R219" s="70">
        <v>-0.7142857142857143</v>
      </c>
      <c r="S219" s="9">
        <v>85</v>
      </c>
      <c r="T219" s="70">
        <v>-0.91600790513833996</v>
      </c>
      <c r="U219" s="9">
        <v>97</v>
      </c>
      <c r="V219" s="70">
        <v>-0.90796963946869069</v>
      </c>
      <c r="W219" s="2">
        <v>62</v>
      </c>
      <c r="X219" s="70">
        <v>0.26530612244897966</v>
      </c>
      <c r="Y219" s="2">
        <v>89</v>
      </c>
      <c r="Z219" s="70">
        <v>-0.91222879684418146</v>
      </c>
      <c r="AA219" s="2">
        <v>151</v>
      </c>
      <c r="AB219" s="70">
        <v>-0.85794920037629352</v>
      </c>
    </row>
    <row r="220" spans="2:28" ht="15" hidden="1" customHeight="1" outlineLevel="1">
      <c r="B220" s="41" t="s">
        <v>15</v>
      </c>
      <c r="C220" s="2">
        <v>4</v>
      </c>
      <c r="D220" s="70">
        <v>3</v>
      </c>
      <c r="E220" s="9">
        <v>2</v>
      </c>
      <c r="F220" s="70">
        <v>-0.77777777777777779</v>
      </c>
      <c r="G220" s="9">
        <v>0</v>
      </c>
      <c r="H220" s="70" t="e">
        <v>#DIV/0!</v>
      </c>
      <c r="I220" s="9">
        <v>2</v>
      </c>
      <c r="J220" s="70">
        <v>-0.77777777777777779</v>
      </c>
      <c r="K220" s="2">
        <v>0</v>
      </c>
      <c r="L220" s="70">
        <v>-1</v>
      </c>
      <c r="M220" s="2">
        <v>2</v>
      </c>
      <c r="N220" s="70" t="e">
        <v>#DIV/0!</v>
      </c>
      <c r="O220" s="2">
        <v>2</v>
      </c>
      <c r="P220" s="70">
        <v>-0.6</v>
      </c>
      <c r="Q220" s="9">
        <v>2</v>
      </c>
      <c r="R220" s="70">
        <v>-0.33333333333333337</v>
      </c>
      <c r="S220" s="9">
        <v>1084</v>
      </c>
      <c r="T220" s="70">
        <v>-0.23229461756373937</v>
      </c>
      <c r="U220" s="9">
        <v>1086</v>
      </c>
      <c r="V220" s="70">
        <v>-0.23250883392226152</v>
      </c>
      <c r="W220" s="2">
        <v>8</v>
      </c>
      <c r="X220" s="70">
        <v>-0.55555555555555558</v>
      </c>
      <c r="Y220" s="2">
        <v>1086</v>
      </c>
      <c r="Z220" s="70">
        <v>-0.23087818696883855</v>
      </c>
      <c r="AA220" s="2">
        <v>1094</v>
      </c>
      <c r="AB220" s="70">
        <v>-0.23496503496503496</v>
      </c>
    </row>
    <row r="221" spans="2:28" ht="15" hidden="1" customHeight="1" outlineLevel="1">
      <c r="B221" s="41" t="s">
        <v>16</v>
      </c>
      <c r="C221" s="2">
        <v>5</v>
      </c>
      <c r="D221" s="70">
        <v>1.5</v>
      </c>
      <c r="E221" s="9">
        <v>0</v>
      </c>
      <c r="F221" s="70" t="e">
        <v>#DIV/0!</v>
      </c>
      <c r="G221" s="9">
        <v>0</v>
      </c>
      <c r="H221" s="70" t="e">
        <v>#DIV/0!</v>
      </c>
      <c r="I221" s="9">
        <v>0</v>
      </c>
      <c r="J221" s="70" t="e">
        <v>#DIV/0!</v>
      </c>
      <c r="K221" s="2">
        <v>0</v>
      </c>
      <c r="L221" s="70">
        <v>-1</v>
      </c>
      <c r="M221" s="2">
        <v>0</v>
      </c>
      <c r="N221" s="70">
        <v>-1</v>
      </c>
      <c r="O221" s="2">
        <v>0</v>
      </c>
      <c r="P221" s="70">
        <v>-1</v>
      </c>
      <c r="Q221" s="9">
        <v>12</v>
      </c>
      <c r="R221" s="70">
        <v>9.0909090909090828E-2</v>
      </c>
      <c r="S221" s="9">
        <v>945</v>
      </c>
      <c r="T221" s="70">
        <v>-9.914204003813154E-2</v>
      </c>
      <c r="U221" s="9">
        <v>957</v>
      </c>
      <c r="V221" s="70">
        <v>-9.7169811320754751E-2</v>
      </c>
      <c r="W221" s="2">
        <v>17</v>
      </c>
      <c r="X221" s="70">
        <v>-0.15000000000000002</v>
      </c>
      <c r="Y221" s="2">
        <v>945</v>
      </c>
      <c r="Z221" s="70">
        <v>-9.9999999999999978E-2</v>
      </c>
      <c r="AA221" s="2">
        <v>962</v>
      </c>
      <c r="AB221" s="70">
        <v>-0.10093457943925233</v>
      </c>
    </row>
    <row r="222" spans="2:28" ht="15" hidden="1" customHeight="1" outlineLevel="1">
      <c r="B222" s="41" t="s">
        <v>17</v>
      </c>
      <c r="C222" s="2">
        <v>3</v>
      </c>
      <c r="D222" s="70">
        <v>-0.5</v>
      </c>
      <c r="E222" s="9">
        <v>1</v>
      </c>
      <c r="F222" s="70" t="e">
        <v>#DIV/0!</v>
      </c>
      <c r="G222" s="9">
        <v>0</v>
      </c>
      <c r="H222" s="70" t="e">
        <v>#DIV/0!</v>
      </c>
      <c r="I222" s="9">
        <v>1</v>
      </c>
      <c r="J222" s="70" t="e">
        <v>#DIV/0!</v>
      </c>
      <c r="K222" s="2">
        <v>5</v>
      </c>
      <c r="L222" s="70" t="e">
        <v>#DIV/0!</v>
      </c>
      <c r="M222" s="2">
        <v>7</v>
      </c>
      <c r="N222" s="70">
        <v>1.3333333333333335</v>
      </c>
      <c r="O222" s="2">
        <v>12</v>
      </c>
      <c r="P222" s="70">
        <v>3</v>
      </c>
      <c r="Q222" s="9">
        <v>3</v>
      </c>
      <c r="R222" s="70">
        <v>-0.7857142857142857</v>
      </c>
      <c r="S222" s="9">
        <v>896</v>
      </c>
      <c r="T222" s="70">
        <v>-9.4949494949494895E-2</v>
      </c>
      <c r="U222" s="9">
        <v>899</v>
      </c>
      <c r="V222" s="70">
        <v>-0.10458167330677293</v>
      </c>
      <c r="W222" s="2">
        <v>12</v>
      </c>
      <c r="X222" s="70">
        <v>-0.4</v>
      </c>
      <c r="Y222" s="2">
        <v>903</v>
      </c>
      <c r="Z222" s="70">
        <v>-9.0634441087613316E-2</v>
      </c>
      <c r="AA222" s="2">
        <v>915</v>
      </c>
      <c r="AB222" s="70">
        <v>-9.6742349457058285E-2</v>
      </c>
    </row>
    <row r="223" spans="2:28" ht="15" hidden="1" customHeight="1" outlineLevel="1">
      <c r="B223" s="41" t="s">
        <v>18</v>
      </c>
      <c r="C223" s="2">
        <v>6</v>
      </c>
      <c r="D223" s="70">
        <v>-0.1428571428571429</v>
      </c>
      <c r="E223" s="9">
        <v>0</v>
      </c>
      <c r="F223" s="70" t="e">
        <v>#DIV/0!</v>
      </c>
      <c r="G223" s="9">
        <v>0</v>
      </c>
      <c r="H223" s="70" t="e">
        <v>#DIV/0!</v>
      </c>
      <c r="I223" s="9">
        <v>0</v>
      </c>
      <c r="J223" s="70" t="e">
        <v>#DIV/0!</v>
      </c>
      <c r="K223" s="2">
        <v>2</v>
      </c>
      <c r="L223" s="70">
        <v>-0.7142857142857143</v>
      </c>
      <c r="M223" s="2">
        <v>0</v>
      </c>
      <c r="N223" s="70" t="e">
        <v>#DIV/0!</v>
      </c>
      <c r="O223" s="2">
        <v>2</v>
      </c>
      <c r="P223" s="70">
        <v>-0.7142857142857143</v>
      </c>
      <c r="Q223" s="9">
        <v>15</v>
      </c>
      <c r="R223" s="70">
        <v>-0.375</v>
      </c>
      <c r="S223" s="9">
        <v>27</v>
      </c>
      <c r="T223" s="70">
        <v>-0.96181046676096182</v>
      </c>
      <c r="U223" s="9">
        <v>42</v>
      </c>
      <c r="V223" s="70">
        <v>-0.94254445964432287</v>
      </c>
      <c r="W223" s="2">
        <v>23</v>
      </c>
      <c r="X223" s="70">
        <v>-0.39473684210526316</v>
      </c>
      <c r="Y223" s="2">
        <v>27</v>
      </c>
      <c r="Z223" s="70">
        <v>-0.96181046676096182</v>
      </c>
      <c r="AA223" s="2">
        <v>50</v>
      </c>
      <c r="AB223" s="70">
        <v>-0.93288590604026844</v>
      </c>
    </row>
    <row r="224" spans="2:28" ht="15" hidden="1" customHeight="1" outlineLevel="1">
      <c r="B224" s="41" t="s">
        <v>19</v>
      </c>
      <c r="C224" s="2">
        <v>5</v>
      </c>
      <c r="D224" s="70">
        <v>-0.88095238095238093</v>
      </c>
      <c r="E224" s="9">
        <v>0</v>
      </c>
      <c r="F224" s="70">
        <v>-1</v>
      </c>
      <c r="G224" s="9">
        <v>0</v>
      </c>
      <c r="H224" s="70" t="e">
        <v>#DIV/0!</v>
      </c>
      <c r="I224" s="9">
        <v>0</v>
      </c>
      <c r="J224" s="70">
        <v>-1</v>
      </c>
      <c r="K224" s="2">
        <v>119</v>
      </c>
      <c r="L224" s="70">
        <v>1.3333333333333335</v>
      </c>
      <c r="M224" s="2">
        <v>153</v>
      </c>
      <c r="N224" s="70">
        <v>-0.30769230769230771</v>
      </c>
      <c r="O224" s="2">
        <v>272</v>
      </c>
      <c r="P224" s="70">
        <v>0</v>
      </c>
      <c r="Q224" s="9">
        <v>108</v>
      </c>
      <c r="R224" s="70">
        <v>-0.62369337979094075</v>
      </c>
      <c r="S224" s="9">
        <v>1698</v>
      </c>
      <c r="T224" s="70">
        <v>-0.27404873877725522</v>
      </c>
      <c r="U224" s="9">
        <v>1806</v>
      </c>
      <c r="V224" s="70">
        <v>-0.3122619954303123</v>
      </c>
      <c r="W224" s="2">
        <v>232</v>
      </c>
      <c r="X224" s="70">
        <v>-0.39107611548556431</v>
      </c>
      <c r="Y224" s="2">
        <v>1851</v>
      </c>
      <c r="Z224" s="70">
        <v>-0.27695312500000002</v>
      </c>
      <c r="AA224" s="2">
        <v>2083</v>
      </c>
      <c r="AB224" s="70">
        <v>-0.29173750425025502</v>
      </c>
    </row>
    <row r="225" spans="2:28" ht="15" hidden="1" customHeight="1" outlineLevel="1">
      <c r="B225" s="41" t="s">
        <v>20</v>
      </c>
      <c r="C225" s="2">
        <v>11</v>
      </c>
      <c r="D225" s="70">
        <v>-0.84931506849315075</v>
      </c>
      <c r="E225" s="9">
        <v>0</v>
      </c>
      <c r="F225" s="70" t="e">
        <v>#DIV/0!</v>
      </c>
      <c r="G225" s="9">
        <v>0</v>
      </c>
      <c r="H225" s="70" t="e">
        <v>#DIV/0!</v>
      </c>
      <c r="I225" s="9">
        <v>0</v>
      </c>
      <c r="J225" s="70" t="e">
        <v>#DIV/0!</v>
      </c>
      <c r="K225" s="2">
        <v>356</v>
      </c>
      <c r="L225" s="70">
        <v>8.2066869300911893E-2</v>
      </c>
      <c r="M225" s="2">
        <v>1397</v>
      </c>
      <c r="N225" s="70">
        <v>0.15169002473206916</v>
      </c>
      <c r="O225" s="2">
        <v>1753</v>
      </c>
      <c r="P225" s="70">
        <v>0.13683527885862512</v>
      </c>
      <c r="Q225" s="9">
        <v>534</v>
      </c>
      <c r="R225" s="70">
        <v>-0.15639810426540279</v>
      </c>
      <c r="S225" s="9">
        <v>4404</v>
      </c>
      <c r="T225" s="70">
        <v>4.5832343861315517E-2</v>
      </c>
      <c r="U225" s="9">
        <v>4938</v>
      </c>
      <c r="V225" s="70">
        <v>1.940545004128813E-2</v>
      </c>
      <c r="W225" s="2">
        <v>901</v>
      </c>
      <c r="X225" s="70">
        <v>-0.12946859903381647</v>
      </c>
      <c r="Y225" s="2">
        <v>5801</v>
      </c>
      <c r="Z225" s="70">
        <v>6.950589970501464E-2</v>
      </c>
      <c r="AA225" s="2">
        <v>6702</v>
      </c>
      <c r="AB225" s="70">
        <v>3.7621922898281479E-2</v>
      </c>
    </row>
    <row r="226" spans="2:28" ht="15" hidden="1" customHeight="1" outlineLevel="1">
      <c r="B226" s="41" t="s">
        <v>21</v>
      </c>
      <c r="C226" s="2">
        <v>23</v>
      </c>
      <c r="D226" s="70">
        <v>0.27777777777777768</v>
      </c>
      <c r="E226" s="9">
        <v>6</v>
      </c>
      <c r="F226" s="70">
        <v>1</v>
      </c>
      <c r="G226" s="9">
        <v>0</v>
      </c>
      <c r="H226" s="70">
        <v>-1</v>
      </c>
      <c r="I226" s="9">
        <v>6</v>
      </c>
      <c r="J226" s="70">
        <v>0</v>
      </c>
      <c r="K226" s="2">
        <v>363</v>
      </c>
      <c r="L226" s="70">
        <v>0.29181494661921703</v>
      </c>
      <c r="M226" s="2">
        <v>961</v>
      </c>
      <c r="N226" s="70">
        <v>-0.27196969696969697</v>
      </c>
      <c r="O226" s="2">
        <v>1324</v>
      </c>
      <c r="P226" s="70">
        <v>-0.17301686445971265</v>
      </c>
      <c r="Q226" s="9">
        <v>1255</v>
      </c>
      <c r="R226" s="70">
        <v>0.67780748663101598</v>
      </c>
      <c r="S226" s="9">
        <v>4593</v>
      </c>
      <c r="T226" s="70">
        <v>-2.1308331557639004E-2</v>
      </c>
      <c r="U226" s="9">
        <v>5848</v>
      </c>
      <c r="V226" s="70">
        <v>7.4802426024627833E-2</v>
      </c>
      <c r="W226" s="2">
        <v>1647</v>
      </c>
      <c r="X226" s="70">
        <v>0.56857142857142851</v>
      </c>
      <c r="Y226" s="2">
        <v>5554</v>
      </c>
      <c r="Z226" s="70">
        <v>-7.6795212765957466E-2</v>
      </c>
      <c r="AA226" s="2">
        <v>7201</v>
      </c>
      <c r="AB226" s="70">
        <v>1.9105575997735658E-2</v>
      </c>
    </row>
    <row r="227" spans="2:28" ht="15" hidden="1" customHeight="1" outlineLevel="1">
      <c r="B227" s="41" t="s">
        <v>22</v>
      </c>
      <c r="C227" s="2">
        <v>17</v>
      </c>
      <c r="D227" s="70">
        <v>-0.82474226804123707</v>
      </c>
      <c r="E227" s="9">
        <v>0</v>
      </c>
      <c r="F227" s="70">
        <v>-1</v>
      </c>
      <c r="G227" s="9">
        <v>0</v>
      </c>
      <c r="H227" s="70">
        <v>-1</v>
      </c>
      <c r="I227" s="9">
        <v>0</v>
      </c>
      <c r="J227" s="70">
        <v>-1</v>
      </c>
      <c r="K227" s="2">
        <v>563</v>
      </c>
      <c r="L227" s="70">
        <v>0.33096926713947994</v>
      </c>
      <c r="M227" s="2">
        <v>1597</v>
      </c>
      <c r="N227" s="70">
        <v>0.61967545638945243</v>
      </c>
      <c r="O227" s="2">
        <v>2160</v>
      </c>
      <c r="P227" s="70">
        <v>0.53300212916962386</v>
      </c>
      <c r="Q227" s="9">
        <v>1177</v>
      </c>
      <c r="R227" s="70">
        <v>-0.26345431789737173</v>
      </c>
      <c r="S227" s="9">
        <v>5692</v>
      </c>
      <c r="T227" s="70">
        <v>-1.6076058772688029E-2</v>
      </c>
      <c r="U227" s="9">
        <v>6869</v>
      </c>
      <c r="V227" s="70">
        <v>-6.961939590952182E-2</v>
      </c>
      <c r="W227" s="2">
        <v>1757</v>
      </c>
      <c r="X227" s="70">
        <v>-0.17083529966965549</v>
      </c>
      <c r="Y227" s="2">
        <v>7289</v>
      </c>
      <c r="Z227" s="70">
        <v>7.6343768458357886E-2</v>
      </c>
      <c r="AA227" s="2">
        <v>9046</v>
      </c>
      <c r="AB227" s="70">
        <v>1.7433359577100349E-2</v>
      </c>
    </row>
    <row r="228" spans="2:28" collapsed="1">
      <c r="B228" s="126">
        <v>1994</v>
      </c>
      <c r="C228" s="9">
        <v>166</v>
      </c>
      <c r="D228" s="50">
        <v>-0.41549295774647887</v>
      </c>
      <c r="E228" s="9">
        <v>25</v>
      </c>
      <c r="F228" s="50">
        <v>0.78571428571428581</v>
      </c>
      <c r="G228" s="9">
        <v>0</v>
      </c>
      <c r="H228" s="50">
        <v>-1</v>
      </c>
      <c r="I228" s="9">
        <v>25</v>
      </c>
      <c r="J228" s="50">
        <v>0.38888888888888884</v>
      </c>
      <c r="K228" s="9">
        <v>2302</v>
      </c>
      <c r="L228" s="50">
        <v>0.27112092766427387</v>
      </c>
      <c r="M228" s="9">
        <v>8008</v>
      </c>
      <c r="N228" s="50">
        <v>0.148100358422939</v>
      </c>
      <c r="O228" s="9">
        <v>10310</v>
      </c>
      <c r="P228" s="50">
        <v>0.17345777373093552</v>
      </c>
      <c r="Q228" s="9">
        <v>5277</v>
      </c>
      <c r="R228" s="50">
        <v>-9.8565083703450629E-2</v>
      </c>
      <c r="S228" s="9">
        <v>28712</v>
      </c>
      <c r="T228" s="50">
        <v>-9.0356101888227069E-2</v>
      </c>
      <c r="U228" s="9">
        <v>33989</v>
      </c>
      <c r="V228" s="50">
        <v>-9.1640386979528587E-2</v>
      </c>
      <c r="W228" s="9">
        <v>7770</v>
      </c>
      <c r="X228" s="50">
        <v>-2.4237096571643857E-2</v>
      </c>
      <c r="Y228" s="9">
        <v>36720</v>
      </c>
      <c r="Z228" s="50">
        <v>-4.7297823210440293E-2</v>
      </c>
      <c r="AA228" s="9">
        <v>44490</v>
      </c>
      <c r="AB228" s="50">
        <v>-4.3349245258676339E-2</v>
      </c>
    </row>
    <row r="229" spans="2:28" ht="15" hidden="1" customHeight="1" outlineLevel="1">
      <c r="B229" s="41" t="s">
        <v>11</v>
      </c>
      <c r="C229" s="2">
        <v>10</v>
      </c>
      <c r="D229" s="70">
        <v>-0.84375</v>
      </c>
      <c r="E229" s="9">
        <v>0</v>
      </c>
      <c r="F229" s="70" t="e">
        <v>#DIV/0!</v>
      </c>
      <c r="G229" s="9">
        <v>0</v>
      </c>
      <c r="H229" s="70" t="e">
        <v>#DIV/0!</v>
      </c>
      <c r="I229" s="9">
        <v>0</v>
      </c>
      <c r="J229" s="70" t="e">
        <v>#DIV/0!</v>
      </c>
      <c r="K229" s="2">
        <v>330</v>
      </c>
      <c r="L229" s="70">
        <v>0.18705035971223016</v>
      </c>
      <c r="M229" s="2">
        <v>1107</v>
      </c>
      <c r="N229" s="70">
        <v>-4.072790294627382E-2</v>
      </c>
      <c r="O229" s="2">
        <v>1437</v>
      </c>
      <c r="P229" s="70">
        <v>3.4916201117318746E-3</v>
      </c>
      <c r="Q229" s="9">
        <v>890</v>
      </c>
      <c r="R229" s="70">
        <v>-9.3686354378818781E-2</v>
      </c>
      <c r="S229" s="9">
        <v>3217</v>
      </c>
      <c r="T229" s="70">
        <v>-0.25238205902858468</v>
      </c>
      <c r="U229" s="9">
        <v>4107</v>
      </c>
      <c r="V229" s="70">
        <v>-0.22289498580889311</v>
      </c>
      <c r="W229" s="2">
        <v>1230</v>
      </c>
      <c r="X229" s="70">
        <v>-7.0996978851963766E-2</v>
      </c>
      <c r="Y229" s="2">
        <v>4324</v>
      </c>
      <c r="Z229" s="70">
        <v>-0.20762323621037204</v>
      </c>
      <c r="AA229" s="2">
        <v>5554</v>
      </c>
      <c r="AB229" s="70">
        <v>-0.18094676301430468</v>
      </c>
    </row>
    <row r="230" spans="2:28" ht="15" hidden="1" customHeight="1" outlineLevel="1">
      <c r="B230" s="41" t="s">
        <v>12</v>
      </c>
      <c r="C230" s="2">
        <v>13</v>
      </c>
      <c r="D230" s="70">
        <v>-0.86868686868686873</v>
      </c>
      <c r="E230" s="9">
        <v>0</v>
      </c>
      <c r="F230" s="70">
        <v>-1</v>
      </c>
      <c r="G230" s="9">
        <v>0</v>
      </c>
      <c r="H230" s="70">
        <v>-1</v>
      </c>
      <c r="I230" s="9">
        <v>0</v>
      </c>
      <c r="J230" s="70">
        <v>-1</v>
      </c>
      <c r="K230" s="2">
        <v>258</v>
      </c>
      <c r="L230" s="70">
        <v>-0.25648414985590773</v>
      </c>
      <c r="M230" s="2">
        <v>1463</v>
      </c>
      <c r="N230" s="70">
        <v>1.6455696202531644</v>
      </c>
      <c r="O230" s="2">
        <v>1721</v>
      </c>
      <c r="P230" s="70">
        <v>0.91222222222222227</v>
      </c>
      <c r="Q230" s="9">
        <v>910</v>
      </c>
      <c r="R230" s="70">
        <v>-0.43722943722943719</v>
      </c>
      <c r="S230" s="9">
        <v>3554</v>
      </c>
      <c r="T230" s="70">
        <v>-0.25226172943404168</v>
      </c>
      <c r="U230" s="9">
        <v>4464</v>
      </c>
      <c r="V230" s="70">
        <v>-0.29921507064364206</v>
      </c>
      <c r="W230" s="2">
        <v>1181</v>
      </c>
      <c r="X230" s="70">
        <v>-0.42836398838334944</v>
      </c>
      <c r="Y230" s="2">
        <v>5017</v>
      </c>
      <c r="Z230" s="70">
        <v>-5.553463855421692E-2</v>
      </c>
      <c r="AA230" s="2">
        <v>6198</v>
      </c>
      <c r="AB230" s="70">
        <v>-0.15993494171862288</v>
      </c>
    </row>
    <row r="231" spans="2:28" ht="15" hidden="1" customHeight="1" outlineLevel="1">
      <c r="B231" s="41" t="s">
        <v>13</v>
      </c>
      <c r="C231" s="2">
        <v>8</v>
      </c>
      <c r="D231" s="70">
        <v>-0.52941176470588236</v>
      </c>
      <c r="E231" s="9">
        <v>0</v>
      </c>
      <c r="F231" s="70">
        <v>-1</v>
      </c>
      <c r="G231" s="9">
        <v>0</v>
      </c>
      <c r="H231" s="70" t="e">
        <v>#DIV/0!</v>
      </c>
      <c r="I231" s="9">
        <v>0</v>
      </c>
      <c r="J231" s="70">
        <v>-1</v>
      </c>
      <c r="K231" s="2">
        <v>120</v>
      </c>
      <c r="L231" s="70">
        <v>-0.40886699507389157</v>
      </c>
      <c r="M231" s="2">
        <v>659</v>
      </c>
      <c r="N231" s="70">
        <v>-0.16476552598225602</v>
      </c>
      <c r="O231" s="2">
        <v>779</v>
      </c>
      <c r="P231" s="70">
        <v>-0.21471774193548387</v>
      </c>
      <c r="Q231" s="9">
        <v>694</v>
      </c>
      <c r="R231" s="70">
        <v>0.23268206039076378</v>
      </c>
      <c r="S231" s="9">
        <v>2595</v>
      </c>
      <c r="T231" s="70">
        <v>-0.20300982800982803</v>
      </c>
      <c r="U231" s="9">
        <v>3289</v>
      </c>
      <c r="V231" s="70">
        <v>-0.13877978528410584</v>
      </c>
      <c r="W231" s="2">
        <v>822</v>
      </c>
      <c r="X231" s="70">
        <v>4.4472681067344366E-2</v>
      </c>
      <c r="Y231" s="2">
        <v>3254</v>
      </c>
      <c r="Z231" s="70">
        <v>-0.19555006180469714</v>
      </c>
      <c r="AA231" s="2">
        <v>4076</v>
      </c>
      <c r="AB231" s="70">
        <v>-0.1564569536423841</v>
      </c>
    </row>
    <row r="232" spans="2:28" ht="15" hidden="1" customHeight="1" outlineLevel="1">
      <c r="B232" s="41" t="s">
        <v>14</v>
      </c>
      <c r="C232" s="2">
        <v>7</v>
      </c>
      <c r="D232" s="70">
        <v>2.5</v>
      </c>
      <c r="E232" s="9">
        <v>0</v>
      </c>
      <c r="F232" s="70" t="e">
        <v>#DIV/0!</v>
      </c>
      <c r="G232" s="9">
        <v>0</v>
      </c>
      <c r="H232" s="70" t="e">
        <v>#DIV/0!</v>
      </c>
      <c r="I232" s="9">
        <v>0</v>
      </c>
      <c r="J232" s="70" t="e">
        <v>#DIV/0!</v>
      </c>
      <c r="K232" s="2">
        <v>0</v>
      </c>
      <c r="L232" s="70" t="e">
        <v>#DIV/0!</v>
      </c>
      <c r="M232" s="2">
        <v>2</v>
      </c>
      <c r="N232" s="70">
        <v>-0.84615384615384615</v>
      </c>
      <c r="O232" s="2">
        <v>2</v>
      </c>
      <c r="P232" s="70">
        <v>-0.84615384615384615</v>
      </c>
      <c r="Q232" s="9">
        <v>42</v>
      </c>
      <c r="R232" s="70" t="e">
        <v>#DIV/0!</v>
      </c>
      <c r="S232" s="9">
        <v>1012</v>
      </c>
      <c r="T232" s="70">
        <v>-4.8872180451127845E-2</v>
      </c>
      <c r="U232" s="9">
        <v>1054</v>
      </c>
      <c r="V232" s="70">
        <v>-9.3984962406015171E-3</v>
      </c>
      <c r="W232" s="2">
        <v>49</v>
      </c>
      <c r="X232" s="70">
        <v>23.5</v>
      </c>
      <c r="Y232" s="2">
        <v>1014</v>
      </c>
      <c r="Z232" s="70">
        <v>-5.8495821727019504E-2</v>
      </c>
      <c r="AA232" s="2">
        <v>1063</v>
      </c>
      <c r="AB232" s="70">
        <v>-1.4828544949026856E-2</v>
      </c>
    </row>
    <row r="233" spans="2:28" ht="15" hidden="1" customHeight="1" outlineLevel="1">
      <c r="B233" s="41" t="s">
        <v>15</v>
      </c>
      <c r="C233" s="2">
        <v>1</v>
      </c>
      <c r="D233" s="70">
        <v>-0.5</v>
      </c>
      <c r="E233" s="9">
        <v>9</v>
      </c>
      <c r="F233" s="70" t="e">
        <v>#DIV/0!</v>
      </c>
      <c r="G233" s="9">
        <v>0</v>
      </c>
      <c r="H233" s="70" t="e">
        <v>#DIV/0!</v>
      </c>
      <c r="I233" s="9">
        <v>9</v>
      </c>
      <c r="J233" s="70" t="e">
        <v>#DIV/0!</v>
      </c>
      <c r="K233" s="2">
        <v>5</v>
      </c>
      <c r="L233" s="70">
        <v>4</v>
      </c>
      <c r="M233" s="2">
        <v>0</v>
      </c>
      <c r="N233" s="70">
        <v>-1</v>
      </c>
      <c r="O233" s="2">
        <v>5</v>
      </c>
      <c r="P233" s="70">
        <v>0.66666666666666674</v>
      </c>
      <c r="Q233" s="9">
        <v>3</v>
      </c>
      <c r="R233" s="70">
        <v>0.5</v>
      </c>
      <c r="S233" s="9">
        <v>1412</v>
      </c>
      <c r="T233" s="70">
        <v>3.2163742690058506E-2</v>
      </c>
      <c r="U233" s="9">
        <v>1415</v>
      </c>
      <c r="V233" s="70">
        <v>3.2846715328467058E-2</v>
      </c>
      <c r="W233" s="2">
        <v>18</v>
      </c>
      <c r="X233" s="70">
        <v>2.6</v>
      </c>
      <c r="Y233" s="2">
        <v>1412</v>
      </c>
      <c r="Z233" s="70">
        <v>3.0656934306569239E-2</v>
      </c>
      <c r="AA233" s="2">
        <v>1430</v>
      </c>
      <c r="AB233" s="70">
        <v>4.0000000000000036E-2</v>
      </c>
    </row>
    <row r="234" spans="2:28" ht="15" hidden="1" customHeight="1" outlineLevel="1">
      <c r="B234" s="41" t="s">
        <v>16</v>
      </c>
      <c r="C234" s="2">
        <v>2</v>
      </c>
      <c r="D234" s="70">
        <v>-0.89473684210526316</v>
      </c>
      <c r="E234" s="9">
        <v>0</v>
      </c>
      <c r="F234" s="70" t="e">
        <v>#DIV/0!</v>
      </c>
      <c r="G234" s="9">
        <v>0</v>
      </c>
      <c r="H234" s="70" t="e">
        <v>#DIV/0!</v>
      </c>
      <c r="I234" s="9">
        <v>0</v>
      </c>
      <c r="J234" s="70" t="e">
        <v>#DIV/0!</v>
      </c>
      <c r="K234" s="2">
        <v>7</v>
      </c>
      <c r="L234" s="70">
        <v>0.75</v>
      </c>
      <c r="M234" s="2">
        <v>1</v>
      </c>
      <c r="N234" s="70">
        <v>0</v>
      </c>
      <c r="O234" s="2">
        <v>8</v>
      </c>
      <c r="P234" s="70">
        <v>0.60000000000000009</v>
      </c>
      <c r="Q234" s="9">
        <v>11</v>
      </c>
      <c r="R234" s="70">
        <v>-0.54166666666666674</v>
      </c>
      <c r="S234" s="9">
        <v>1049</v>
      </c>
      <c r="T234" s="70">
        <v>-0.13662551440329218</v>
      </c>
      <c r="U234" s="9">
        <v>1060</v>
      </c>
      <c r="V234" s="70">
        <v>-0.14447134786117832</v>
      </c>
      <c r="W234" s="2">
        <v>20</v>
      </c>
      <c r="X234" s="70">
        <v>-0.57446808510638303</v>
      </c>
      <c r="Y234" s="2">
        <v>1050</v>
      </c>
      <c r="Z234" s="70">
        <v>-0.13651315789473684</v>
      </c>
      <c r="AA234" s="2">
        <v>1070</v>
      </c>
      <c r="AB234" s="70">
        <v>-0.15281076801266824</v>
      </c>
    </row>
    <row r="235" spans="2:28" ht="15" hidden="1" customHeight="1" outlineLevel="1">
      <c r="B235" s="41" t="s">
        <v>17</v>
      </c>
      <c r="C235" s="2">
        <v>6</v>
      </c>
      <c r="D235" s="70">
        <v>0.19999999999999996</v>
      </c>
      <c r="E235" s="9">
        <v>0</v>
      </c>
      <c r="F235" s="70" t="e">
        <v>#DIV/0!</v>
      </c>
      <c r="G235" s="9">
        <v>0</v>
      </c>
      <c r="H235" s="70" t="e">
        <v>#DIV/0!</v>
      </c>
      <c r="I235" s="9">
        <v>0</v>
      </c>
      <c r="J235" s="70" t="e">
        <v>#DIV/0!</v>
      </c>
      <c r="K235" s="2">
        <v>0</v>
      </c>
      <c r="L235" s="70">
        <v>-1</v>
      </c>
      <c r="M235" s="2">
        <v>3</v>
      </c>
      <c r="N235" s="70">
        <v>-0.66666666666666674</v>
      </c>
      <c r="O235" s="2">
        <v>3</v>
      </c>
      <c r="P235" s="70">
        <v>-0.7857142857142857</v>
      </c>
      <c r="Q235" s="9">
        <v>14</v>
      </c>
      <c r="R235" s="70">
        <v>2.5</v>
      </c>
      <c r="S235" s="9">
        <v>990</v>
      </c>
      <c r="T235" s="70">
        <v>-0.35588809368900454</v>
      </c>
      <c r="U235" s="9">
        <v>1004</v>
      </c>
      <c r="V235" s="70">
        <v>-0.34847501622323163</v>
      </c>
      <c r="W235" s="2">
        <v>20</v>
      </c>
      <c r="X235" s="70">
        <v>0.4285714285714286</v>
      </c>
      <c r="Y235" s="2">
        <v>993</v>
      </c>
      <c r="Z235" s="70">
        <v>-0.35769728331177231</v>
      </c>
      <c r="AA235" s="2">
        <v>1013</v>
      </c>
      <c r="AB235" s="70">
        <v>-0.35064102564102562</v>
      </c>
    </row>
    <row r="236" spans="2:28" ht="15" hidden="1" customHeight="1" outlineLevel="1">
      <c r="B236" s="41" t="s">
        <v>18</v>
      </c>
      <c r="C236" s="2">
        <v>7</v>
      </c>
      <c r="D236" s="70">
        <v>0.16666666666666674</v>
      </c>
      <c r="E236" s="9">
        <v>0</v>
      </c>
      <c r="F236" s="70" t="e">
        <v>#DIV/0!</v>
      </c>
      <c r="G236" s="9">
        <v>0</v>
      </c>
      <c r="H236" s="70" t="e">
        <v>#DIV/0!</v>
      </c>
      <c r="I236" s="9">
        <v>0</v>
      </c>
      <c r="J236" s="70" t="e">
        <v>#DIV/0!</v>
      </c>
      <c r="K236" s="2">
        <v>7</v>
      </c>
      <c r="L236" s="70">
        <v>-0.41666666666666663</v>
      </c>
      <c r="M236" s="2">
        <v>0</v>
      </c>
      <c r="N236" s="70">
        <v>-1</v>
      </c>
      <c r="O236" s="2">
        <v>7</v>
      </c>
      <c r="P236" s="70">
        <v>-0.69565217391304346</v>
      </c>
      <c r="Q236" s="9">
        <v>24</v>
      </c>
      <c r="R236" s="70">
        <v>1.6666666666666665</v>
      </c>
      <c r="S236" s="9">
        <v>707</v>
      </c>
      <c r="T236" s="70">
        <v>-0.45447530864197527</v>
      </c>
      <c r="U236" s="9">
        <v>731</v>
      </c>
      <c r="V236" s="70">
        <v>-0.43984674329501916</v>
      </c>
      <c r="W236" s="2">
        <v>38</v>
      </c>
      <c r="X236" s="70">
        <v>0.40740740740740744</v>
      </c>
      <c r="Y236" s="2">
        <v>707</v>
      </c>
      <c r="Z236" s="70">
        <v>-0.45906656465187456</v>
      </c>
      <c r="AA236" s="2">
        <v>745</v>
      </c>
      <c r="AB236" s="70">
        <v>-0.44152923538230882</v>
      </c>
    </row>
    <row r="237" spans="2:28" ht="15" hidden="1" customHeight="1" outlineLevel="1">
      <c r="B237" s="41" t="s">
        <v>19</v>
      </c>
      <c r="C237" s="2">
        <v>42</v>
      </c>
      <c r="D237" s="70">
        <v>-0.27586206896551724</v>
      </c>
      <c r="E237" s="9">
        <v>1</v>
      </c>
      <c r="F237" s="70" t="e">
        <v>#DIV/0!</v>
      </c>
      <c r="G237" s="9">
        <v>0</v>
      </c>
      <c r="H237" s="70" t="e">
        <v>#DIV/0!</v>
      </c>
      <c r="I237" s="9">
        <v>1</v>
      </c>
      <c r="J237" s="70" t="e">
        <v>#DIV/0!</v>
      </c>
      <c r="K237" s="2">
        <v>51</v>
      </c>
      <c r="L237" s="70">
        <v>-0.8089887640449438</v>
      </c>
      <c r="M237" s="2">
        <v>221</v>
      </c>
      <c r="N237" s="70">
        <v>-0.20503597122302153</v>
      </c>
      <c r="O237" s="2">
        <v>272</v>
      </c>
      <c r="P237" s="70">
        <v>-0.50091743119266052</v>
      </c>
      <c r="Q237" s="9">
        <v>287</v>
      </c>
      <c r="R237" s="70">
        <v>-0.44701348747591518</v>
      </c>
      <c r="S237" s="9">
        <v>2339</v>
      </c>
      <c r="T237" s="70">
        <v>1.5631784628745038E-2</v>
      </c>
      <c r="U237" s="9">
        <v>2626</v>
      </c>
      <c r="V237" s="70">
        <v>-6.9454287739192044E-2</v>
      </c>
      <c r="W237" s="2">
        <v>381</v>
      </c>
      <c r="X237" s="70">
        <v>-0.54857819905213268</v>
      </c>
      <c r="Y237" s="2">
        <v>2560</v>
      </c>
      <c r="Z237" s="70">
        <v>-8.1363812475784281E-3</v>
      </c>
      <c r="AA237" s="2">
        <v>2941</v>
      </c>
      <c r="AB237" s="70">
        <v>-0.14131386861313866</v>
      </c>
    </row>
    <row r="238" spans="2:28" ht="15" hidden="1" customHeight="1" outlineLevel="1">
      <c r="B238" s="41" t="s">
        <v>20</v>
      </c>
      <c r="C238" s="2">
        <v>73</v>
      </c>
      <c r="D238" s="70">
        <v>0.43137254901960786</v>
      </c>
      <c r="E238" s="9">
        <v>0</v>
      </c>
      <c r="F238" s="70">
        <v>-1</v>
      </c>
      <c r="G238" s="9">
        <v>0</v>
      </c>
      <c r="H238" s="70" t="e">
        <v>#DIV/0!</v>
      </c>
      <c r="I238" s="9">
        <v>0</v>
      </c>
      <c r="J238" s="70">
        <v>-1</v>
      </c>
      <c r="K238" s="2">
        <v>329</v>
      </c>
      <c r="L238" s="70">
        <v>-0.56016042780748665</v>
      </c>
      <c r="M238" s="2">
        <v>1213</v>
      </c>
      <c r="N238" s="70">
        <v>-8.3836858006042347E-2</v>
      </c>
      <c r="O238" s="2">
        <v>1542</v>
      </c>
      <c r="P238" s="70">
        <v>-0.25579150579150578</v>
      </c>
      <c r="Q238" s="9">
        <v>633</v>
      </c>
      <c r="R238" s="70">
        <v>-0.60338345864661647</v>
      </c>
      <c r="S238" s="9">
        <v>4211</v>
      </c>
      <c r="T238" s="70">
        <v>-7.2466960352422949E-2</v>
      </c>
      <c r="U238" s="9">
        <v>4844</v>
      </c>
      <c r="V238" s="70">
        <v>-0.21056062581486312</v>
      </c>
      <c r="W238" s="2">
        <v>1035</v>
      </c>
      <c r="X238" s="70">
        <v>-0.56821026282853571</v>
      </c>
      <c r="Y238" s="2">
        <v>5424</v>
      </c>
      <c r="Z238" s="70">
        <v>-7.5034106412005475E-2</v>
      </c>
      <c r="AA238" s="2">
        <v>6459</v>
      </c>
      <c r="AB238" s="70">
        <v>-0.21813339789371744</v>
      </c>
    </row>
    <row r="239" spans="2:28" ht="15" hidden="1" customHeight="1" outlineLevel="1">
      <c r="B239" s="41" t="s">
        <v>21</v>
      </c>
      <c r="C239" s="2">
        <v>18</v>
      </c>
      <c r="D239" s="70">
        <v>-0.64</v>
      </c>
      <c r="E239" s="9">
        <v>3</v>
      </c>
      <c r="F239" s="70" t="e">
        <v>#DIV/0!</v>
      </c>
      <c r="G239" s="9">
        <v>3</v>
      </c>
      <c r="H239" s="70" t="e">
        <v>#DIV/0!</v>
      </c>
      <c r="I239" s="9">
        <v>6</v>
      </c>
      <c r="J239" s="70" t="e">
        <v>#DIV/0!</v>
      </c>
      <c r="K239" s="2">
        <v>281</v>
      </c>
      <c r="L239" s="70">
        <v>-0.65093167701863353</v>
      </c>
      <c r="M239" s="2">
        <v>1320</v>
      </c>
      <c r="N239" s="70">
        <v>-7.4982480728801648E-2</v>
      </c>
      <c r="O239" s="2">
        <v>1601</v>
      </c>
      <c r="P239" s="70">
        <v>-0.2827060931899642</v>
      </c>
      <c r="Q239" s="9">
        <v>748</v>
      </c>
      <c r="R239" s="70">
        <v>-0.56129032258064515</v>
      </c>
      <c r="S239" s="9">
        <v>4693</v>
      </c>
      <c r="T239" s="70">
        <v>-6.3086444400079822E-2</v>
      </c>
      <c r="U239" s="9">
        <v>5441</v>
      </c>
      <c r="V239" s="70">
        <v>-0.18960381292820971</v>
      </c>
      <c r="W239" s="2">
        <v>1050</v>
      </c>
      <c r="X239" s="70">
        <v>-0.58984375</v>
      </c>
      <c r="Y239" s="2">
        <v>6016</v>
      </c>
      <c r="Z239" s="70">
        <v>-6.5257924176507109E-2</v>
      </c>
      <c r="AA239" s="2">
        <v>7066</v>
      </c>
      <c r="AB239" s="70">
        <v>-0.21453979546465096</v>
      </c>
    </row>
    <row r="240" spans="2:28" ht="15" hidden="1" customHeight="1" outlineLevel="1">
      <c r="B240" s="41" t="s">
        <v>22</v>
      </c>
      <c r="C240" s="2">
        <v>97</v>
      </c>
      <c r="D240" s="70">
        <v>0.70175438596491224</v>
      </c>
      <c r="E240" s="9">
        <v>1</v>
      </c>
      <c r="F240" s="70">
        <v>0</v>
      </c>
      <c r="G240" s="9">
        <v>1</v>
      </c>
      <c r="H240" s="70" t="e">
        <v>#DIV/0!</v>
      </c>
      <c r="I240" s="9">
        <v>2</v>
      </c>
      <c r="J240" s="70">
        <v>1</v>
      </c>
      <c r="K240" s="2">
        <v>423</v>
      </c>
      <c r="L240" s="70">
        <v>-0.30655737704918029</v>
      </c>
      <c r="M240" s="2">
        <v>986</v>
      </c>
      <c r="N240" s="70">
        <v>-0.30563380281690145</v>
      </c>
      <c r="O240" s="2">
        <v>1409</v>
      </c>
      <c r="P240" s="70">
        <v>-0.30591133004926108</v>
      </c>
      <c r="Q240" s="9">
        <v>1598</v>
      </c>
      <c r="R240" s="70">
        <v>-2.7388922702373697E-2</v>
      </c>
      <c r="S240" s="9">
        <v>5785</v>
      </c>
      <c r="T240" s="70">
        <v>0.13900374089387668</v>
      </c>
      <c r="U240" s="9">
        <v>7383</v>
      </c>
      <c r="V240" s="70">
        <v>9.8333829217494895E-2</v>
      </c>
      <c r="W240" s="2">
        <v>2119</v>
      </c>
      <c r="X240" s="70">
        <v>-8.3080917351795791E-2</v>
      </c>
      <c r="Y240" s="2">
        <v>6772</v>
      </c>
      <c r="Z240" s="70">
        <v>4.2006462532697242E-2</v>
      </c>
      <c r="AA240" s="2">
        <v>8891</v>
      </c>
      <c r="AB240" s="70">
        <v>9.1940976163451538E-3</v>
      </c>
    </row>
    <row r="241" spans="2:28" collapsed="1">
      <c r="B241" s="126">
        <v>1993</v>
      </c>
      <c r="C241" s="9">
        <v>284</v>
      </c>
      <c r="D241" s="50">
        <v>-0.33953488372093021</v>
      </c>
      <c r="E241" s="9">
        <v>14</v>
      </c>
      <c r="F241" s="50">
        <v>0.39999999999999991</v>
      </c>
      <c r="G241" s="9">
        <v>4</v>
      </c>
      <c r="H241" s="50">
        <v>-0.33333333333333337</v>
      </c>
      <c r="I241" s="9">
        <v>18</v>
      </c>
      <c r="J241" s="50">
        <v>0.125</v>
      </c>
      <c r="K241" s="9">
        <v>1811</v>
      </c>
      <c r="L241" s="50">
        <v>-0.44786585365853659</v>
      </c>
      <c r="M241" s="9">
        <v>6975</v>
      </c>
      <c r="N241" s="50">
        <v>-8.5947571981093152E-4</v>
      </c>
      <c r="O241" s="9">
        <v>8786</v>
      </c>
      <c r="P241" s="50">
        <v>-0.14374817269272</v>
      </c>
      <c r="Q241" s="9">
        <v>5854</v>
      </c>
      <c r="R241" s="50">
        <v>-0.3243305632502308</v>
      </c>
      <c r="S241" s="9">
        <v>31564</v>
      </c>
      <c r="T241" s="50">
        <v>-0.11642359264339497</v>
      </c>
      <c r="U241" s="9">
        <v>37418</v>
      </c>
      <c r="V241" s="50">
        <v>-0.15700542951765162</v>
      </c>
      <c r="W241" s="9">
        <v>7963</v>
      </c>
      <c r="X241" s="50">
        <v>-0.35699289405684753</v>
      </c>
      <c r="Y241" s="9">
        <v>38543</v>
      </c>
      <c r="Z241" s="50">
        <v>-9.7564973074221517E-2</v>
      </c>
      <c r="AA241" s="9">
        <v>46506</v>
      </c>
      <c r="AB241" s="50">
        <v>-0.15587904308999168</v>
      </c>
    </row>
    <row r="242" spans="2:28" ht="15" hidden="1" customHeight="1" outlineLevel="1">
      <c r="B242" s="41" t="s">
        <v>11</v>
      </c>
      <c r="C242" s="2">
        <v>64</v>
      </c>
      <c r="D242" s="70">
        <v>0.52380952380952372</v>
      </c>
      <c r="E242" s="9">
        <v>0</v>
      </c>
      <c r="F242" s="70" t="e">
        <v>#DIV/0!</v>
      </c>
      <c r="G242" s="9">
        <v>0</v>
      </c>
      <c r="H242" s="70" t="e">
        <v>#DIV/0!</v>
      </c>
      <c r="I242" s="9">
        <v>0</v>
      </c>
      <c r="J242" s="70" t="e">
        <v>#DIV/0!</v>
      </c>
      <c r="K242" s="2">
        <v>278</v>
      </c>
      <c r="L242" s="70">
        <v>-0.66014669926650371</v>
      </c>
      <c r="M242" s="2">
        <v>1154</v>
      </c>
      <c r="N242" s="70">
        <v>8.4586466165413432E-2</v>
      </c>
      <c r="O242" s="2">
        <v>1432</v>
      </c>
      <c r="P242" s="70">
        <v>-0.23910733262486716</v>
      </c>
      <c r="Q242" s="9">
        <v>982</v>
      </c>
      <c r="R242" s="70">
        <v>-0.52167559668777397</v>
      </c>
      <c r="S242" s="9">
        <v>4303</v>
      </c>
      <c r="T242" s="70">
        <v>8.6067642604745087E-2</v>
      </c>
      <c r="U242" s="9">
        <v>5285</v>
      </c>
      <c r="V242" s="70">
        <v>-0.12136325852036578</v>
      </c>
      <c r="W242" s="2">
        <v>1324</v>
      </c>
      <c r="X242" s="70">
        <v>-0.46091205211726383</v>
      </c>
      <c r="Y242" s="2">
        <v>5457</v>
      </c>
      <c r="Z242" s="70">
        <v>9.3806374022850303E-2</v>
      </c>
      <c r="AA242" s="2">
        <v>6781</v>
      </c>
      <c r="AB242" s="70">
        <v>-8.918737407656141E-2</v>
      </c>
    </row>
    <row r="243" spans="2:28" ht="15" hidden="1" customHeight="1" outlineLevel="1">
      <c r="B243" s="41" t="s">
        <v>12</v>
      </c>
      <c r="C243" s="2">
        <v>99</v>
      </c>
      <c r="D243" s="70">
        <v>8.9</v>
      </c>
      <c r="E243" s="9">
        <v>3</v>
      </c>
      <c r="F243" s="70">
        <v>2</v>
      </c>
      <c r="G243" s="9">
        <v>6</v>
      </c>
      <c r="H243" s="70" t="e">
        <v>#DIV/0!</v>
      </c>
      <c r="I243" s="9">
        <v>9</v>
      </c>
      <c r="J243" s="70">
        <v>8</v>
      </c>
      <c r="K243" s="2">
        <v>347</v>
      </c>
      <c r="L243" s="70">
        <v>-0.60967379077615291</v>
      </c>
      <c r="M243" s="2">
        <v>553</v>
      </c>
      <c r="N243" s="70">
        <v>-0.45301681503461921</v>
      </c>
      <c r="O243" s="2">
        <v>900</v>
      </c>
      <c r="P243" s="70">
        <v>-0.52631578947368429</v>
      </c>
      <c r="Q243" s="9">
        <v>1617</v>
      </c>
      <c r="R243" s="70">
        <v>3.92030848329048E-2</v>
      </c>
      <c r="S243" s="9">
        <v>4753</v>
      </c>
      <c r="T243" s="70">
        <v>0.19482151835093009</v>
      </c>
      <c r="U243" s="9">
        <v>6370</v>
      </c>
      <c r="V243" s="70">
        <v>0.15106613661004697</v>
      </c>
      <c r="W243" s="2">
        <v>2066</v>
      </c>
      <c r="X243" s="70">
        <v>-0.29076553381393755</v>
      </c>
      <c r="Y243" s="2">
        <v>5312</v>
      </c>
      <c r="Z243" s="70">
        <v>5.6904098686828553E-2</v>
      </c>
      <c r="AA243" s="2">
        <v>7378</v>
      </c>
      <c r="AB243" s="70">
        <v>-7.0663811563169143E-2</v>
      </c>
    </row>
    <row r="244" spans="2:28" ht="15" hidden="1" customHeight="1" outlineLevel="1">
      <c r="B244" s="41" t="s">
        <v>13</v>
      </c>
      <c r="C244" s="2">
        <v>17</v>
      </c>
      <c r="D244" s="70">
        <v>0.88888888888888884</v>
      </c>
      <c r="E244" s="9">
        <v>4</v>
      </c>
      <c r="F244" s="70">
        <v>1</v>
      </c>
      <c r="G244" s="9">
        <v>0</v>
      </c>
      <c r="H244" s="70" t="e">
        <v>#DIV/0!</v>
      </c>
      <c r="I244" s="9">
        <v>4</v>
      </c>
      <c r="J244" s="70">
        <v>1</v>
      </c>
      <c r="K244" s="2">
        <v>203</v>
      </c>
      <c r="L244" s="70">
        <v>-0.58401639344262302</v>
      </c>
      <c r="M244" s="2">
        <v>789</v>
      </c>
      <c r="N244" s="70">
        <v>0.27258064516129021</v>
      </c>
      <c r="O244" s="2">
        <v>992</v>
      </c>
      <c r="P244" s="70">
        <v>-0.10469314079422387</v>
      </c>
      <c r="Q244" s="9">
        <v>563</v>
      </c>
      <c r="R244" s="70">
        <v>-0.18405797101449273</v>
      </c>
      <c r="S244" s="9">
        <v>3256</v>
      </c>
      <c r="T244" s="70">
        <v>0.13449477351916372</v>
      </c>
      <c r="U244" s="9">
        <v>3819</v>
      </c>
      <c r="V244" s="70">
        <v>7.2752808988764128E-2</v>
      </c>
      <c r="W244" s="2">
        <v>787</v>
      </c>
      <c r="X244" s="70">
        <v>-0.33809924306139616</v>
      </c>
      <c r="Y244" s="2">
        <v>4045</v>
      </c>
      <c r="Z244" s="70">
        <v>0.15902578796561606</v>
      </c>
      <c r="AA244" s="2">
        <v>4832</v>
      </c>
      <c r="AB244" s="70">
        <v>3.269929472109423E-2</v>
      </c>
    </row>
    <row r="245" spans="2:28" ht="15" hidden="1" customHeight="1" outlineLevel="1">
      <c r="B245" s="41" t="s">
        <v>14</v>
      </c>
      <c r="C245" s="2">
        <v>2</v>
      </c>
      <c r="D245" s="70">
        <v>-0.77777777777777779</v>
      </c>
      <c r="E245" s="9">
        <v>0</v>
      </c>
      <c r="F245" s="70" t="e">
        <v>#DIV/0!</v>
      </c>
      <c r="G245" s="9">
        <v>0</v>
      </c>
      <c r="H245" s="70" t="e">
        <v>#DIV/0!</v>
      </c>
      <c r="I245" s="9">
        <v>0</v>
      </c>
      <c r="J245" s="70" t="e">
        <v>#DIV/0!</v>
      </c>
      <c r="K245" s="2">
        <v>0</v>
      </c>
      <c r="L245" s="70">
        <v>-1</v>
      </c>
      <c r="M245" s="2">
        <v>13</v>
      </c>
      <c r="N245" s="70">
        <v>-0.31578947368421051</v>
      </c>
      <c r="O245" s="2">
        <v>13</v>
      </c>
      <c r="P245" s="70">
        <v>-0.43478260869565222</v>
      </c>
      <c r="Q245" s="9">
        <v>0</v>
      </c>
      <c r="R245" s="70">
        <v>-1</v>
      </c>
      <c r="S245" s="9">
        <v>1064</v>
      </c>
      <c r="T245" s="70">
        <v>-0.29907773386034253</v>
      </c>
      <c r="U245" s="9">
        <v>1064</v>
      </c>
      <c r="V245" s="70">
        <v>-0.30275229357798161</v>
      </c>
      <c r="W245" s="2">
        <v>2</v>
      </c>
      <c r="X245" s="70">
        <v>-0.90476190476190477</v>
      </c>
      <c r="Y245" s="2">
        <v>1077</v>
      </c>
      <c r="Z245" s="70">
        <v>-0.29928432010409889</v>
      </c>
      <c r="AA245" s="2">
        <v>1079</v>
      </c>
      <c r="AB245" s="70">
        <v>-0.30744544287548137</v>
      </c>
    </row>
    <row r="246" spans="2:28" ht="15" hidden="1" customHeight="1" outlineLevel="1">
      <c r="B246" s="41" t="s">
        <v>15</v>
      </c>
      <c r="C246" s="2">
        <v>2</v>
      </c>
      <c r="D246" s="70">
        <v>0</v>
      </c>
      <c r="E246" s="9">
        <v>0</v>
      </c>
      <c r="F246" s="70" t="e">
        <v>#DIV/0!</v>
      </c>
      <c r="G246" s="9">
        <v>0</v>
      </c>
      <c r="H246" s="70" t="e">
        <v>#DIV/0!</v>
      </c>
      <c r="I246" s="9">
        <v>0</v>
      </c>
      <c r="J246" s="70" t="e">
        <v>#DIV/0!</v>
      </c>
      <c r="K246" s="2">
        <v>1</v>
      </c>
      <c r="L246" s="70">
        <v>-0.75</v>
      </c>
      <c r="M246" s="2">
        <v>2</v>
      </c>
      <c r="N246" s="70">
        <v>-0.66666666666666674</v>
      </c>
      <c r="O246" s="2">
        <v>3</v>
      </c>
      <c r="P246" s="70">
        <v>-0.7</v>
      </c>
      <c r="Q246" s="9">
        <v>2</v>
      </c>
      <c r="R246" s="70">
        <v>-0.92</v>
      </c>
      <c r="S246" s="9">
        <v>1368</v>
      </c>
      <c r="T246" s="70">
        <v>-0.14819427148194275</v>
      </c>
      <c r="U246" s="9">
        <v>1370</v>
      </c>
      <c r="V246" s="70">
        <v>-0.16002452483139173</v>
      </c>
      <c r="W246" s="2">
        <v>5</v>
      </c>
      <c r="X246" s="70">
        <v>-0.83870967741935487</v>
      </c>
      <c r="Y246" s="2">
        <v>1370</v>
      </c>
      <c r="Z246" s="70">
        <v>-0.15012406947890822</v>
      </c>
      <c r="AA246" s="2">
        <v>1375</v>
      </c>
      <c r="AB246" s="70">
        <v>-0.16311625076080338</v>
      </c>
    </row>
    <row r="247" spans="2:28" ht="15" hidden="1" customHeight="1" outlineLevel="1">
      <c r="B247" s="41" t="s">
        <v>16</v>
      </c>
      <c r="C247" s="2">
        <v>19</v>
      </c>
      <c r="D247" s="70">
        <v>2.1666666666666665</v>
      </c>
      <c r="E247" s="9">
        <v>0</v>
      </c>
      <c r="F247" s="70" t="e">
        <v>#DIV/0!</v>
      </c>
      <c r="G247" s="9">
        <v>0</v>
      </c>
      <c r="H247" s="70" t="e">
        <v>#DIV/0!</v>
      </c>
      <c r="I247" s="9">
        <v>0</v>
      </c>
      <c r="J247" s="70" t="e">
        <v>#DIV/0!</v>
      </c>
      <c r="K247" s="2">
        <v>4</v>
      </c>
      <c r="L247" s="70">
        <v>0.33333333333333326</v>
      </c>
      <c r="M247" s="2">
        <v>1</v>
      </c>
      <c r="N247" s="70" t="e">
        <v>#DIV/0!</v>
      </c>
      <c r="O247" s="2">
        <v>5</v>
      </c>
      <c r="P247" s="70">
        <v>0.66666666666666674</v>
      </c>
      <c r="Q247" s="9">
        <v>24</v>
      </c>
      <c r="R247" s="70">
        <v>5</v>
      </c>
      <c r="S247" s="9">
        <v>1215</v>
      </c>
      <c r="T247" s="70">
        <v>-0.18783422459893051</v>
      </c>
      <c r="U247" s="9">
        <v>1239</v>
      </c>
      <c r="V247" s="70">
        <v>-0.17400000000000004</v>
      </c>
      <c r="W247" s="2">
        <v>47</v>
      </c>
      <c r="X247" s="70">
        <v>2.6153846153846154</v>
      </c>
      <c r="Y247" s="2">
        <v>1216</v>
      </c>
      <c r="Z247" s="70">
        <v>-0.18716577540106949</v>
      </c>
      <c r="AA247" s="2">
        <v>1263</v>
      </c>
      <c r="AB247" s="70">
        <v>-0.16302186878727631</v>
      </c>
    </row>
    <row r="248" spans="2:28" ht="15" hidden="1" customHeight="1" outlineLevel="1">
      <c r="B248" s="41" t="s">
        <v>17</v>
      </c>
      <c r="C248" s="2">
        <v>5</v>
      </c>
      <c r="D248" s="70">
        <v>-0.5</v>
      </c>
      <c r="E248" s="9">
        <v>0</v>
      </c>
      <c r="F248" s="70" t="e">
        <v>#DIV/0!</v>
      </c>
      <c r="G248" s="9">
        <v>0</v>
      </c>
      <c r="H248" s="70" t="e">
        <v>#DIV/0!</v>
      </c>
      <c r="I248" s="9">
        <v>0</v>
      </c>
      <c r="J248" s="70" t="e">
        <v>#DIV/0!</v>
      </c>
      <c r="K248" s="2">
        <v>5</v>
      </c>
      <c r="L248" s="70" t="e">
        <v>#DIV/0!</v>
      </c>
      <c r="M248" s="2">
        <v>9</v>
      </c>
      <c r="N248" s="70">
        <v>8</v>
      </c>
      <c r="O248" s="2">
        <v>14</v>
      </c>
      <c r="P248" s="70">
        <v>13</v>
      </c>
      <c r="Q248" s="9">
        <v>4</v>
      </c>
      <c r="R248" s="70" t="e">
        <v>#DIV/0!</v>
      </c>
      <c r="S248" s="9">
        <v>1537</v>
      </c>
      <c r="T248" s="70">
        <v>0.38969258589511746</v>
      </c>
      <c r="U248" s="9">
        <v>1541</v>
      </c>
      <c r="V248" s="70">
        <v>0.39330922242314648</v>
      </c>
      <c r="W248" s="2">
        <v>14</v>
      </c>
      <c r="X248" s="70">
        <v>0.39999999999999991</v>
      </c>
      <c r="Y248" s="2">
        <v>1546</v>
      </c>
      <c r="Z248" s="70">
        <v>0.39656729900632337</v>
      </c>
      <c r="AA248" s="2">
        <v>1560</v>
      </c>
      <c r="AB248" s="70">
        <v>0.39659803043867492</v>
      </c>
    </row>
    <row r="249" spans="2:28" ht="15" hidden="1" customHeight="1" outlineLevel="1">
      <c r="B249" s="41" t="s">
        <v>18</v>
      </c>
      <c r="C249" s="2">
        <v>6</v>
      </c>
      <c r="D249" s="70">
        <v>5</v>
      </c>
      <c r="E249" s="9">
        <v>0</v>
      </c>
      <c r="F249" s="70" t="e">
        <v>#DIV/0!</v>
      </c>
      <c r="G249" s="9">
        <v>0</v>
      </c>
      <c r="H249" s="70">
        <v>-1</v>
      </c>
      <c r="I249" s="9">
        <v>0</v>
      </c>
      <c r="J249" s="70">
        <v>-1</v>
      </c>
      <c r="K249" s="2">
        <v>12</v>
      </c>
      <c r="L249" s="70">
        <v>0.71428571428571419</v>
      </c>
      <c r="M249" s="2">
        <v>11</v>
      </c>
      <c r="N249" s="70">
        <v>1.75</v>
      </c>
      <c r="O249" s="2">
        <v>23</v>
      </c>
      <c r="P249" s="70">
        <v>1.0909090909090908</v>
      </c>
      <c r="Q249" s="9">
        <v>9</v>
      </c>
      <c r="R249" s="70">
        <v>1.25</v>
      </c>
      <c r="S249" s="9">
        <v>1296</v>
      </c>
      <c r="T249" s="70">
        <v>6.1602209944751385</v>
      </c>
      <c r="U249" s="9">
        <v>1305</v>
      </c>
      <c r="V249" s="70">
        <v>6.0540540540540544</v>
      </c>
      <c r="W249" s="2">
        <v>27</v>
      </c>
      <c r="X249" s="70">
        <v>1.25</v>
      </c>
      <c r="Y249" s="2">
        <v>1307</v>
      </c>
      <c r="Z249" s="70">
        <v>5.9521276595744679</v>
      </c>
      <c r="AA249" s="2">
        <v>1334</v>
      </c>
      <c r="AB249" s="70">
        <v>5.67</v>
      </c>
    </row>
    <row r="250" spans="2:28" ht="15" hidden="1" customHeight="1" outlineLevel="1">
      <c r="B250" s="41" t="s">
        <v>19</v>
      </c>
      <c r="C250" s="2">
        <v>58</v>
      </c>
      <c r="D250" s="70">
        <v>0.15999999999999992</v>
      </c>
      <c r="E250" s="9">
        <v>0</v>
      </c>
      <c r="F250" s="70" t="e">
        <v>#DIV/0!</v>
      </c>
      <c r="G250" s="9">
        <v>0</v>
      </c>
      <c r="H250" s="70" t="e">
        <v>#DIV/0!</v>
      </c>
      <c r="I250" s="9">
        <v>0</v>
      </c>
      <c r="J250" s="70" t="e">
        <v>#DIV/0!</v>
      </c>
      <c r="K250" s="2">
        <v>267</v>
      </c>
      <c r="L250" s="70">
        <v>3.2380952380952381</v>
      </c>
      <c r="M250" s="2">
        <v>278</v>
      </c>
      <c r="N250" s="70">
        <v>-0.41719077568134177</v>
      </c>
      <c r="O250" s="2">
        <v>545</v>
      </c>
      <c r="P250" s="70">
        <v>9.2592592592593004E-3</v>
      </c>
      <c r="Q250" s="9">
        <v>519</v>
      </c>
      <c r="R250" s="70">
        <v>0.98091603053435117</v>
      </c>
      <c r="S250" s="9">
        <v>2303</v>
      </c>
      <c r="T250" s="70">
        <v>-8.6095566078346897E-3</v>
      </c>
      <c r="U250" s="9">
        <v>2822</v>
      </c>
      <c r="V250" s="70">
        <v>9.1682785299806557E-2</v>
      </c>
      <c r="W250" s="2">
        <v>844</v>
      </c>
      <c r="X250" s="70">
        <v>1.2506666666666666</v>
      </c>
      <c r="Y250" s="2">
        <v>2581</v>
      </c>
      <c r="Z250" s="70">
        <v>-7.8214285714285681E-2</v>
      </c>
      <c r="AA250" s="2">
        <v>3425</v>
      </c>
      <c r="AB250" s="70">
        <v>7.8740157480315043E-2</v>
      </c>
    </row>
    <row r="251" spans="2:28" ht="15" hidden="1" customHeight="1" outlineLevel="1">
      <c r="B251" s="41" t="s">
        <v>20</v>
      </c>
      <c r="C251" s="2">
        <v>51</v>
      </c>
      <c r="D251" s="70">
        <v>-0.7</v>
      </c>
      <c r="E251" s="9">
        <v>2</v>
      </c>
      <c r="F251" s="70" t="e">
        <v>#DIV/0!</v>
      </c>
      <c r="G251" s="9">
        <v>0</v>
      </c>
      <c r="H251" s="70" t="e">
        <v>#DIV/0!</v>
      </c>
      <c r="I251" s="9">
        <v>2</v>
      </c>
      <c r="J251" s="70" t="e">
        <v>#DIV/0!</v>
      </c>
      <c r="K251" s="2">
        <v>748</v>
      </c>
      <c r="L251" s="70">
        <v>-4.8346055979643809E-2</v>
      </c>
      <c r="M251" s="2">
        <v>1324</v>
      </c>
      <c r="N251" s="70">
        <v>0.22253000923361044</v>
      </c>
      <c r="O251" s="2">
        <v>2072</v>
      </c>
      <c r="P251" s="70">
        <v>0.10861423220973787</v>
      </c>
      <c r="Q251" s="9">
        <v>1596</v>
      </c>
      <c r="R251" s="70">
        <v>-0.1777434312210201</v>
      </c>
      <c r="S251" s="9">
        <v>4540</v>
      </c>
      <c r="T251" s="70">
        <v>6.5977929091336041E-2</v>
      </c>
      <c r="U251" s="9">
        <v>6136</v>
      </c>
      <c r="V251" s="70">
        <v>-1.0322580645161339E-2</v>
      </c>
      <c r="W251" s="2">
        <v>2397</v>
      </c>
      <c r="X251" s="70">
        <v>-0.17259233690024167</v>
      </c>
      <c r="Y251" s="2">
        <v>5864</v>
      </c>
      <c r="Z251" s="70">
        <v>9.7716211156870125E-2</v>
      </c>
      <c r="AA251" s="2">
        <v>8261</v>
      </c>
      <c r="AB251" s="70">
        <v>2.6702269692924219E-3</v>
      </c>
    </row>
    <row r="252" spans="2:28" ht="15" hidden="1" customHeight="1" outlineLevel="1">
      <c r="B252" s="41" t="s">
        <v>21</v>
      </c>
      <c r="C252" s="2">
        <v>50</v>
      </c>
      <c r="D252" s="70">
        <v>-0.66442953020134232</v>
      </c>
      <c r="E252" s="9">
        <v>0</v>
      </c>
      <c r="F252" s="70" t="e">
        <v>#DIV/0!</v>
      </c>
      <c r="G252" s="9">
        <v>0</v>
      </c>
      <c r="H252" s="70">
        <v>-1</v>
      </c>
      <c r="I252" s="9">
        <v>0</v>
      </c>
      <c r="J252" s="70">
        <v>-1</v>
      </c>
      <c r="K252" s="2">
        <v>805</v>
      </c>
      <c r="L252" s="70">
        <v>6.7639257294429767E-2</v>
      </c>
      <c r="M252" s="2">
        <v>1427</v>
      </c>
      <c r="N252" s="70">
        <v>0.85084306095979256</v>
      </c>
      <c r="O252" s="2">
        <v>2232</v>
      </c>
      <c r="P252" s="70">
        <v>0.46360655737704914</v>
      </c>
      <c r="Q252" s="9">
        <v>1705</v>
      </c>
      <c r="R252" s="70">
        <v>-5.696902654867253E-2</v>
      </c>
      <c r="S252" s="9">
        <v>5009</v>
      </c>
      <c r="T252" s="70">
        <v>3.0036043251902012E-3</v>
      </c>
      <c r="U252" s="9">
        <v>6714</v>
      </c>
      <c r="V252" s="70">
        <v>-1.2937371361364303E-2</v>
      </c>
      <c r="W252" s="2">
        <v>2560</v>
      </c>
      <c r="X252" s="70">
        <v>-5.5699004057543355E-2</v>
      </c>
      <c r="Y252" s="2">
        <v>6436</v>
      </c>
      <c r="Z252" s="70">
        <v>0.11619840443981966</v>
      </c>
      <c r="AA252" s="2">
        <v>8996</v>
      </c>
      <c r="AB252" s="70">
        <v>6.1224489795918435E-2</v>
      </c>
    </row>
    <row r="253" spans="2:28" ht="15" hidden="1" customHeight="1" outlineLevel="1">
      <c r="B253" s="41" t="s">
        <v>22</v>
      </c>
      <c r="C253" s="2">
        <v>57</v>
      </c>
      <c r="D253" s="70">
        <v>13.25</v>
      </c>
      <c r="E253" s="9">
        <v>1</v>
      </c>
      <c r="F253" s="70" t="e">
        <v>#DIV/0!</v>
      </c>
      <c r="G253" s="9">
        <v>0</v>
      </c>
      <c r="H253" s="70">
        <v>-1</v>
      </c>
      <c r="I253" s="9">
        <v>1</v>
      </c>
      <c r="J253" s="70">
        <v>0</v>
      </c>
      <c r="K253" s="2">
        <v>610</v>
      </c>
      <c r="L253" s="70">
        <v>-0.26946107784431139</v>
      </c>
      <c r="M253" s="2">
        <v>1420</v>
      </c>
      <c r="N253" s="70">
        <v>0.24125874125874125</v>
      </c>
      <c r="O253" s="2">
        <v>2030</v>
      </c>
      <c r="P253" s="70">
        <v>2.577059120768066E-2</v>
      </c>
      <c r="Q253" s="9">
        <v>1643</v>
      </c>
      <c r="R253" s="70">
        <v>-8.7222222222222201E-2</v>
      </c>
      <c r="S253" s="9">
        <v>5079</v>
      </c>
      <c r="T253" s="70">
        <v>0.10992132867132876</v>
      </c>
      <c r="U253" s="9">
        <v>6722</v>
      </c>
      <c r="V253" s="70">
        <v>5.426599749058969E-2</v>
      </c>
      <c r="W253" s="2">
        <v>2311</v>
      </c>
      <c r="X253" s="70">
        <v>-0.12428950359984847</v>
      </c>
      <c r="Y253" s="2">
        <v>6499</v>
      </c>
      <c r="Z253" s="70">
        <v>0.13599021150148571</v>
      </c>
      <c r="AA253" s="2">
        <v>8810</v>
      </c>
      <c r="AB253" s="70">
        <v>5.3827751196172224E-2</v>
      </c>
    </row>
    <row r="254" spans="2:28" collapsed="1">
      <c r="B254" s="126">
        <v>1992</v>
      </c>
      <c r="C254" s="9">
        <v>430</v>
      </c>
      <c r="D254" s="50">
        <v>-6.926406926406925E-2</v>
      </c>
      <c r="E254" s="9">
        <v>10</v>
      </c>
      <c r="F254" s="50">
        <v>2.3333333333333335</v>
      </c>
      <c r="G254" s="9">
        <v>6</v>
      </c>
      <c r="H254" s="50">
        <v>0.19999999999999996</v>
      </c>
      <c r="I254" s="9">
        <v>16</v>
      </c>
      <c r="J254" s="50">
        <v>1</v>
      </c>
      <c r="K254" s="9">
        <v>3280</v>
      </c>
      <c r="L254" s="50">
        <v>-0.29477531713609972</v>
      </c>
      <c r="M254" s="9">
        <v>6981</v>
      </c>
      <c r="N254" s="50">
        <v>0.12596774193548388</v>
      </c>
      <c r="O254" s="9">
        <v>10261</v>
      </c>
      <c r="P254" s="50">
        <v>-5.4372868860012913E-2</v>
      </c>
      <c r="Q254" s="9">
        <v>8664</v>
      </c>
      <c r="R254" s="50">
        <v>-0.14648803073588812</v>
      </c>
      <c r="S254" s="9">
        <v>35723</v>
      </c>
      <c r="T254" s="50">
        <v>8.6829535428519344E-2</v>
      </c>
      <c r="U254" s="9">
        <v>44387</v>
      </c>
      <c r="V254" s="50">
        <v>3.1775918177591844E-2</v>
      </c>
      <c r="W254" s="9">
        <v>12384</v>
      </c>
      <c r="X254" s="50">
        <v>-0.1888386716447239</v>
      </c>
      <c r="Y254" s="9">
        <v>42710</v>
      </c>
      <c r="Z254" s="50">
        <v>9.305420484209459E-2</v>
      </c>
      <c r="AA254" s="9">
        <v>55094</v>
      </c>
      <c r="AB254" s="50">
        <v>1.3856940431718145E-2</v>
      </c>
    </row>
    <row r="255" spans="2:28" ht="15" hidden="1" customHeight="1" outlineLevel="1">
      <c r="B255" s="41" t="s">
        <v>11</v>
      </c>
      <c r="C255" s="2">
        <v>42</v>
      </c>
      <c r="D255" s="70">
        <v>0.19999999999999996</v>
      </c>
      <c r="E255" s="9">
        <v>0</v>
      </c>
      <c r="F255" s="70">
        <v>-1</v>
      </c>
      <c r="G255" s="9">
        <v>0</v>
      </c>
      <c r="H255" s="70" t="e">
        <v>#DIV/0!</v>
      </c>
      <c r="I255" s="9">
        <v>0</v>
      </c>
      <c r="J255" s="70">
        <v>-1</v>
      </c>
      <c r="K255" s="2">
        <v>818</v>
      </c>
      <c r="L255" s="70">
        <v>-0.15843621399176955</v>
      </c>
      <c r="M255" s="2">
        <v>1064</v>
      </c>
      <c r="N255" s="70">
        <v>0.19550561797752808</v>
      </c>
      <c r="O255" s="2">
        <v>1882</v>
      </c>
      <c r="P255" s="70">
        <v>1.074113856068748E-2</v>
      </c>
      <c r="Q255" s="9">
        <v>2053</v>
      </c>
      <c r="R255" s="70">
        <v>7.7124868835257043E-2</v>
      </c>
      <c r="S255" s="9">
        <v>3962</v>
      </c>
      <c r="T255" s="70">
        <v>0.16051552431165783</v>
      </c>
      <c r="U255" s="9">
        <v>6015</v>
      </c>
      <c r="V255" s="70">
        <v>0.130639097744361</v>
      </c>
      <c r="W255" s="2">
        <v>2456</v>
      </c>
      <c r="X255" s="70">
        <v>-0.15775034293552814</v>
      </c>
      <c r="Y255" s="2">
        <v>4989</v>
      </c>
      <c r="Z255" s="70">
        <v>0.15915427509293689</v>
      </c>
      <c r="AA255" s="2">
        <v>7445</v>
      </c>
      <c r="AB255" s="70">
        <v>3.1163434903047182E-2</v>
      </c>
    </row>
    <row r="256" spans="2:28" ht="15" hidden="1" customHeight="1" outlineLevel="1">
      <c r="B256" s="41" t="s">
        <v>12</v>
      </c>
      <c r="C256" s="2">
        <v>10</v>
      </c>
      <c r="D256" s="70">
        <v>-0.90291262135922334</v>
      </c>
      <c r="E256" s="9">
        <v>1</v>
      </c>
      <c r="F256" s="70">
        <v>0</v>
      </c>
      <c r="G256" s="9">
        <v>0</v>
      </c>
      <c r="H256" s="70" t="e">
        <v>#DIV/0!</v>
      </c>
      <c r="I256" s="9">
        <v>1</v>
      </c>
      <c r="J256" s="70">
        <v>0</v>
      </c>
      <c r="K256" s="2">
        <v>889</v>
      </c>
      <c r="L256" s="70">
        <v>0.19973009446693668</v>
      </c>
      <c r="M256" s="2">
        <v>1011</v>
      </c>
      <c r="N256" s="70">
        <v>6.5331928345627066E-2</v>
      </c>
      <c r="O256" s="2">
        <v>1900</v>
      </c>
      <c r="P256" s="70">
        <v>0.12426035502958577</v>
      </c>
      <c r="Q256" s="9">
        <v>1556</v>
      </c>
      <c r="R256" s="70">
        <v>-4.5398773006134929E-2</v>
      </c>
      <c r="S256" s="9">
        <v>3978</v>
      </c>
      <c r="T256" s="70">
        <v>0.18604651162790709</v>
      </c>
      <c r="U256" s="9">
        <v>5534</v>
      </c>
      <c r="V256" s="70">
        <v>0.1103531300160514</v>
      </c>
      <c r="W256" s="2">
        <v>2913</v>
      </c>
      <c r="X256" s="70">
        <v>0.176969696969697</v>
      </c>
      <c r="Y256" s="2">
        <v>5026</v>
      </c>
      <c r="Z256" s="70">
        <v>0.16802231001626766</v>
      </c>
      <c r="AA256" s="2">
        <v>7939</v>
      </c>
      <c r="AB256" s="70">
        <v>0.17128946591915017</v>
      </c>
    </row>
    <row r="257" spans="2:28" ht="15" hidden="1" customHeight="1" outlineLevel="1">
      <c r="B257" s="41" t="s">
        <v>13</v>
      </c>
      <c r="C257" s="2">
        <v>9</v>
      </c>
      <c r="D257" s="70">
        <v>-0.89655172413793105</v>
      </c>
      <c r="E257" s="9">
        <v>2</v>
      </c>
      <c r="F257" s="70" t="e">
        <v>#DIV/0!</v>
      </c>
      <c r="G257" s="9">
        <v>0</v>
      </c>
      <c r="H257" s="70">
        <v>-1</v>
      </c>
      <c r="I257" s="9">
        <v>2</v>
      </c>
      <c r="J257" s="70">
        <v>-0.33333333333333337</v>
      </c>
      <c r="K257" s="2">
        <v>488</v>
      </c>
      <c r="L257" s="70">
        <v>0.72438162544169615</v>
      </c>
      <c r="M257" s="2">
        <v>620</v>
      </c>
      <c r="N257" s="70">
        <v>0.21330724070450091</v>
      </c>
      <c r="O257" s="2">
        <v>1108</v>
      </c>
      <c r="P257" s="70">
        <v>0.39546599496221657</v>
      </c>
      <c r="Q257" s="9">
        <v>690</v>
      </c>
      <c r="R257" s="70">
        <v>0.1675126903553299</v>
      </c>
      <c r="S257" s="9">
        <v>2870</v>
      </c>
      <c r="T257" s="70">
        <v>0.42999501743896373</v>
      </c>
      <c r="U257" s="9">
        <v>3560</v>
      </c>
      <c r="V257" s="70">
        <v>0.37028483448806782</v>
      </c>
      <c r="W257" s="2">
        <v>1189</v>
      </c>
      <c r="X257" s="70">
        <v>0.23725286160249737</v>
      </c>
      <c r="Y257" s="2">
        <v>3490</v>
      </c>
      <c r="Z257" s="70">
        <v>0.38437128123760411</v>
      </c>
      <c r="AA257" s="2">
        <v>4679</v>
      </c>
      <c r="AB257" s="70">
        <v>0.34376794945433664</v>
      </c>
    </row>
    <row r="258" spans="2:28" ht="15" hidden="1" customHeight="1" outlineLevel="1">
      <c r="B258" s="41" t="s">
        <v>14</v>
      </c>
      <c r="C258" s="2">
        <v>9</v>
      </c>
      <c r="D258" s="70">
        <v>2</v>
      </c>
      <c r="E258" s="9">
        <v>0</v>
      </c>
      <c r="F258" s="70" t="e">
        <v>#DIV/0!</v>
      </c>
      <c r="G258" s="9">
        <v>0</v>
      </c>
      <c r="H258" s="70">
        <v>-1</v>
      </c>
      <c r="I258" s="9">
        <v>0</v>
      </c>
      <c r="J258" s="70">
        <v>-1</v>
      </c>
      <c r="K258" s="2">
        <v>4</v>
      </c>
      <c r="L258" s="70">
        <v>-0.85185185185185186</v>
      </c>
      <c r="M258" s="2">
        <v>19</v>
      </c>
      <c r="N258" s="70">
        <v>5.333333333333333</v>
      </c>
      <c r="O258" s="2">
        <v>23</v>
      </c>
      <c r="P258" s="70">
        <v>-0.23333333333333328</v>
      </c>
      <c r="Q258" s="9">
        <v>8</v>
      </c>
      <c r="R258" s="70">
        <v>-0.33333333333333337</v>
      </c>
      <c r="S258" s="9">
        <v>1518</v>
      </c>
      <c r="T258" s="70">
        <v>0.53955375253549698</v>
      </c>
      <c r="U258" s="9">
        <v>1526</v>
      </c>
      <c r="V258" s="70">
        <v>0.52905811623246501</v>
      </c>
      <c r="W258" s="2">
        <v>21</v>
      </c>
      <c r="X258" s="70">
        <v>-0.5</v>
      </c>
      <c r="Y258" s="2">
        <v>1537</v>
      </c>
      <c r="Z258" s="70">
        <v>0.54939516129032251</v>
      </c>
      <c r="AA258" s="2">
        <v>1558</v>
      </c>
      <c r="AB258" s="70">
        <v>0.50676982591876207</v>
      </c>
    </row>
    <row r="259" spans="2:28" ht="15" hidden="1" customHeight="1" outlineLevel="1">
      <c r="B259" s="41" t="s">
        <v>15</v>
      </c>
      <c r="C259" s="2">
        <v>2</v>
      </c>
      <c r="D259" s="70">
        <v>1</v>
      </c>
      <c r="E259" s="9">
        <v>0</v>
      </c>
      <c r="F259" s="70" t="e">
        <v>#DIV/0!</v>
      </c>
      <c r="G259" s="9">
        <v>0</v>
      </c>
      <c r="H259" s="70" t="e">
        <v>#DIV/0!</v>
      </c>
      <c r="I259" s="9">
        <v>0</v>
      </c>
      <c r="J259" s="70" t="e">
        <v>#DIV/0!</v>
      </c>
      <c r="K259" s="2">
        <v>4</v>
      </c>
      <c r="L259" s="70">
        <v>-0.5</v>
      </c>
      <c r="M259" s="2">
        <v>6</v>
      </c>
      <c r="N259" s="70">
        <v>1</v>
      </c>
      <c r="O259" s="2">
        <v>10</v>
      </c>
      <c r="P259" s="70">
        <v>-9.0909090909090939E-2</v>
      </c>
      <c r="Q259" s="9">
        <v>25</v>
      </c>
      <c r="R259" s="70">
        <v>2.125</v>
      </c>
      <c r="S259" s="9">
        <v>1606</v>
      </c>
      <c r="T259" s="70">
        <v>0.37264957264957266</v>
      </c>
      <c r="U259" s="9">
        <v>1631</v>
      </c>
      <c r="V259" s="70">
        <v>0.38455008488964348</v>
      </c>
      <c r="W259" s="2">
        <v>31</v>
      </c>
      <c r="X259" s="70">
        <v>0.82352941176470584</v>
      </c>
      <c r="Y259" s="2">
        <v>1612</v>
      </c>
      <c r="Z259" s="70">
        <v>0.37425404944586527</v>
      </c>
      <c r="AA259" s="2">
        <v>1643</v>
      </c>
      <c r="AB259" s="70">
        <v>0.38067226890756301</v>
      </c>
    </row>
    <row r="260" spans="2:28" ht="15" hidden="1" customHeight="1" outlineLevel="1">
      <c r="B260" s="41" t="s">
        <v>16</v>
      </c>
      <c r="C260" s="2">
        <v>6</v>
      </c>
      <c r="D260" s="70" t="e">
        <v>#DIV/0!</v>
      </c>
      <c r="E260" s="9">
        <v>0</v>
      </c>
      <c r="F260" s="70">
        <v>-1</v>
      </c>
      <c r="G260" s="9">
        <v>0</v>
      </c>
      <c r="H260" s="70" t="e">
        <v>#DIV/0!</v>
      </c>
      <c r="I260" s="9">
        <v>0</v>
      </c>
      <c r="J260" s="70">
        <v>-1</v>
      </c>
      <c r="K260" s="2">
        <v>3</v>
      </c>
      <c r="L260" s="70">
        <v>0.5</v>
      </c>
      <c r="M260" s="2">
        <v>0</v>
      </c>
      <c r="N260" s="70">
        <v>-1</v>
      </c>
      <c r="O260" s="2">
        <v>3</v>
      </c>
      <c r="P260" s="70">
        <v>-0.5</v>
      </c>
      <c r="Q260" s="9">
        <v>4</v>
      </c>
      <c r="R260" s="70">
        <v>0.33333333333333326</v>
      </c>
      <c r="S260" s="9">
        <v>1496</v>
      </c>
      <c r="T260" s="70">
        <v>-0.15000000000000002</v>
      </c>
      <c r="U260" s="9">
        <v>1500</v>
      </c>
      <c r="V260" s="70">
        <v>-0.14917753828701075</v>
      </c>
      <c r="W260" s="2">
        <v>13</v>
      </c>
      <c r="X260" s="70">
        <v>0.85714285714285721</v>
      </c>
      <c r="Y260" s="2">
        <v>1496</v>
      </c>
      <c r="Z260" s="70">
        <v>-0.15192743764172334</v>
      </c>
      <c r="AA260" s="2">
        <v>1509</v>
      </c>
      <c r="AB260" s="70">
        <v>-0.14793901750423488</v>
      </c>
    </row>
    <row r="261" spans="2:28" ht="15" hidden="1" customHeight="1" outlineLevel="1">
      <c r="B261" s="41" t="s">
        <v>17</v>
      </c>
      <c r="C261" s="2">
        <v>10</v>
      </c>
      <c r="D261" s="70">
        <v>9</v>
      </c>
      <c r="E261" s="9">
        <v>0</v>
      </c>
      <c r="F261" s="70" t="e">
        <v>#DIV/0!</v>
      </c>
      <c r="G261" s="9">
        <v>0</v>
      </c>
      <c r="H261" s="70" t="e">
        <v>#DIV/0!</v>
      </c>
      <c r="I261" s="9">
        <v>0</v>
      </c>
      <c r="J261" s="70" t="e">
        <v>#DIV/0!</v>
      </c>
      <c r="K261" s="2">
        <v>0</v>
      </c>
      <c r="L261" s="70">
        <v>-1</v>
      </c>
      <c r="M261" s="2">
        <v>1</v>
      </c>
      <c r="N261" s="70">
        <v>-0.9375</v>
      </c>
      <c r="O261" s="2">
        <v>1</v>
      </c>
      <c r="P261" s="70">
        <v>-0.95652173913043481</v>
      </c>
      <c r="Q261" s="9">
        <v>0</v>
      </c>
      <c r="R261" s="70">
        <v>-1</v>
      </c>
      <c r="S261" s="9">
        <v>1106</v>
      </c>
      <c r="T261" s="70">
        <v>-2.4691358024691357E-2</v>
      </c>
      <c r="U261" s="9">
        <v>1106</v>
      </c>
      <c r="V261" s="70">
        <v>-2.9824561403508754E-2</v>
      </c>
      <c r="W261" s="2">
        <v>10</v>
      </c>
      <c r="X261" s="70">
        <v>-0.2857142857142857</v>
      </c>
      <c r="Y261" s="2">
        <v>1107</v>
      </c>
      <c r="Z261" s="70">
        <v>-3.7391304347826115E-2</v>
      </c>
      <c r="AA261" s="2">
        <v>1117</v>
      </c>
      <c r="AB261" s="70">
        <v>-4.0378006872852201E-2</v>
      </c>
    </row>
    <row r="262" spans="2:28" ht="15" hidden="1" customHeight="1" outlineLevel="1">
      <c r="B262" s="41" t="s">
        <v>18</v>
      </c>
      <c r="C262" s="2">
        <v>1</v>
      </c>
      <c r="D262" s="70">
        <v>-0.83333333333333337</v>
      </c>
      <c r="E262" s="9">
        <v>0</v>
      </c>
      <c r="F262" s="70" t="e">
        <v>#DIV/0!</v>
      </c>
      <c r="G262" s="9">
        <v>3</v>
      </c>
      <c r="H262" s="70">
        <v>-0.25</v>
      </c>
      <c r="I262" s="9">
        <v>3</v>
      </c>
      <c r="J262" s="70">
        <v>-0.25</v>
      </c>
      <c r="K262" s="2">
        <v>7</v>
      </c>
      <c r="L262" s="70">
        <v>1.3333333333333335</v>
      </c>
      <c r="M262" s="2">
        <v>4</v>
      </c>
      <c r="N262" s="70">
        <v>0.33333333333333326</v>
      </c>
      <c r="O262" s="2">
        <v>11</v>
      </c>
      <c r="P262" s="70">
        <v>0.83333333333333326</v>
      </c>
      <c r="Q262" s="9">
        <v>4</v>
      </c>
      <c r="R262" s="70">
        <v>0</v>
      </c>
      <c r="S262" s="9">
        <v>181</v>
      </c>
      <c r="T262" s="70">
        <v>-0.85151763740771125</v>
      </c>
      <c r="U262" s="9">
        <v>185</v>
      </c>
      <c r="V262" s="70">
        <v>-0.84873262469337696</v>
      </c>
      <c r="W262" s="2">
        <v>12</v>
      </c>
      <c r="X262" s="70">
        <v>-7.6923076923076872E-2</v>
      </c>
      <c r="Y262" s="2">
        <v>188</v>
      </c>
      <c r="Z262" s="70">
        <v>-0.84665579119086454</v>
      </c>
      <c r="AA262" s="2">
        <v>200</v>
      </c>
      <c r="AB262" s="70">
        <v>-0.83857949959644873</v>
      </c>
    </row>
    <row r="263" spans="2:28" ht="15" hidden="1" customHeight="1" outlineLevel="1">
      <c r="B263" s="41" t="s">
        <v>19</v>
      </c>
      <c r="C263" s="2">
        <v>50</v>
      </c>
      <c r="D263" s="70">
        <v>-0.27536231884057971</v>
      </c>
      <c r="E263" s="9">
        <v>0</v>
      </c>
      <c r="F263" s="70" t="e">
        <v>#DIV/0!</v>
      </c>
      <c r="G263" s="9">
        <v>0</v>
      </c>
      <c r="H263" s="70" t="e">
        <v>#DIV/0!</v>
      </c>
      <c r="I263" s="9">
        <v>0</v>
      </c>
      <c r="J263" s="70" t="e">
        <v>#DIV/0!</v>
      </c>
      <c r="K263" s="2">
        <v>63</v>
      </c>
      <c r="L263" s="70">
        <v>-0.72608695652173916</v>
      </c>
      <c r="M263" s="2">
        <v>477</v>
      </c>
      <c r="N263" s="70">
        <v>0.72202166064981954</v>
      </c>
      <c r="O263" s="2">
        <v>540</v>
      </c>
      <c r="P263" s="70">
        <v>6.5088757396449815E-2</v>
      </c>
      <c r="Q263" s="9">
        <v>262</v>
      </c>
      <c r="R263" s="70">
        <v>-0.73210633946830272</v>
      </c>
      <c r="S263" s="9">
        <v>2323</v>
      </c>
      <c r="T263" s="70">
        <v>0.64169611307420493</v>
      </c>
      <c r="U263" s="9">
        <v>2585</v>
      </c>
      <c r="V263" s="70">
        <v>8.0234015879649068E-2</v>
      </c>
      <c r="W263" s="2">
        <v>375</v>
      </c>
      <c r="X263" s="70">
        <v>-0.70634299138606105</v>
      </c>
      <c r="Y263" s="2">
        <v>2800</v>
      </c>
      <c r="Z263" s="70">
        <v>0.65484633569739947</v>
      </c>
      <c r="AA263" s="2">
        <v>3175</v>
      </c>
      <c r="AB263" s="70">
        <v>6.9383630852138722E-2</v>
      </c>
    </row>
    <row r="264" spans="2:28" ht="15" hidden="1" customHeight="1" outlineLevel="1">
      <c r="B264" s="41" t="s">
        <v>20</v>
      </c>
      <c r="C264" s="2">
        <v>170</v>
      </c>
      <c r="D264" s="70">
        <v>14.454545454545455</v>
      </c>
      <c r="E264" s="9">
        <v>0</v>
      </c>
      <c r="F264" s="70" t="e">
        <v>#DIV/0!</v>
      </c>
      <c r="G264" s="9">
        <v>0</v>
      </c>
      <c r="H264" s="70">
        <v>-1</v>
      </c>
      <c r="I264" s="9">
        <v>0</v>
      </c>
      <c r="J264" s="70">
        <v>-1</v>
      </c>
      <c r="K264" s="2">
        <v>786</v>
      </c>
      <c r="L264" s="70">
        <v>-0.15118790496760259</v>
      </c>
      <c r="M264" s="2">
        <v>1083</v>
      </c>
      <c r="N264" s="70">
        <v>-0.14047619047619042</v>
      </c>
      <c r="O264" s="2">
        <v>1869</v>
      </c>
      <c r="P264" s="70">
        <v>-0.14501372369624888</v>
      </c>
      <c r="Q264" s="9">
        <v>1941</v>
      </c>
      <c r="R264" s="70">
        <v>-7.7032810271041363E-2</v>
      </c>
      <c r="S264" s="9">
        <v>4259</v>
      </c>
      <c r="T264" s="70">
        <v>-0.13767969224539378</v>
      </c>
      <c r="U264" s="9">
        <v>6200</v>
      </c>
      <c r="V264" s="70">
        <v>-0.11956830445896049</v>
      </c>
      <c r="W264" s="2">
        <v>2897</v>
      </c>
      <c r="X264" s="70">
        <v>-4.7039473684210575E-2</v>
      </c>
      <c r="Y264" s="2">
        <v>5342</v>
      </c>
      <c r="Z264" s="70">
        <v>-0.13922010957138253</v>
      </c>
      <c r="AA264" s="2">
        <v>8239</v>
      </c>
      <c r="AB264" s="70">
        <v>-0.10891196192948305</v>
      </c>
    </row>
    <row r="265" spans="2:28" ht="15" hidden="1" customHeight="1" outlineLevel="1">
      <c r="B265" s="41" t="s">
        <v>21</v>
      </c>
      <c r="C265" s="2">
        <v>149</v>
      </c>
      <c r="D265" s="70">
        <v>17.625</v>
      </c>
      <c r="E265" s="9">
        <v>0</v>
      </c>
      <c r="F265" s="70" t="e">
        <v>#DIV/0!</v>
      </c>
      <c r="G265" s="9">
        <v>1</v>
      </c>
      <c r="H265" s="70" t="e">
        <v>#DIV/0!</v>
      </c>
      <c r="I265" s="9">
        <v>1</v>
      </c>
      <c r="J265" s="70" t="e">
        <v>#DIV/0!</v>
      </c>
      <c r="K265" s="2">
        <v>754</v>
      </c>
      <c r="L265" s="70">
        <v>-0.18662351672060407</v>
      </c>
      <c r="M265" s="2">
        <v>771</v>
      </c>
      <c r="N265" s="70">
        <v>-0.33419689119170981</v>
      </c>
      <c r="O265" s="2">
        <v>1525</v>
      </c>
      <c r="P265" s="70">
        <v>-0.26858513189448441</v>
      </c>
      <c r="Q265" s="9">
        <v>1808</v>
      </c>
      <c r="R265" s="70">
        <v>-0.18996415770609321</v>
      </c>
      <c r="S265" s="9">
        <v>4994</v>
      </c>
      <c r="T265" s="70">
        <v>-0.16822118587608259</v>
      </c>
      <c r="U265" s="9">
        <v>6802</v>
      </c>
      <c r="V265" s="70">
        <v>-0.17411364740165125</v>
      </c>
      <c r="W265" s="2">
        <v>2711</v>
      </c>
      <c r="X265" s="70">
        <v>-0.14398484370066311</v>
      </c>
      <c r="Y265" s="2">
        <v>5766</v>
      </c>
      <c r="Z265" s="70">
        <v>-0.19491762077631947</v>
      </c>
      <c r="AA265" s="2">
        <v>8477</v>
      </c>
      <c r="AB265" s="70">
        <v>-0.17930099719237103</v>
      </c>
    </row>
    <row r="266" spans="2:28" ht="15" hidden="1" customHeight="1" outlineLevel="1">
      <c r="B266" s="41" t="s">
        <v>22</v>
      </c>
      <c r="C266" s="2">
        <v>4</v>
      </c>
      <c r="D266" s="70">
        <v>-0.96153846153846156</v>
      </c>
      <c r="E266" s="9">
        <v>0</v>
      </c>
      <c r="F266" s="70" t="e">
        <v>#DIV/0!</v>
      </c>
      <c r="G266" s="9">
        <v>1</v>
      </c>
      <c r="H266" s="70">
        <v>-0.8</v>
      </c>
      <c r="I266" s="9">
        <v>1</v>
      </c>
      <c r="J266" s="70">
        <v>-0.8</v>
      </c>
      <c r="K266" s="2">
        <v>835</v>
      </c>
      <c r="L266" s="70">
        <v>-0.1837732160312805</v>
      </c>
      <c r="M266" s="2">
        <v>1144</v>
      </c>
      <c r="N266" s="70">
        <v>-8.7719298245614086E-2</v>
      </c>
      <c r="O266" s="2">
        <v>1979</v>
      </c>
      <c r="P266" s="70">
        <v>-0.13087395696091353</v>
      </c>
      <c r="Q266" s="9">
        <v>1800</v>
      </c>
      <c r="R266" s="70">
        <v>-0.28372463191404695</v>
      </c>
      <c r="S266" s="9">
        <v>4576</v>
      </c>
      <c r="T266" s="70">
        <v>-0.366643598615917</v>
      </c>
      <c r="U266" s="9">
        <v>6376</v>
      </c>
      <c r="V266" s="70">
        <v>-0.34524543027315668</v>
      </c>
      <c r="W266" s="2">
        <v>2639</v>
      </c>
      <c r="X266" s="70">
        <v>-0.27500000000000002</v>
      </c>
      <c r="Y266" s="2">
        <v>5721</v>
      </c>
      <c r="Z266" s="70">
        <v>-0.32567185289957568</v>
      </c>
      <c r="AA266" s="2">
        <v>8360</v>
      </c>
      <c r="AB266" s="70">
        <v>-0.31045859452325963</v>
      </c>
    </row>
    <row r="267" spans="2:28" collapsed="1">
      <c r="B267" s="126">
        <v>1991</v>
      </c>
      <c r="C267" s="9">
        <v>462</v>
      </c>
      <c r="D267" s="50">
        <v>7.9439252336448662E-2</v>
      </c>
      <c r="E267" s="9">
        <v>3</v>
      </c>
      <c r="F267" s="50">
        <v>-0.5</v>
      </c>
      <c r="G267" s="9">
        <v>5</v>
      </c>
      <c r="H267" s="50">
        <v>-0.77272727272727271</v>
      </c>
      <c r="I267" s="9">
        <v>8</v>
      </c>
      <c r="J267" s="50">
        <v>-0.7142857142857143</v>
      </c>
      <c r="K267" s="9">
        <v>4651</v>
      </c>
      <c r="L267" s="50">
        <v>-9.6717809283355938E-2</v>
      </c>
      <c r="M267" s="9">
        <v>6200</v>
      </c>
      <c r="N267" s="50">
        <v>-2.0227560050568916E-2</v>
      </c>
      <c r="O267" s="9">
        <v>10851</v>
      </c>
      <c r="P267" s="50">
        <v>-5.4543870349394452E-2</v>
      </c>
      <c r="Q267" s="9">
        <v>10151</v>
      </c>
      <c r="R267" s="50">
        <v>-0.15309527782412813</v>
      </c>
      <c r="S267" s="9">
        <v>32869</v>
      </c>
      <c r="T267" s="50">
        <v>-5.0769630635053575E-2</v>
      </c>
      <c r="U267" s="9">
        <v>43020</v>
      </c>
      <c r="V267" s="50">
        <v>-7.7081500868856345E-2</v>
      </c>
      <c r="W267" s="9">
        <v>15267</v>
      </c>
      <c r="X267" s="50">
        <v>-0.13102623939894131</v>
      </c>
      <c r="Y267" s="9">
        <v>39074</v>
      </c>
      <c r="Z267" s="50">
        <v>-4.6440686238621631E-2</v>
      </c>
      <c r="AA267" s="9">
        <v>54341</v>
      </c>
      <c r="AB267" s="50">
        <v>-7.1823864995046671E-2</v>
      </c>
    </row>
    <row r="268" spans="2:28" ht="15" hidden="1" customHeight="1" outlineLevel="1">
      <c r="B268" s="41" t="s">
        <v>11</v>
      </c>
      <c r="C268" s="2">
        <v>35</v>
      </c>
      <c r="D268" s="70">
        <v>2.1818181818181817</v>
      </c>
      <c r="E268" s="9">
        <v>3</v>
      </c>
      <c r="F268" s="70" t="e">
        <v>#DIV/0!</v>
      </c>
      <c r="G268" s="9">
        <v>0</v>
      </c>
      <c r="H268" s="70" t="e">
        <v>#DIV/0!</v>
      </c>
      <c r="I268" s="9">
        <v>3</v>
      </c>
      <c r="J268" s="70" t="e">
        <v>#DIV/0!</v>
      </c>
      <c r="K268" s="2">
        <v>972</v>
      </c>
      <c r="L268" s="70">
        <v>6.2295081967213006E-2</v>
      </c>
      <c r="M268" s="2">
        <v>890</v>
      </c>
      <c r="N268" s="70">
        <v>-0.43275971956660297</v>
      </c>
      <c r="O268" s="2">
        <v>1862</v>
      </c>
      <c r="P268" s="70">
        <v>-0.25040257648953301</v>
      </c>
      <c r="Q268" s="9">
        <v>1906</v>
      </c>
      <c r="R268" s="70">
        <v>-0.22865236746256579</v>
      </c>
      <c r="S268" s="9">
        <v>3414</v>
      </c>
      <c r="T268" s="70">
        <v>-0.41137931034482755</v>
      </c>
      <c r="U268" s="9">
        <v>5320</v>
      </c>
      <c r="V268" s="70">
        <v>-0.35678878007496073</v>
      </c>
      <c r="W268" s="2">
        <v>2916</v>
      </c>
      <c r="X268" s="70">
        <v>-0.1415955254636444</v>
      </c>
      <c r="Y268" s="2">
        <v>4304</v>
      </c>
      <c r="Z268" s="70">
        <v>-0.41593160537386353</v>
      </c>
      <c r="AA268" s="2">
        <v>7220</v>
      </c>
      <c r="AB268" s="70">
        <v>-0.32937023964332157</v>
      </c>
    </row>
    <row r="269" spans="2:28" ht="15" hidden="1" customHeight="1" outlineLevel="1">
      <c r="B269" s="41" t="s">
        <v>12</v>
      </c>
      <c r="C269" s="2">
        <v>103</v>
      </c>
      <c r="D269" s="70">
        <v>1.2391304347826089</v>
      </c>
      <c r="E269" s="9">
        <v>1</v>
      </c>
      <c r="F269" s="70" t="e">
        <v>#DIV/0!</v>
      </c>
      <c r="G269" s="9">
        <v>0</v>
      </c>
      <c r="H269" s="70" t="e">
        <v>#DIV/0!</v>
      </c>
      <c r="I269" s="9">
        <v>1</v>
      </c>
      <c r="J269" s="70" t="e">
        <v>#DIV/0!</v>
      </c>
      <c r="K269" s="2">
        <v>741</v>
      </c>
      <c r="L269" s="70">
        <v>7.3913043478260887E-2</v>
      </c>
      <c r="M269" s="2">
        <v>949</v>
      </c>
      <c r="N269" s="70">
        <v>3.1712473572937938E-3</v>
      </c>
      <c r="O269" s="2">
        <v>1690</v>
      </c>
      <c r="P269" s="70">
        <v>3.3007334963325086E-2</v>
      </c>
      <c r="Q269" s="9">
        <v>1630</v>
      </c>
      <c r="R269" s="70">
        <v>-0.34773909563825534</v>
      </c>
      <c r="S269" s="9">
        <v>3354</v>
      </c>
      <c r="T269" s="70">
        <v>-0.4135338345864662</v>
      </c>
      <c r="U269" s="9">
        <v>4984</v>
      </c>
      <c r="V269" s="70">
        <v>-0.39352640545144801</v>
      </c>
      <c r="W269" s="2">
        <v>2475</v>
      </c>
      <c r="X269" s="70">
        <v>-0.2349304482225657</v>
      </c>
      <c r="Y269" s="2">
        <v>4303</v>
      </c>
      <c r="Z269" s="70">
        <v>-0.35438859714928728</v>
      </c>
      <c r="AA269" s="2">
        <v>6778</v>
      </c>
      <c r="AB269" s="70">
        <v>-0.31535353535353539</v>
      </c>
    </row>
    <row r="270" spans="2:28" ht="15" hidden="1" customHeight="1" outlineLevel="1">
      <c r="B270" s="41" t="s">
        <v>13</v>
      </c>
      <c r="C270" s="2">
        <v>87</v>
      </c>
      <c r="D270" s="70">
        <v>28</v>
      </c>
      <c r="E270" s="9">
        <v>0</v>
      </c>
      <c r="F270" s="70" t="e">
        <v>#DIV/0!</v>
      </c>
      <c r="G270" s="9">
        <v>3</v>
      </c>
      <c r="H270" s="70" t="e">
        <v>#DIV/0!</v>
      </c>
      <c r="I270" s="9">
        <v>3</v>
      </c>
      <c r="J270" s="70" t="e">
        <v>#DIV/0!</v>
      </c>
      <c r="K270" s="2">
        <v>283</v>
      </c>
      <c r="L270" s="70">
        <v>0.36057692307692313</v>
      </c>
      <c r="M270" s="2">
        <v>511</v>
      </c>
      <c r="N270" s="70">
        <v>-0.64563106796116498</v>
      </c>
      <c r="O270" s="2">
        <v>794</v>
      </c>
      <c r="P270" s="70">
        <v>-0.5187878787878788</v>
      </c>
      <c r="Q270" s="9">
        <v>591</v>
      </c>
      <c r="R270" s="70">
        <v>-0.5342789598108747</v>
      </c>
      <c r="S270" s="9">
        <v>2007</v>
      </c>
      <c r="T270" s="70">
        <v>-0.37825278810408924</v>
      </c>
      <c r="U270" s="9">
        <v>2598</v>
      </c>
      <c r="V270" s="70">
        <v>-0.42228152101400929</v>
      </c>
      <c r="W270" s="2">
        <v>961</v>
      </c>
      <c r="X270" s="70">
        <v>-0.3506756756756757</v>
      </c>
      <c r="Y270" s="2">
        <v>2521</v>
      </c>
      <c r="Z270" s="70">
        <v>-0.46017130620985014</v>
      </c>
      <c r="AA270" s="2">
        <v>3482</v>
      </c>
      <c r="AB270" s="70">
        <v>-0.43382113821138213</v>
      </c>
    </row>
    <row r="271" spans="2:28" ht="15" hidden="1" customHeight="1" outlineLevel="1">
      <c r="B271" s="41" t="s">
        <v>14</v>
      </c>
      <c r="C271" s="2">
        <v>3</v>
      </c>
      <c r="D271" s="70">
        <v>-0.625</v>
      </c>
      <c r="E271" s="9">
        <v>0</v>
      </c>
      <c r="F271" s="70">
        <v>-1</v>
      </c>
      <c r="G271" s="9">
        <v>3</v>
      </c>
      <c r="H271" s="70" t="e">
        <v>#DIV/0!</v>
      </c>
      <c r="I271" s="9">
        <v>3</v>
      </c>
      <c r="J271" s="70">
        <v>2</v>
      </c>
      <c r="K271" s="2">
        <v>27</v>
      </c>
      <c r="L271" s="70">
        <v>3.5</v>
      </c>
      <c r="M271" s="2">
        <v>3</v>
      </c>
      <c r="N271" s="70">
        <v>-0.25</v>
      </c>
      <c r="O271" s="2">
        <v>30</v>
      </c>
      <c r="P271" s="70">
        <v>2</v>
      </c>
      <c r="Q271" s="9">
        <v>12</v>
      </c>
      <c r="R271" s="70">
        <v>9.0909090909090828E-2</v>
      </c>
      <c r="S271" s="9">
        <v>986</v>
      </c>
      <c r="T271" s="70">
        <v>-0.59787928221859699</v>
      </c>
      <c r="U271" s="9">
        <v>998</v>
      </c>
      <c r="V271" s="70">
        <v>-0.59480308566788476</v>
      </c>
      <c r="W271" s="2">
        <v>42</v>
      </c>
      <c r="X271" s="70">
        <v>0.61538461538461542</v>
      </c>
      <c r="Y271" s="2">
        <v>992</v>
      </c>
      <c r="Z271" s="70">
        <v>-0.59609120521172643</v>
      </c>
      <c r="AA271" s="2">
        <v>1034</v>
      </c>
      <c r="AB271" s="70">
        <v>-0.58340048348106366</v>
      </c>
    </row>
    <row r="272" spans="2:28" ht="15" hidden="1" customHeight="1" outlineLevel="1">
      <c r="B272" s="41" t="s">
        <v>15</v>
      </c>
      <c r="C272" s="2">
        <v>1</v>
      </c>
      <c r="D272" s="70">
        <v>-0.5</v>
      </c>
      <c r="E272" s="9">
        <v>0</v>
      </c>
      <c r="F272" s="70" t="e">
        <v>#DIV/0!</v>
      </c>
      <c r="G272" s="9">
        <v>0</v>
      </c>
      <c r="H272" s="70" t="e">
        <v>#DIV/0!</v>
      </c>
      <c r="I272" s="9">
        <v>0</v>
      </c>
      <c r="J272" s="70" t="e">
        <v>#DIV/0!</v>
      </c>
      <c r="K272" s="2">
        <v>8</v>
      </c>
      <c r="L272" s="70">
        <v>1</v>
      </c>
      <c r="M272" s="2">
        <v>3</v>
      </c>
      <c r="N272" s="70">
        <v>-0.5</v>
      </c>
      <c r="O272" s="2">
        <v>11</v>
      </c>
      <c r="P272" s="70">
        <v>0.10000000000000009</v>
      </c>
      <c r="Q272" s="9">
        <v>8</v>
      </c>
      <c r="R272" s="70">
        <v>0.33333333333333326</v>
      </c>
      <c r="S272" s="9">
        <v>1170</v>
      </c>
      <c r="T272" s="70">
        <v>-0.62786259541984735</v>
      </c>
      <c r="U272" s="9">
        <v>1178</v>
      </c>
      <c r="V272" s="70">
        <v>-0.62603174603174605</v>
      </c>
      <c r="W272" s="2">
        <v>17</v>
      </c>
      <c r="X272" s="70">
        <v>0.41666666666666674</v>
      </c>
      <c r="Y272" s="2">
        <v>1173</v>
      </c>
      <c r="Z272" s="70">
        <v>-0.62761904761904763</v>
      </c>
      <c r="AA272" s="2">
        <v>1190</v>
      </c>
      <c r="AB272" s="70">
        <v>-0.62365591397849462</v>
      </c>
    </row>
    <row r="273" spans="2:28" ht="15" hidden="1" customHeight="1" outlineLevel="1">
      <c r="B273" s="41" t="s">
        <v>16</v>
      </c>
      <c r="C273" s="2">
        <v>0</v>
      </c>
      <c r="D273" s="70">
        <v>-1</v>
      </c>
      <c r="E273" s="9">
        <v>2</v>
      </c>
      <c r="F273" s="70" t="e">
        <v>#DIV/0!</v>
      </c>
      <c r="G273" s="9">
        <v>0</v>
      </c>
      <c r="H273" s="70" t="e">
        <v>#DIV/0!</v>
      </c>
      <c r="I273" s="9">
        <v>2</v>
      </c>
      <c r="J273" s="70" t="e">
        <v>#DIV/0!</v>
      </c>
      <c r="K273" s="2">
        <v>2</v>
      </c>
      <c r="L273" s="70">
        <v>-0.8</v>
      </c>
      <c r="M273" s="2">
        <v>4</v>
      </c>
      <c r="N273" s="70">
        <v>-0.66666666666666674</v>
      </c>
      <c r="O273" s="2">
        <v>6</v>
      </c>
      <c r="P273" s="70">
        <v>-0.72727272727272729</v>
      </c>
      <c r="Q273" s="9">
        <v>3</v>
      </c>
      <c r="R273" s="70">
        <v>-0.5714285714285714</v>
      </c>
      <c r="S273" s="9">
        <v>1760</v>
      </c>
      <c r="T273" s="70">
        <v>-0.4935251798561151</v>
      </c>
      <c r="U273" s="9">
        <v>1763</v>
      </c>
      <c r="V273" s="70">
        <v>-0.49368179207352092</v>
      </c>
      <c r="W273" s="2">
        <v>7</v>
      </c>
      <c r="X273" s="70">
        <v>-0.7407407407407407</v>
      </c>
      <c r="Y273" s="2">
        <v>1764</v>
      </c>
      <c r="Z273" s="70">
        <v>-0.49412102093490107</v>
      </c>
      <c r="AA273" s="2">
        <v>1771</v>
      </c>
      <c r="AB273" s="70">
        <v>-0.49601593625498008</v>
      </c>
    </row>
    <row r="274" spans="2:28" ht="15" hidden="1" customHeight="1" outlineLevel="1">
      <c r="B274" s="41" t="s">
        <v>17</v>
      </c>
      <c r="C274" s="2">
        <v>1</v>
      </c>
      <c r="D274" s="70">
        <v>-0.88888888888888884</v>
      </c>
      <c r="E274" s="9">
        <v>0</v>
      </c>
      <c r="F274" s="70" t="e">
        <v>#DIV/0!</v>
      </c>
      <c r="G274" s="9">
        <v>0</v>
      </c>
      <c r="H274" s="70" t="e">
        <v>#DIV/0!</v>
      </c>
      <c r="I274" s="9">
        <v>0</v>
      </c>
      <c r="J274" s="70" t="e">
        <v>#DIV/0!</v>
      </c>
      <c r="K274" s="2">
        <v>7</v>
      </c>
      <c r="L274" s="70">
        <v>-0.82051282051282048</v>
      </c>
      <c r="M274" s="2">
        <v>16</v>
      </c>
      <c r="N274" s="70">
        <v>0.14285714285714279</v>
      </c>
      <c r="O274" s="2">
        <v>23</v>
      </c>
      <c r="P274" s="70">
        <v>-0.56603773584905659</v>
      </c>
      <c r="Q274" s="9">
        <v>6</v>
      </c>
      <c r="R274" s="70">
        <v>0.5</v>
      </c>
      <c r="S274" s="9">
        <v>1134</v>
      </c>
      <c r="T274" s="70">
        <v>-0.59105661738189685</v>
      </c>
      <c r="U274" s="9">
        <v>1140</v>
      </c>
      <c r="V274" s="70">
        <v>-0.58948505581562838</v>
      </c>
      <c r="W274" s="2">
        <v>14</v>
      </c>
      <c r="X274" s="70">
        <v>-0.73076923076923084</v>
      </c>
      <c r="Y274" s="2">
        <v>1150</v>
      </c>
      <c r="Z274" s="70">
        <v>-0.58736993182633657</v>
      </c>
      <c r="AA274" s="2">
        <v>1164</v>
      </c>
      <c r="AB274" s="70">
        <v>-0.58999647763296936</v>
      </c>
    </row>
    <row r="275" spans="2:28" ht="15" hidden="1" customHeight="1" outlineLevel="1">
      <c r="B275" s="41" t="s">
        <v>18</v>
      </c>
      <c r="C275" s="2">
        <v>6</v>
      </c>
      <c r="D275" s="70" t="e">
        <v>#DIV/0!</v>
      </c>
      <c r="E275" s="9">
        <v>0</v>
      </c>
      <c r="F275" s="70" t="e">
        <v>#DIV/0!</v>
      </c>
      <c r="G275" s="9">
        <v>4</v>
      </c>
      <c r="H275" s="70" t="e">
        <v>#DIV/0!</v>
      </c>
      <c r="I275" s="9">
        <v>4</v>
      </c>
      <c r="J275" s="70" t="e">
        <v>#DIV/0!</v>
      </c>
      <c r="K275" s="2">
        <v>3</v>
      </c>
      <c r="L275" s="70">
        <v>-0.83333333333333337</v>
      </c>
      <c r="M275" s="2">
        <v>3</v>
      </c>
      <c r="N275" s="70" t="e">
        <v>#DIV/0!</v>
      </c>
      <c r="O275" s="2">
        <v>6</v>
      </c>
      <c r="P275" s="70">
        <v>-0.66666666666666674</v>
      </c>
      <c r="Q275" s="9">
        <v>4</v>
      </c>
      <c r="R275" s="70">
        <v>-0.84615384615384615</v>
      </c>
      <c r="S275" s="9">
        <v>1219</v>
      </c>
      <c r="T275" s="70">
        <v>-0.66223330562482685</v>
      </c>
      <c r="U275" s="9">
        <v>1223</v>
      </c>
      <c r="V275" s="70">
        <v>-0.66354883081155436</v>
      </c>
      <c r="W275" s="2">
        <v>13</v>
      </c>
      <c r="X275" s="70">
        <v>-0.70454545454545459</v>
      </c>
      <c r="Y275" s="2">
        <v>1226</v>
      </c>
      <c r="Z275" s="70">
        <v>-0.66029371016902183</v>
      </c>
      <c r="AA275" s="2">
        <v>1239</v>
      </c>
      <c r="AB275" s="70">
        <v>-0.66082671776621948</v>
      </c>
    </row>
    <row r="276" spans="2:28" ht="15" hidden="1" customHeight="1" outlineLevel="1">
      <c r="B276" s="41" t="s">
        <v>19</v>
      </c>
      <c r="C276" s="2">
        <v>69</v>
      </c>
      <c r="D276" s="70">
        <v>4.3076923076923075</v>
      </c>
      <c r="E276" s="9">
        <v>0</v>
      </c>
      <c r="F276" s="70" t="e">
        <v>#DIV/0!</v>
      </c>
      <c r="G276" s="9">
        <v>0</v>
      </c>
      <c r="H276" s="70" t="e">
        <v>#DIV/0!</v>
      </c>
      <c r="I276" s="9">
        <v>0</v>
      </c>
      <c r="J276" s="70" t="e">
        <v>#DIV/0!</v>
      </c>
      <c r="K276" s="2">
        <v>230</v>
      </c>
      <c r="L276" s="70">
        <v>-0.608843537414966</v>
      </c>
      <c r="M276" s="2">
        <v>277</v>
      </c>
      <c r="N276" s="70">
        <v>-0.73644148430066603</v>
      </c>
      <c r="O276" s="2">
        <v>507</v>
      </c>
      <c r="P276" s="70">
        <v>-0.69066503965832826</v>
      </c>
      <c r="Q276" s="9">
        <v>978</v>
      </c>
      <c r="R276" s="70">
        <v>-0.19506172839506175</v>
      </c>
      <c r="S276" s="9">
        <v>1415</v>
      </c>
      <c r="T276" s="70">
        <v>-0.6997028862478778</v>
      </c>
      <c r="U276" s="9">
        <v>2393</v>
      </c>
      <c r="V276" s="70">
        <v>-0.59625442888476465</v>
      </c>
      <c r="W276" s="2">
        <v>1277</v>
      </c>
      <c r="X276" s="70">
        <v>-0.29680616740088106</v>
      </c>
      <c r="Y276" s="2">
        <v>1692</v>
      </c>
      <c r="Z276" s="70">
        <v>-0.70640291514836018</v>
      </c>
      <c r="AA276" s="2">
        <v>2969</v>
      </c>
      <c r="AB276" s="70">
        <v>-0.60825966486343841</v>
      </c>
    </row>
    <row r="277" spans="2:28" ht="15" hidden="1" customHeight="1" outlineLevel="1">
      <c r="B277" s="41" t="s">
        <v>20</v>
      </c>
      <c r="C277" s="2">
        <v>11</v>
      </c>
      <c r="D277" s="70">
        <v>0</v>
      </c>
      <c r="E277" s="9">
        <v>0</v>
      </c>
      <c r="F277" s="70" t="e">
        <v>#DIV/0!</v>
      </c>
      <c r="G277" s="9">
        <v>7</v>
      </c>
      <c r="H277" s="70" t="e">
        <v>#DIV/0!</v>
      </c>
      <c r="I277" s="9">
        <v>7</v>
      </c>
      <c r="J277" s="70" t="e">
        <v>#DIV/0!</v>
      </c>
      <c r="K277" s="2">
        <v>926</v>
      </c>
      <c r="L277" s="70">
        <v>-0.2644956314535345</v>
      </c>
      <c r="M277" s="2">
        <v>1260</v>
      </c>
      <c r="N277" s="70">
        <v>-0.1089108910891089</v>
      </c>
      <c r="O277" s="2">
        <v>2186</v>
      </c>
      <c r="P277" s="70">
        <v>-0.18219229330340436</v>
      </c>
      <c r="Q277" s="9">
        <v>2103</v>
      </c>
      <c r="R277" s="70">
        <v>-6.2416406598305829E-2</v>
      </c>
      <c r="S277" s="9">
        <v>4939</v>
      </c>
      <c r="T277" s="70">
        <v>-0.32165911275923642</v>
      </c>
      <c r="U277" s="9">
        <v>7042</v>
      </c>
      <c r="V277" s="70">
        <v>-0.26060478790424191</v>
      </c>
      <c r="W277" s="2">
        <v>3040</v>
      </c>
      <c r="X277" s="70">
        <v>-0.13464275547964699</v>
      </c>
      <c r="Y277" s="2">
        <v>6206</v>
      </c>
      <c r="Z277" s="70">
        <v>-0.28625646923519266</v>
      </c>
      <c r="AA277" s="2">
        <v>9246</v>
      </c>
      <c r="AB277" s="70">
        <v>-0.24262778505897775</v>
      </c>
    </row>
    <row r="278" spans="2:28" ht="15" hidden="1" customHeight="1" outlineLevel="1">
      <c r="B278" s="41" t="s">
        <v>21</v>
      </c>
      <c r="C278" s="2">
        <v>8</v>
      </c>
      <c r="D278" s="70">
        <v>1</v>
      </c>
      <c r="E278" s="9">
        <v>0</v>
      </c>
      <c r="F278" s="70">
        <v>-1</v>
      </c>
      <c r="G278" s="9">
        <v>0</v>
      </c>
      <c r="H278" s="70" t="e">
        <v>#DIV/0!</v>
      </c>
      <c r="I278" s="9">
        <v>0</v>
      </c>
      <c r="J278" s="70">
        <v>-1</v>
      </c>
      <c r="K278" s="2">
        <v>927</v>
      </c>
      <c r="L278" s="70">
        <v>-0.20769230769230773</v>
      </c>
      <c r="M278" s="2">
        <v>1158</v>
      </c>
      <c r="N278" s="70">
        <v>8.7108013937282625E-3</v>
      </c>
      <c r="O278" s="2">
        <v>2085</v>
      </c>
      <c r="P278" s="70">
        <v>-0.10051768766177738</v>
      </c>
      <c r="Q278" s="9">
        <v>2232</v>
      </c>
      <c r="R278" s="70">
        <v>-4.6561298590345968E-2</v>
      </c>
      <c r="S278" s="9">
        <v>6004</v>
      </c>
      <c r="T278" s="70">
        <v>-7.6875768757687535E-2</v>
      </c>
      <c r="U278" s="9">
        <v>8236</v>
      </c>
      <c r="V278" s="70">
        <v>-6.8852459016393475E-2</v>
      </c>
      <c r="W278" s="2">
        <v>3167</v>
      </c>
      <c r="X278" s="70">
        <v>-9.9772598067083607E-2</v>
      </c>
      <c r="Y278" s="2">
        <v>7162</v>
      </c>
      <c r="Z278" s="70">
        <v>-6.4035546262415033E-2</v>
      </c>
      <c r="AA278" s="2">
        <v>10329</v>
      </c>
      <c r="AB278" s="70">
        <v>-7.5290957923008106E-2</v>
      </c>
    </row>
    <row r="279" spans="2:28" ht="15" hidden="1" customHeight="1" outlineLevel="1">
      <c r="B279" s="41" t="s">
        <v>22</v>
      </c>
      <c r="C279" s="2">
        <v>104</v>
      </c>
      <c r="D279" s="70">
        <v>5.5</v>
      </c>
      <c r="E279" s="9">
        <v>0</v>
      </c>
      <c r="F279" s="70" t="e">
        <v>#DIV/0!</v>
      </c>
      <c r="G279" s="9">
        <v>5</v>
      </c>
      <c r="H279" s="70" t="e">
        <v>#DIV/0!</v>
      </c>
      <c r="I279" s="9">
        <v>5</v>
      </c>
      <c r="J279" s="70" t="e">
        <v>#DIV/0!</v>
      </c>
      <c r="K279" s="2">
        <v>1023</v>
      </c>
      <c r="L279" s="70">
        <v>3.9634146341463339E-2</v>
      </c>
      <c r="M279" s="2">
        <v>1254</v>
      </c>
      <c r="N279" s="70">
        <v>-0.12552301255230125</v>
      </c>
      <c r="O279" s="2">
        <v>2277</v>
      </c>
      <c r="P279" s="70">
        <v>-5.8312655086848686E-2</v>
      </c>
      <c r="Q279" s="9">
        <v>2513</v>
      </c>
      <c r="R279" s="70">
        <v>-0.1475576662143826</v>
      </c>
      <c r="S279" s="9">
        <v>7225</v>
      </c>
      <c r="T279" s="70">
        <v>-0.14709007201038837</v>
      </c>
      <c r="U279" s="9">
        <v>9738</v>
      </c>
      <c r="V279" s="70">
        <v>-0.14721078903581752</v>
      </c>
      <c r="W279" s="2">
        <v>3640</v>
      </c>
      <c r="X279" s="70">
        <v>-7.8014184397163122E-2</v>
      </c>
      <c r="Y279" s="2">
        <v>8484</v>
      </c>
      <c r="Z279" s="70">
        <v>-0.14346289752650176</v>
      </c>
      <c r="AA279" s="2">
        <v>12124</v>
      </c>
      <c r="AB279" s="70">
        <v>-0.124810510358767</v>
      </c>
    </row>
    <row r="280" spans="2:28" collapsed="1">
      <c r="B280" s="126">
        <v>1990</v>
      </c>
      <c r="C280" s="9">
        <v>428</v>
      </c>
      <c r="D280" s="50">
        <v>2.2180451127819549</v>
      </c>
      <c r="E280" s="9">
        <v>6</v>
      </c>
      <c r="F280" s="50">
        <v>0.5</v>
      </c>
      <c r="G280" s="9">
        <v>22</v>
      </c>
      <c r="H280" s="70" t="s">
        <v>132</v>
      </c>
      <c r="I280" s="9">
        <v>28</v>
      </c>
      <c r="J280" s="50">
        <v>6</v>
      </c>
      <c r="K280" s="9">
        <v>5149</v>
      </c>
      <c r="L280" s="50">
        <v>-0.12595484637582754</v>
      </c>
      <c r="M280" s="9">
        <v>6328</v>
      </c>
      <c r="N280" s="50">
        <v>-0.30000000000000004</v>
      </c>
      <c r="O280" s="9">
        <v>11477</v>
      </c>
      <c r="P280" s="50">
        <v>-0.23133078829281362</v>
      </c>
      <c r="Q280" s="9">
        <v>11986</v>
      </c>
      <c r="R280" s="50">
        <v>-0.20305851063829783</v>
      </c>
      <c r="S280" s="9">
        <v>34627</v>
      </c>
      <c r="T280" s="50">
        <v>-0.39429401063532044</v>
      </c>
      <c r="U280" s="9">
        <v>46613</v>
      </c>
      <c r="V280" s="50">
        <v>-0.35446210946155554</v>
      </c>
      <c r="W280" s="9">
        <v>17569</v>
      </c>
      <c r="X280" s="50">
        <v>-0.16608126067970386</v>
      </c>
      <c r="Y280" s="9">
        <v>40977</v>
      </c>
      <c r="Z280" s="50">
        <v>-0.38108687771870464</v>
      </c>
      <c r="AA280" s="9">
        <v>58546</v>
      </c>
      <c r="AB280" s="50">
        <v>-0.32918557220770883</v>
      </c>
    </row>
    <row r="281" spans="2:28" ht="15" hidden="1" customHeight="1" outlineLevel="1">
      <c r="B281" s="41" t="s">
        <v>11</v>
      </c>
      <c r="C281" s="2">
        <v>11</v>
      </c>
      <c r="D281" s="70">
        <v>-0.73170731707317072</v>
      </c>
      <c r="E281" s="9">
        <v>0</v>
      </c>
      <c r="F281" s="70" t="e">
        <v>#DIV/0!</v>
      </c>
      <c r="G281" s="9">
        <v>0</v>
      </c>
      <c r="H281" s="70" t="e">
        <v>#DIV/0!</v>
      </c>
      <c r="I281" s="9">
        <v>0</v>
      </c>
      <c r="J281" s="70" t="e">
        <v>#DIV/0!</v>
      </c>
      <c r="K281" s="2">
        <v>915</v>
      </c>
      <c r="L281" s="70">
        <v>0.61660777385159005</v>
      </c>
      <c r="M281" s="2">
        <v>1569</v>
      </c>
      <c r="N281" s="70">
        <v>0.11434659090909083</v>
      </c>
      <c r="O281" s="2">
        <v>2484</v>
      </c>
      <c r="P281" s="70">
        <v>0.25835866261398177</v>
      </c>
      <c r="Q281" s="9">
        <v>2471</v>
      </c>
      <c r="R281" s="70">
        <v>0.25050607287449389</v>
      </c>
      <c r="S281" s="9">
        <v>5800</v>
      </c>
      <c r="T281" s="70">
        <v>-0.44295044179792542</v>
      </c>
      <c r="U281" s="9">
        <v>8271</v>
      </c>
      <c r="V281" s="70">
        <v>-0.33233774620600576</v>
      </c>
      <c r="W281" s="2">
        <v>3397</v>
      </c>
      <c r="X281" s="70">
        <v>0.3151374370886566</v>
      </c>
      <c r="Y281" s="2">
        <v>7369</v>
      </c>
      <c r="Z281" s="70">
        <v>-0.37656514382402706</v>
      </c>
      <c r="AA281" s="2">
        <v>10766</v>
      </c>
      <c r="AB281" s="70">
        <v>-0.25251683677011738</v>
      </c>
    </row>
    <row r="282" spans="2:28" ht="15" hidden="1" customHeight="1" outlineLevel="1">
      <c r="B282" s="41" t="s">
        <v>12</v>
      </c>
      <c r="C282" s="2">
        <v>46</v>
      </c>
      <c r="D282" s="70">
        <v>22</v>
      </c>
      <c r="E282" s="9">
        <v>0</v>
      </c>
      <c r="F282" s="70" t="e">
        <v>#DIV/0!</v>
      </c>
      <c r="G282" s="9">
        <v>0</v>
      </c>
      <c r="H282" s="70" t="e">
        <v>#DIV/0!</v>
      </c>
      <c r="I282" s="9">
        <v>0</v>
      </c>
      <c r="J282" s="70" t="e">
        <v>#DIV/0!</v>
      </c>
      <c r="K282" s="2">
        <v>690</v>
      </c>
      <c r="L282" s="70">
        <v>2.6785714285714191E-2</v>
      </c>
      <c r="M282" s="2">
        <v>946</v>
      </c>
      <c r="N282" s="70">
        <v>-0.48249452954048144</v>
      </c>
      <c r="O282" s="2">
        <v>1636</v>
      </c>
      <c r="P282" s="70">
        <v>-0.34560000000000002</v>
      </c>
      <c r="Q282" s="9">
        <v>2499</v>
      </c>
      <c r="R282" s="70">
        <v>-3.6994219653179172E-2</v>
      </c>
      <c r="S282" s="9">
        <v>5719</v>
      </c>
      <c r="T282" s="70">
        <v>-0.27890556045895853</v>
      </c>
      <c r="U282" s="9">
        <v>8218</v>
      </c>
      <c r="V282" s="70">
        <v>-0.21926657799733995</v>
      </c>
      <c r="W282" s="2">
        <v>3235</v>
      </c>
      <c r="X282" s="70">
        <v>-1.0400734169470738E-2</v>
      </c>
      <c r="Y282" s="2">
        <v>6665</v>
      </c>
      <c r="Z282" s="70">
        <v>-0.31704068039758171</v>
      </c>
      <c r="AA282" s="2">
        <v>9900</v>
      </c>
      <c r="AB282" s="70">
        <v>-0.24009824992324225</v>
      </c>
    </row>
    <row r="283" spans="2:28" ht="15" hidden="1" customHeight="1" outlineLevel="1">
      <c r="B283" s="41" t="s">
        <v>13</v>
      </c>
      <c r="C283" s="2">
        <v>3</v>
      </c>
      <c r="D283" s="70">
        <v>-0.83333333333333337</v>
      </c>
      <c r="E283" s="9">
        <v>0</v>
      </c>
      <c r="F283" s="70" t="e">
        <v>#DIV/0!</v>
      </c>
      <c r="G283" s="9">
        <v>0</v>
      </c>
      <c r="H283" s="70" t="e">
        <v>#DIV/0!</v>
      </c>
      <c r="I283" s="9">
        <v>0</v>
      </c>
      <c r="J283" s="70" t="e">
        <v>#DIV/0!</v>
      </c>
      <c r="K283" s="2">
        <v>208</v>
      </c>
      <c r="L283" s="70">
        <v>-0.27017543859649118</v>
      </c>
      <c r="M283" s="2">
        <v>1442</v>
      </c>
      <c r="N283" s="70">
        <v>3.8904899135446591E-2</v>
      </c>
      <c r="O283" s="2">
        <v>1650</v>
      </c>
      <c r="P283" s="70">
        <v>-1.3747758517632991E-2</v>
      </c>
      <c r="Q283" s="9">
        <v>1269</v>
      </c>
      <c r="R283" s="70">
        <v>-0.17917205692108662</v>
      </c>
      <c r="S283" s="9">
        <v>3228</v>
      </c>
      <c r="T283" s="70">
        <v>-0.36469198976579409</v>
      </c>
      <c r="U283" s="9">
        <v>4497</v>
      </c>
      <c r="V283" s="70">
        <v>-0.32141240380262559</v>
      </c>
      <c r="W283" s="2">
        <v>1480</v>
      </c>
      <c r="X283" s="70">
        <v>-0.19956733369388857</v>
      </c>
      <c r="Y283" s="2">
        <v>4670</v>
      </c>
      <c r="Z283" s="70">
        <v>-0.27809553253980523</v>
      </c>
      <c r="AA283" s="2">
        <v>6150</v>
      </c>
      <c r="AB283" s="70">
        <v>-0.2606395768213513</v>
      </c>
    </row>
    <row r="284" spans="2:28" ht="15" hidden="1" customHeight="1" outlineLevel="1">
      <c r="B284" s="41" t="s">
        <v>14</v>
      </c>
      <c r="C284" s="2">
        <v>8</v>
      </c>
      <c r="D284" s="70">
        <v>3</v>
      </c>
      <c r="E284" s="9">
        <v>1</v>
      </c>
      <c r="F284" s="70" t="e">
        <v>#DIV/0!</v>
      </c>
      <c r="G284" s="9">
        <v>0</v>
      </c>
      <c r="H284" s="70" t="e">
        <v>#DIV/0!</v>
      </c>
      <c r="I284" s="9">
        <v>1</v>
      </c>
      <c r="J284" s="70" t="e">
        <v>#DIV/0!</v>
      </c>
      <c r="K284" s="2">
        <v>6</v>
      </c>
      <c r="L284" s="70">
        <v>-0.45454545454545459</v>
      </c>
      <c r="M284" s="2">
        <v>4</v>
      </c>
      <c r="N284" s="70">
        <v>-0.99354838709677418</v>
      </c>
      <c r="O284" s="2">
        <v>10</v>
      </c>
      <c r="P284" s="70">
        <v>-0.98415213946117275</v>
      </c>
      <c r="Q284" s="9">
        <v>11</v>
      </c>
      <c r="R284" s="70">
        <v>-0.3125</v>
      </c>
      <c r="S284" s="9">
        <v>2452</v>
      </c>
      <c r="T284" s="70">
        <v>-0.35183716627015593</v>
      </c>
      <c r="U284" s="9">
        <v>2463</v>
      </c>
      <c r="V284" s="70">
        <v>-0.35167149249802576</v>
      </c>
      <c r="W284" s="2">
        <v>26</v>
      </c>
      <c r="X284" s="70">
        <v>-0.10344827586206895</v>
      </c>
      <c r="Y284" s="2">
        <v>2456</v>
      </c>
      <c r="Z284" s="70">
        <v>-0.4421985010220304</v>
      </c>
      <c r="AA284" s="2">
        <v>2482</v>
      </c>
      <c r="AB284" s="70">
        <v>-0.43998194945848379</v>
      </c>
    </row>
    <row r="285" spans="2:28" ht="15" hidden="1" customHeight="1" outlineLevel="1">
      <c r="B285" s="41" t="s">
        <v>15</v>
      </c>
      <c r="C285" s="2">
        <v>2</v>
      </c>
      <c r="D285" s="70">
        <v>-0.8</v>
      </c>
      <c r="E285" s="9">
        <v>0</v>
      </c>
      <c r="F285" s="70" t="e">
        <v>#DIV/0!</v>
      </c>
      <c r="G285" s="9">
        <v>0</v>
      </c>
      <c r="H285" s="70" t="e">
        <v>#DIV/0!</v>
      </c>
      <c r="I285" s="9">
        <v>0</v>
      </c>
      <c r="J285" s="70" t="e">
        <v>#DIV/0!</v>
      </c>
      <c r="K285" s="2">
        <v>4</v>
      </c>
      <c r="L285" s="70">
        <v>-0.55555555555555558</v>
      </c>
      <c r="M285" s="2">
        <v>6</v>
      </c>
      <c r="N285" s="70">
        <v>-0.99142857142857144</v>
      </c>
      <c r="O285" s="2">
        <v>10</v>
      </c>
      <c r="P285" s="70">
        <v>-0.98589562764456984</v>
      </c>
      <c r="Q285" s="9">
        <v>6</v>
      </c>
      <c r="R285" s="70">
        <v>2</v>
      </c>
      <c r="S285" s="9">
        <v>3144</v>
      </c>
      <c r="T285" s="70">
        <v>-0.18843572534847708</v>
      </c>
      <c r="U285" s="9">
        <v>3150</v>
      </c>
      <c r="V285" s="70">
        <v>-0.18730650154798767</v>
      </c>
      <c r="W285" s="2">
        <v>12</v>
      </c>
      <c r="X285" s="70">
        <v>-0.4285714285714286</v>
      </c>
      <c r="Y285" s="2">
        <v>3150</v>
      </c>
      <c r="Z285" s="70">
        <v>-0.31132487975513778</v>
      </c>
      <c r="AA285" s="2">
        <v>3162</v>
      </c>
      <c r="AB285" s="70">
        <v>-0.31186071817192595</v>
      </c>
    </row>
    <row r="286" spans="2:28" ht="15" hidden="1" customHeight="1" outlineLevel="1">
      <c r="B286" s="41" t="s">
        <v>16</v>
      </c>
      <c r="C286" s="2">
        <v>10</v>
      </c>
      <c r="D286" s="70">
        <v>1.5</v>
      </c>
      <c r="E286" s="9">
        <v>0</v>
      </c>
      <c r="F286" s="70">
        <v>-1</v>
      </c>
      <c r="G286" s="9">
        <v>0</v>
      </c>
      <c r="H286" s="70" t="e">
        <v>#DIV/0!</v>
      </c>
      <c r="I286" s="9">
        <v>0</v>
      </c>
      <c r="J286" s="70">
        <v>-1</v>
      </c>
      <c r="K286" s="2">
        <v>10</v>
      </c>
      <c r="L286" s="70">
        <v>-0.375</v>
      </c>
      <c r="M286" s="2">
        <v>12</v>
      </c>
      <c r="N286" s="70">
        <v>-0.97580645161290325</v>
      </c>
      <c r="O286" s="2">
        <v>22</v>
      </c>
      <c r="P286" s="70">
        <v>-0.95703125</v>
      </c>
      <c r="Q286" s="9">
        <v>7</v>
      </c>
      <c r="R286" s="70">
        <v>0</v>
      </c>
      <c r="S286" s="9">
        <v>3475</v>
      </c>
      <c r="T286" s="70">
        <v>-9.102798849071414E-2</v>
      </c>
      <c r="U286" s="9">
        <v>3482</v>
      </c>
      <c r="V286" s="70">
        <v>-9.0861618798955601E-2</v>
      </c>
      <c r="W286" s="2">
        <v>27</v>
      </c>
      <c r="X286" s="70">
        <v>-6.8965517241379337E-2</v>
      </c>
      <c r="Y286" s="2">
        <v>3487</v>
      </c>
      <c r="Z286" s="70">
        <v>-0.1926371845334568</v>
      </c>
      <c r="AA286" s="2">
        <v>3514</v>
      </c>
      <c r="AB286" s="70">
        <v>-0.19181232750689969</v>
      </c>
    </row>
    <row r="287" spans="2:28" ht="15" hidden="1" customHeight="1" outlineLevel="1">
      <c r="B287" s="41" t="s">
        <v>17</v>
      </c>
      <c r="C287" s="2">
        <v>9</v>
      </c>
      <c r="D287" s="70">
        <v>0.28571428571428581</v>
      </c>
      <c r="E287" s="9">
        <v>0</v>
      </c>
      <c r="F287" s="70" t="e">
        <v>#DIV/0!</v>
      </c>
      <c r="G287" s="9">
        <v>0</v>
      </c>
      <c r="H287" s="70" t="e">
        <v>#DIV/0!</v>
      </c>
      <c r="I287" s="9">
        <v>0</v>
      </c>
      <c r="J287" s="70" t="e">
        <v>#DIV/0!</v>
      </c>
      <c r="K287" s="2">
        <v>39</v>
      </c>
      <c r="L287" s="70">
        <v>6.8</v>
      </c>
      <c r="M287" s="2">
        <v>14</v>
      </c>
      <c r="N287" s="70">
        <v>-0.9848975188781014</v>
      </c>
      <c r="O287" s="2">
        <v>53</v>
      </c>
      <c r="P287" s="70">
        <v>-0.94313304721030045</v>
      </c>
      <c r="Q287" s="9">
        <v>4</v>
      </c>
      <c r="R287" s="70">
        <v>-0.55555555555555558</v>
      </c>
      <c r="S287" s="9">
        <v>2773</v>
      </c>
      <c r="T287" s="70">
        <v>-0.10950545921644184</v>
      </c>
      <c r="U287" s="9">
        <v>2777</v>
      </c>
      <c r="V287" s="70">
        <v>-0.11079090617995513</v>
      </c>
      <c r="W287" s="2">
        <v>52</v>
      </c>
      <c r="X287" s="70">
        <v>1.4761904761904763</v>
      </c>
      <c r="Y287" s="2">
        <v>2787</v>
      </c>
      <c r="Z287" s="70">
        <v>-0.31031922791388267</v>
      </c>
      <c r="AA287" s="2">
        <v>2839</v>
      </c>
      <c r="AB287" s="70">
        <v>-0.3010832102412605</v>
      </c>
    </row>
    <row r="288" spans="2:28" ht="15" hidden="1" customHeight="1" outlineLevel="1">
      <c r="B288" s="41" t="s">
        <v>18</v>
      </c>
      <c r="C288" s="2">
        <v>0</v>
      </c>
      <c r="D288" s="70">
        <v>-1</v>
      </c>
      <c r="E288" s="9">
        <v>0</v>
      </c>
      <c r="F288" s="70" t="e">
        <v>#DIV/0!</v>
      </c>
      <c r="G288" s="9">
        <v>0</v>
      </c>
      <c r="H288" s="70" t="e">
        <v>#DIV/0!</v>
      </c>
      <c r="I288" s="9">
        <v>0</v>
      </c>
      <c r="J288" s="70" t="e">
        <v>#DIV/0!</v>
      </c>
      <c r="K288" s="2">
        <v>18</v>
      </c>
      <c r="L288" s="70">
        <v>3.5</v>
      </c>
      <c r="M288" s="2">
        <v>0</v>
      </c>
      <c r="N288" s="70">
        <v>-1</v>
      </c>
      <c r="O288" s="2">
        <v>18</v>
      </c>
      <c r="P288" s="70">
        <v>-0.97972972972972971</v>
      </c>
      <c r="Q288" s="9">
        <v>26</v>
      </c>
      <c r="R288" s="70">
        <v>25</v>
      </c>
      <c r="S288" s="9">
        <v>3609</v>
      </c>
      <c r="T288" s="70">
        <v>0.19305785123966945</v>
      </c>
      <c r="U288" s="9">
        <v>3635</v>
      </c>
      <c r="V288" s="70">
        <v>0.20125578321216131</v>
      </c>
      <c r="W288" s="2">
        <v>44</v>
      </c>
      <c r="X288" s="70">
        <v>2.1428571428571428</v>
      </c>
      <c r="Y288" s="2">
        <v>3609</v>
      </c>
      <c r="Z288" s="70">
        <v>-7.6745970836531119E-2</v>
      </c>
      <c r="AA288" s="2">
        <v>3653</v>
      </c>
      <c r="AB288" s="70">
        <v>-6.8824878919194532E-2</v>
      </c>
    </row>
    <row r="289" spans="2:28" ht="15" hidden="1" customHeight="1" outlineLevel="1">
      <c r="B289" s="41" t="s">
        <v>19</v>
      </c>
      <c r="C289" s="2">
        <v>13</v>
      </c>
      <c r="D289" s="70" t="e">
        <v>#DIV/0!</v>
      </c>
      <c r="E289" s="9">
        <v>0</v>
      </c>
      <c r="F289" s="70">
        <v>-1</v>
      </c>
      <c r="G289" s="9">
        <v>0</v>
      </c>
      <c r="H289" s="70" t="e">
        <v>#DIV/0!</v>
      </c>
      <c r="I289" s="9">
        <v>0</v>
      </c>
      <c r="J289" s="70">
        <v>-1</v>
      </c>
      <c r="K289" s="2">
        <v>588</v>
      </c>
      <c r="L289" s="70">
        <v>1.5454545454545454</v>
      </c>
      <c r="M289" s="2">
        <v>1051</v>
      </c>
      <c r="N289" s="70">
        <v>0.22923976608187124</v>
      </c>
      <c r="O289" s="2">
        <v>1639</v>
      </c>
      <c r="P289" s="70">
        <v>0.50920810313075515</v>
      </c>
      <c r="Q289" s="9">
        <v>1215</v>
      </c>
      <c r="R289" s="70">
        <v>-7.3226544622425616E-2</v>
      </c>
      <c r="S289" s="9">
        <v>4712</v>
      </c>
      <c r="T289" s="70">
        <v>-0.14899765215820837</v>
      </c>
      <c r="U289" s="9">
        <v>5927</v>
      </c>
      <c r="V289" s="70">
        <v>-0.13449182242990654</v>
      </c>
      <c r="W289" s="2">
        <v>1816</v>
      </c>
      <c r="X289" s="70">
        <v>0.17692806221646151</v>
      </c>
      <c r="Y289" s="2">
        <v>5763</v>
      </c>
      <c r="Z289" s="70">
        <v>-9.8404255319148981E-2</v>
      </c>
      <c r="AA289" s="2">
        <v>7579</v>
      </c>
      <c r="AB289" s="70">
        <v>-4.4864524259609295E-2</v>
      </c>
    </row>
    <row r="290" spans="2:28" ht="15" hidden="1" customHeight="1" outlineLevel="1">
      <c r="B290" s="41" t="s">
        <v>20</v>
      </c>
      <c r="C290" s="2">
        <v>11</v>
      </c>
      <c r="D290" s="70">
        <v>4.5</v>
      </c>
      <c r="E290" s="9">
        <v>0</v>
      </c>
      <c r="F290" s="70" t="e">
        <v>#DIV/0!</v>
      </c>
      <c r="G290" s="9">
        <v>0</v>
      </c>
      <c r="H290" s="70" t="e">
        <v>#DIV/0!</v>
      </c>
      <c r="I290" s="9">
        <v>0</v>
      </c>
      <c r="J290" s="70" t="e">
        <v>#DIV/0!</v>
      </c>
      <c r="K290" s="2">
        <v>1259</v>
      </c>
      <c r="L290" s="70">
        <v>0.55240443896424174</v>
      </c>
      <c r="M290" s="2">
        <v>1414</v>
      </c>
      <c r="N290" s="70">
        <v>-7.4607329842931946E-2</v>
      </c>
      <c r="O290" s="2">
        <v>2673</v>
      </c>
      <c r="P290" s="70">
        <v>0.14279606669516887</v>
      </c>
      <c r="Q290" s="9">
        <v>2243</v>
      </c>
      <c r="R290" s="70">
        <v>-5.038103302286201E-2</v>
      </c>
      <c r="S290" s="9">
        <v>7281</v>
      </c>
      <c r="T290" s="70">
        <v>-4.6115550897419144E-2</v>
      </c>
      <c r="U290" s="9">
        <v>9524</v>
      </c>
      <c r="V290" s="70">
        <v>-4.7123561780890499E-2</v>
      </c>
      <c r="W290" s="2">
        <v>3513</v>
      </c>
      <c r="X290" s="70">
        <v>0.10645669291338589</v>
      </c>
      <c r="Y290" s="2">
        <v>8695</v>
      </c>
      <c r="Z290" s="70">
        <v>-5.0867809191136315E-2</v>
      </c>
      <c r="AA290" s="2">
        <v>12208</v>
      </c>
      <c r="AB290" s="70">
        <v>-1.037613488975353E-2</v>
      </c>
    </row>
    <row r="291" spans="2:28" ht="15" hidden="1" customHeight="1" outlineLevel="1">
      <c r="B291" s="41" t="s">
        <v>21</v>
      </c>
      <c r="C291" s="2">
        <v>4</v>
      </c>
      <c r="D291" s="70">
        <v>-0.73333333333333339</v>
      </c>
      <c r="E291" s="9">
        <v>3</v>
      </c>
      <c r="F291" s="70" t="e">
        <v>#DIV/0!</v>
      </c>
      <c r="G291" s="9">
        <v>0</v>
      </c>
      <c r="H291" s="70" t="e">
        <v>#DIV/0!</v>
      </c>
      <c r="I291" s="9">
        <v>3</v>
      </c>
      <c r="J291" s="70" t="e">
        <v>#DIV/0!</v>
      </c>
      <c r="K291" s="2">
        <v>1170</v>
      </c>
      <c r="L291" s="70">
        <v>0.45341614906832306</v>
      </c>
      <c r="M291" s="2">
        <v>1148</v>
      </c>
      <c r="N291" s="70">
        <v>-9.7484276729559727E-2</v>
      </c>
      <c r="O291" s="2">
        <v>2318</v>
      </c>
      <c r="P291" s="70">
        <v>0.11603273952816573</v>
      </c>
      <c r="Q291" s="9">
        <v>2341</v>
      </c>
      <c r="R291" s="70">
        <v>-4.2927228127555228E-2</v>
      </c>
      <c r="S291" s="9">
        <v>6504</v>
      </c>
      <c r="T291" s="70">
        <v>-0.17608310108943503</v>
      </c>
      <c r="U291" s="9">
        <v>8845</v>
      </c>
      <c r="V291" s="70">
        <v>-0.14458413926499036</v>
      </c>
      <c r="W291" s="2">
        <v>3518</v>
      </c>
      <c r="X291" s="70">
        <v>7.7158603796693148E-2</v>
      </c>
      <c r="Y291" s="2">
        <v>7652</v>
      </c>
      <c r="Z291" s="70">
        <v>-0.16517564913811911</v>
      </c>
      <c r="AA291" s="2">
        <v>11170</v>
      </c>
      <c r="AB291" s="70">
        <v>-0.10151222651222647</v>
      </c>
    </row>
    <row r="292" spans="2:28" ht="15" hidden="1" customHeight="1" outlineLevel="1">
      <c r="B292" s="41" t="s">
        <v>22</v>
      </c>
      <c r="C292" s="2">
        <v>16</v>
      </c>
      <c r="D292" s="70">
        <v>3</v>
      </c>
      <c r="E292" s="9">
        <v>0</v>
      </c>
      <c r="F292" s="70" t="e">
        <v>#DIV/0!</v>
      </c>
      <c r="G292" s="9">
        <v>0</v>
      </c>
      <c r="H292" s="70" t="e">
        <v>#DIV/0!</v>
      </c>
      <c r="I292" s="9">
        <v>0</v>
      </c>
      <c r="J292" s="70" t="e">
        <v>#DIV/0!</v>
      </c>
      <c r="K292" s="2">
        <v>984</v>
      </c>
      <c r="L292" s="70">
        <v>-0.24885496183206102</v>
      </c>
      <c r="M292" s="2">
        <v>1434</v>
      </c>
      <c r="N292" s="70">
        <v>-1.9151846785225746E-2</v>
      </c>
      <c r="O292" s="2">
        <v>2418</v>
      </c>
      <c r="P292" s="70">
        <v>-0.12770562770562766</v>
      </c>
      <c r="Q292" s="9">
        <v>2948</v>
      </c>
      <c r="R292" s="70">
        <v>5.7768209544312832E-2</v>
      </c>
      <c r="S292" s="9">
        <v>8471</v>
      </c>
      <c r="T292" s="70">
        <v>-8.3118707562631622E-3</v>
      </c>
      <c r="U292" s="9">
        <v>11419</v>
      </c>
      <c r="V292" s="70">
        <v>7.9442139641627829E-3</v>
      </c>
      <c r="W292" s="2">
        <v>3948</v>
      </c>
      <c r="X292" s="70">
        <v>-3.7307973664959748E-2</v>
      </c>
      <c r="Y292" s="2">
        <v>9905</v>
      </c>
      <c r="Z292" s="70">
        <v>-9.8960415833666548E-3</v>
      </c>
      <c r="AA292" s="2">
        <v>13853</v>
      </c>
      <c r="AB292" s="70">
        <v>-1.7866004962779125E-2</v>
      </c>
    </row>
    <row r="293" spans="2:28" collapsed="1">
      <c r="B293" s="126">
        <v>1989</v>
      </c>
      <c r="C293" s="9">
        <v>133</v>
      </c>
      <c r="D293" s="50">
        <v>0.16666666666666674</v>
      </c>
      <c r="E293" s="9">
        <v>4</v>
      </c>
      <c r="F293" s="50">
        <v>0.33333333333333326</v>
      </c>
      <c r="G293" s="9">
        <v>0</v>
      </c>
      <c r="H293" s="70" t="s">
        <v>132</v>
      </c>
      <c r="I293" s="9">
        <v>4</v>
      </c>
      <c r="J293" s="50">
        <v>0.33333333333333326</v>
      </c>
      <c r="K293" s="9">
        <v>5891</v>
      </c>
      <c r="L293" s="50">
        <v>0.24677248677248675</v>
      </c>
      <c r="M293" s="9">
        <v>9040</v>
      </c>
      <c r="N293" s="50">
        <v>-0.32375822860562542</v>
      </c>
      <c r="O293" s="9">
        <v>14931</v>
      </c>
      <c r="P293" s="50">
        <v>-0.17476372077599067</v>
      </c>
      <c r="Q293" s="9">
        <v>15040</v>
      </c>
      <c r="R293" s="50">
        <v>-1.1953778722273434E-3</v>
      </c>
      <c r="S293" s="9">
        <v>57168</v>
      </c>
      <c r="T293" s="50">
        <v>-0.19081657206754521</v>
      </c>
      <c r="U293" s="9">
        <v>72208</v>
      </c>
      <c r="V293" s="50">
        <v>-0.15750172097961657</v>
      </c>
      <c r="W293" s="9">
        <v>21068</v>
      </c>
      <c r="X293" s="50">
        <v>5.8693467336683458E-2</v>
      </c>
      <c r="Y293" s="9">
        <v>66208</v>
      </c>
      <c r="Z293" s="50">
        <v>-0.21196900627254012</v>
      </c>
      <c r="AA293" s="9">
        <v>87276</v>
      </c>
      <c r="AB293" s="50">
        <v>-0.1601374173619331</v>
      </c>
    </row>
    <row r="294" spans="2:28" ht="15" hidden="1" customHeight="1" outlineLevel="1">
      <c r="B294" s="41" t="s">
        <v>11</v>
      </c>
      <c r="C294" s="2">
        <v>41</v>
      </c>
      <c r="D294" s="70">
        <v>1.5625</v>
      </c>
      <c r="E294" s="9">
        <v>0</v>
      </c>
      <c r="F294" s="70" t="e">
        <v>#DIV/0!</v>
      </c>
      <c r="G294" s="9">
        <v>0</v>
      </c>
      <c r="H294" s="70" t="e">
        <v>#DIV/0!</v>
      </c>
      <c r="I294" s="9">
        <v>0</v>
      </c>
      <c r="J294" s="70" t="e">
        <v>#DIV/0!</v>
      </c>
      <c r="K294" s="2">
        <v>566</v>
      </c>
      <c r="L294" s="70">
        <v>-0.43229689067201604</v>
      </c>
      <c r="M294" s="2">
        <v>1408</v>
      </c>
      <c r="N294" s="70">
        <v>0.10344827586206895</v>
      </c>
      <c r="O294" s="2">
        <v>1974</v>
      </c>
      <c r="P294" s="70">
        <v>-0.13154421469423672</v>
      </c>
      <c r="Q294" s="9">
        <v>1976</v>
      </c>
      <c r="R294" s="70">
        <v>-0.11548791405550585</v>
      </c>
      <c r="S294" s="9">
        <v>10412</v>
      </c>
      <c r="T294" s="70">
        <v>1.0528391167192428</v>
      </c>
      <c r="U294" s="9">
        <v>12388</v>
      </c>
      <c r="V294" s="70">
        <v>0.6955926635641938</v>
      </c>
      <c r="W294" s="2">
        <v>2583</v>
      </c>
      <c r="X294" s="70">
        <v>-0.20449645826917151</v>
      </c>
      <c r="Y294" s="2">
        <v>11820</v>
      </c>
      <c r="Z294" s="70">
        <v>0.8620037807183365</v>
      </c>
      <c r="AA294" s="2">
        <v>14403</v>
      </c>
      <c r="AB294" s="70">
        <v>0.50109431995831155</v>
      </c>
    </row>
    <row r="295" spans="2:28" ht="15" hidden="1" customHeight="1" outlineLevel="1">
      <c r="B295" s="41" t="s">
        <v>12</v>
      </c>
      <c r="C295" s="2">
        <v>2</v>
      </c>
      <c r="D295" s="70">
        <v>-0.75</v>
      </c>
      <c r="E295" s="9">
        <v>0</v>
      </c>
      <c r="F295" s="70" t="e">
        <v>#DIV/0!</v>
      </c>
      <c r="G295" s="9">
        <v>0</v>
      </c>
      <c r="H295" s="70" t="e">
        <v>#DIV/0!</v>
      </c>
      <c r="I295" s="9">
        <v>0</v>
      </c>
      <c r="J295" s="70" t="e">
        <v>#DIV/0!</v>
      </c>
      <c r="K295" s="2">
        <v>672</v>
      </c>
      <c r="L295" s="70">
        <v>-0.61268011527377519</v>
      </c>
      <c r="M295" s="2">
        <v>1828</v>
      </c>
      <c r="N295" s="70">
        <v>0.41049382716049387</v>
      </c>
      <c r="O295" s="2">
        <v>2500</v>
      </c>
      <c r="P295" s="70">
        <v>-0.1751897063675355</v>
      </c>
      <c r="Q295" s="9">
        <v>2595</v>
      </c>
      <c r="R295" s="70">
        <v>-1.0297482837528626E-2</v>
      </c>
      <c r="S295" s="9">
        <v>7931</v>
      </c>
      <c r="T295" s="70">
        <v>0.83333333333333326</v>
      </c>
      <c r="U295" s="9">
        <v>10526</v>
      </c>
      <c r="V295" s="70">
        <v>0.51496833621185956</v>
      </c>
      <c r="W295" s="2">
        <v>3269</v>
      </c>
      <c r="X295" s="70">
        <v>-0.25108820160366552</v>
      </c>
      <c r="Y295" s="2">
        <v>9759</v>
      </c>
      <c r="Z295" s="70">
        <v>0.73585912486659555</v>
      </c>
      <c r="AA295" s="2">
        <v>13028</v>
      </c>
      <c r="AB295" s="70">
        <v>0.30449584459797729</v>
      </c>
    </row>
    <row r="296" spans="2:28" ht="15" hidden="1" customHeight="1" outlineLevel="1">
      <c r="B296" s="41" t="s">
        <v>13</v>
      </c>
      <c r="C296" s="2">
        <v>18</v>
      </c>
      <c r="D296" s="70">
        <v>1.5714285714285716</v>
      </c>
      <c r="E296" s="9">
        <v>0</v>
      </c>
      <c r="F296" s="70" t="e">
        <v>#DIV/0!</v>
      </c>
      <c r="G296" s="9">
        <v>0</v>
      </c>
      <c r="H296" s="70" t="e">
        <v>#DIV/0!</v>
      </c>
      <c r="I296" s="9">
        <v>0</v>
      </c>
      <c r="J296" s="70" t="e">
        <v>#DIV/0!</v>
      </c>
      <c r="K296" s="2">
        <v>285</v>
      </c>
      <c r="L296" s="70">
        <v>-0.4498069498069498</v>
      </c>
      <c r="M296" s="2">
        <v>1388</v>
      </c>
      <c r="N296" s="70">
        <v>0.33976833976833976</v>
      </c>
      <c r="O296" s="2">
        <v>1673</v>
      </c>
      <c r="P296" s="70">
        <v>7.6576576576576683E-2</v>
      </c>
      <c r="Q296" s="9">
        <v>1546</v>
      </c>
      <c r="R296" s="70">
        <v>-0.27689429373246022</v>
      </c>
      <c r="S296" s="9">
        <v>5081</v>
      </c>
      <c r="T296" s="70">
        <v>0.86801470588235285</v>
      </c>
      <c r="U296" s="9">
        <v>6627</v>
      </c>
      <c r="V296" s="70">
        <v>0.3641416220666942</v>
      </c>
      <c r="W296" s="2">
        <v>1849</v>
      </c>
      <c r="X296" s="70">
        <v>-0.30567029665790457</v>
      </c>
      <c r="Y296" s="2">
        <v>6469</v>
      </c>
      <c r="Z296" s="70">
        <v>0.72231096911608095</v>
      </c>
      <c r="AA296" s="2">
        <v>8318</v>
      </c>
      <c r="AB296" s="70">
        <v>0.29584047359401766</v>
      </c>
    </row>
    <row r="297" spans="2:28" ht="15" hidden="1" customHeight="1" outlineLevel="1">
      <c r="B297" s="41" t="s">
        <v>14</v>
      </c>
      <c r="C297" s="2">
        <v>2</v>
      </c>
      <c r="D297" s="70" t="e">
        <v>#DIV/0!</v>
      </c>
      <c r="E297" s="9">
        <v>0</v>
      </c>
      <c r="F297" s="70" t="e">
        <v>#DIV/0!</v>
      </c>
      <c r="G297" s="9">
        <v>0</v>
      </c>
      <c r="H297" s="70" t="e">
        <v>#DIV/0!</v>
      </c>
      <c r="I297" s="9">
        <v>0</v>
      </c>
      <c r="J297" s="70" t="e">
        <v>#DIV/0!</v>
      </c>
      <c r="K297" s="2">
        <v>11</v>
      </c>
      <c r="L297" s="70">
        <v>0.83333333333333326</v>
      </c>
      <c r="M297" s="2">
        <v>620</v>
      </c>
      <c r="N297" s="70">
        <v>-0.21319796954314718</v>
      </c>
      <c r="O297" s="2">
        <v>631</v>
      </c>
      <c r="P297" s="70">
        <v>-0.20528967254408059</v>
      </c>
      <c r="Q297" s="9">
        <v>16</v>
      </c>
      <c r="R297" s="70">
        <v>-0.98200224971878514</v>
      </c>
      <c r="S297" s="9">
        <v>3783</v>
      </c>
      <c r="T297" s="70">
        <v>1.401904761904762</v>
      </c>
      <c r="U297" s="9">
        <v>3799</v>
      </c>
      <c r="V297" s="70">
        <v>0.54180194805194803</v>
      </c>
      <c r="W297" s="2">
        <v>29</v>
      </c>
      <c r="X297" s="70">
        <v>-0.96759776536312847</v>
      </c>
      <c r="Y297" s="2">
        <v>4403</v>
      </c>
      <c r="Z297" s="70">
        <v>0.86330935251798557</v>
      </c>
      <c r="AA297" s="2">
        <v>4432</v>
      </c>
      <c r="AB297" s="70">
        <v>0.36034376918354827</v>
      </c>
    </row>
    <row r="298" spans="2:28" ht="15" hidden="1" customHeight="1" outlineLevel="1">
      <c r="B298" s="41" t="s">
        <v>15</v>
      </c>
      <c r="C298" s="2">
        <v>10</v>
      </c>
      <c r="D298" s="70">
        <v>0.25</v>
      </c>
      <c r="E298" s="9">
        <v>0</v>
      </c>
      <c r="F298" s="70" t="e">
        <v>#DIV/0!</v>
      </c>
      <c r="G298" s="9">
        <v>0</v>
      </c>
      <c r="H298" s="70" t="e">
        <v>#DIV/0!</v>
      </c>
      <c r="I298" s="9">
        <v>0</v>
      </c>
      <c r="J298" s="70" t="e">
        <v>#DIV/0!</v>
      </c>
      <c r="K298" s="2">
        <v>9</v>
      </c>
      <c r="L298" s="70">
        <v>-0.52631578947368429</v>
      </c>
      <c r="M298" s="2">
        <v>700</v>
      </c>
      <c r="N298" s="70">
        <v>0.22164048865619557</v>
      </c>
      <c r="O298" s="2">
        <v>709</v>
      </c>
      <c r="P298" s="70">
        <v>0.19763513513513509</v>
      </c>
      <c r="Q298" s="9">
        <v>2</v>
      </c>
      <c r="R298" s="70">
        <v>-0.99704579025110784</v>
      </c>
      <c r="S298" s="9">
        <v>3874</v>
      </c>
      <c r="T298" s="70">
        <v>1.6087542087542088</v>
      </c>
      <c r="U298" s="9">
        <v>3876</v>
      </c>
      <c r="V298" s="70">
        <v>0.79278445883441262</v>
      </c>
      <c r="W298" s="2">
        <v>21</v>
      </c>
      <c r="X298" s="70">
        <v>-0.97017045454545459</v>
      </c>
      <c r="Y298" s="2">
        <v>4574</v>
      </c>
      <c r="Z298" s="70">
        <v>1.2225461613216715</v>
      </c>
      <c r="AA298" s="2">
        <v>4595</v>
      </c>
      <c r="AB298" s="70">
        <v>0.66364952932657495</v>
      </c>
    </row>
    <row r="299" spans="2:28" ht="15" hidden="1" customHeight="1" outlineLevel="1">
      <c r="B299" s="41" t="s">
        <v>16</v>
      </c>
      <c r="C299" s="2">
        <v>4</v>
      </c>
      <c r="D299" s="70">
        <v>0</v>
      </c>
      <c r="E299" s="9">
        <v>2</v>
      </c>
      <c r="F299" s="70" t="e">
        <v>#DIV/0!</v>
      </c>
      <c r="G299" s="9">
        <v>0</v>
      </c>
      <c r="H299" s="70" t="e">
        <v>#DIV/0!</v>
      </c>
      <c r="I299" s="9">
        <v>2</v>
      </c>
      <c r="J299" s="70" t="e">
        <v>#DIV/0!</v>
      </c>
      <c r="K299" s="2">
        <v>16</v>
      </c>
      <c r="L299" s="70">
        <v>1.2857142857142856</v>
      </c>
      <c r="M299" s="2">
        <v>496</v>
      </c>
      <c r="N299" s="70">
        <v>-0.3575129533678757</v>
      </c>
      <c r="O299" s="2">
        <v>512</v>
      </c>
      <c r="P299" s="70">
        <v>-0.34274711168164318</v>
      </c>
      <c r="Q299" s="9">
        <v>7</v>
      </c>
      <c r="R299" s="70">
        <v>-0.993766696349065</v>
      </c>
      <c r="S299" s="9">
        <v>3823</v>
      </c>
      <c r="T299" s="70">
        <v>0.58630705394190863</v>
      </c>
      <c r="U299" s="9">
        <v>3830</v>
      </c>
      <c r="V299" s="70">
        <v>8.4064534390036805E-2</v>
      </c>
      <c r="W299" s="2">
        <v>29</v>
      </c>
      <c r="X299" s="70">
        <v>-0.97442680776014112</v>
      </c>
      <c r="Y299" s="2">
        <v>4319</v>
      </c>
      <c r="Z299" s="70">
        <v>0.35732243871778757</v>
      </c>
      <c r="AA299" s="2">
        <v>4348</v>
      </c>
      <c r="AB299" s="70">
        <v>7.4142724745134281E-3</v>
      </c>
    </row>
    <row r="300" spans="2:28" ht="15" hidden="1" customHeight="1" outlineLevel="1">
      <c r="B300" s="41" t="s">
        <v>17</v>
      </c>
      <c r="C300" s="2">
        <v>7</v>
      </c>
      <c r="D300" s="70">
        <v>-0.46153846153846156</v>
      </c>
      <c r="E300" s="9">
        <v>0</v>
      </c>
      <c r="F300" s="70" t="e">
        <v>#DIV/0!</v>
      </c>
      <c r="G300" s="9">
        <v>0</v>
      </c>
      <c r="H300" s="70" t="e">
        <v>#DIV/0!</v>
      </c>
      <c r="I300" s="9">
        <v>0</v>
      </c>
      <c r="J300" s="70" t="e">
        <v>#DIV/0!</v>
      </c>
      <c r="K300" s="2">
        <v>5</v>
      </c>
      <c r="L300" s="70">
        <v>0</v>
      </c>
      <c r="M300" s="2">
        <v>927</v>
      </c>
      <c r="N300" s="70">
        <v>0.40242057488653549</v>
      </c>
      <c r="O300" s="2">
        <v>932</v>
      </c>
      <c r="P300" s="70">
        <v>0.39939939939939939</v>
      </c>
      <c r="Q300" s="9">
        <v>9</v>
      </c>
      <c r="R300" s="70">
        <v>-0.98600311041990674</v>
      </c>
      <c r="S300" s="9">
        <v>3114</v>
      </c>
      <c r="T300" s="70">
        <v>0.44702602230483279</v>
      </c>
      <c r="U300" s="9">
        <v>3123</v>
      </c>
      <c r="V300" s="70">
        <v>0.11735241502683369</v>
      </c>
      <c r="W300" s="2">
        <v>21</v>
      </c>
      <c r="X300" s="70">
        <v>-0.9682299546142209</v>
      </c>
      <c r="Y300" s="2">
        <v>4041</v>
      </c>
      <c r="Z300" s="70">
        <v>0.43654461429079272</v>
      </c>
      <c r="AA300" s="2">
        <v>4062</v>
      </c>
      <c r="AB300" s="70">
        <v>0.16925734024179628</v>
      </c>
    </row>
    <row r="301" spans="2:28" ht="15" hidden="1" customHeight="1" outlineLevel="1">
      <c r="B301" s="41" t="s">
        <v>18</v>
      </c>
      <c r="C301" s="2">
        <v>9</v>
      </c>
      <c r="D301" s="70">
        <v>3.5</v>
      </c>
      <c r="E301" s="9">
        <v>0</v>
      </c>
      <c r="F301" s="70" t="e">
        <v>#DIV/0!</v>
      </c>
      <c r="G301" s="9">
        <v>0</v>
      </c>
      <c r="H301" s="70" t="e">
        <v>#DIV/0!</v>
      </c>
      <c r="I301" s="9">
        <v>0</v>
      </c>
      <c r="J301" s="70" t="e">
        <v>#DIV/0!</v>
      </c>
      <c r="K301" s="2">
        <v>4</v>
      </c>
      <c r="L301" s="70">
        <v>-0.19999999999999996</v>
      </c>
      <c r="M301" s="2">
        <v>884</v>
      </c>
      <c r="N301" s="70">
        <v>0.49830508474576263</v>
      </c>
      <c r="O301" s="2">
        <v>888</v>
      </c>
      <c r="P301" s="70">
        <v>0.49243697478991599</v>
      </c>
      <c r="Q301" s="9">
        <v>1</v>
      </c>
      <c r="R301" s="70">
        <v>-0.99834710743801658</v>
      </c>
      <c r="S301" s="9">
        <v>3025</v>
      </c>
      <c r="T301" s="70">
        <v>0.84226552984165659</v>
      </c>
      <c r="U301" s="9">
        <v>3026</v>
      </c>
      <c r="V301" s="70">
        <v>0.34668446817979537</v>
      </c>
      <c r="W301" s="2">
        <v>14</v>
      </c>
      <c r="X301" s="70">
        <v>-0.97712418300653592</v>
      </c>
      <c r="Y301" s="2">
        <v>3909</v>
      </c>
      <c r="Z301" s="70">
        <v>0.75134408602150549</v>
      </c>
      <c r="AA301" s="2">
        <v>3923</v>
      </c>
      <c r="AB301" s="70">
        <v>0.37939521800281284</v>
      </c>
    </row>
    <row r="302" spans="2:28" ht="15" hidden="1" customHeight="1" outlineLevel="1">
      <c r="B302" s="41" t="s">
        <v>19</v>
      </c>
      <c r="C302" s="2">
        <v>0</v>
      </c>
      <c r="D302" s="70">
        <v>-1</v>
      </c>
      <c r="E302" s="9">
        <v>1</v>
      </c>
      <c r="F302" s="70" t="e">
        <v>#DIV/0!</v>
      </c>
      <c r="G302" s="9">
        <v>0</v>
      </c>
      <c r="H302" s="70" t="e">
        <v>#DIV/0!</v>
      </c>
      <c r="I302" s="9">
        <v>1</v>
      </c>
      <c r="J302" s="70" t="e">
        <v>#DIV/0!</v>
      </c>
      <c r="K302" s="2">
        <v>231</v>
      </c>
      <c r="L302" s="70">
        <v>-0.46896551724137936</v>
      </c>
      <c r="M302" s="2">
        <v>855</v>
      </c>
      <c r="N302" s="70">
        <v>-0.21846435100548445</v>
      </c>
      <c r="O302" s="2">
        <v>1086</v>
      </c>
      <c r="P302" s="70">
        <v>-0.28973185088292996</v>
      </c>
      <c r="Q302" s="9">
        <v>1311</v>
      </c>
      <c r="R302" s="70">
        <v>-0.18571428571428572</v>
      </c>
      <c r="S302" s="9">
        <v>5537</v>
      </c>
      <c r="T302" s="70">
        <v>0.83953488372093021</v>
      </c>
      <c r="U302" s="9">
        <v>6848</v>
      </c>
      <c r="V302" s="70">
        <v>0.48225108225108215</v>
      </c>
      <c r="W302" s="2">
        <v>1543</v>
      </c>
      <c r="X302" s="70">
        <v>-0.25530888030888033</v>
      </c>
      <c r="Y302" s="2">
        <v>6392</v>
      </c>
      <c r="Z302" s="70">
        <v>0.55750487329434706</v>
      </c>
      <c r="AA302" s="2">
        <v>7935</v>
      </c>
      <c r="AB302" s="70">
        <v>0.28481217616580312</v>
      </c>
    </row>
    <row r="303" spans="2:28" ht="15" hidden="1" customHeight="1" outlineLevel="1">
      <c r="B303" s="41" t="s">
        <v>20</v>
      </c>
      <c r="C303" s="2">
        <v>2</v>
      </c>
      <c r="D303" s="70">
        <v>-0.88235294117647056</v>
      </c>
      <c r="E303" s="9">
        <v>0</v>
      </c>
      <c r="F303" s="70" t="e">
        <v>#DIV/0!</v>
      </c>
      <c r="G303" s="9">
        <v>0</v>
      </c>
      <c r="H303" s="70" t="e">
        <v>#DIV/0!</v>
      </c>
      <c r="I303" s="9">
        <v>0</v>
      </c>
      <c r="J303" s="70" t="e">
        <v>#DIV/0!</v>
      </c>
      <c r="K303" s="2">
        <v>811</v>
      </c>
      <c r="L303" s="70">
        <v>-0.42685512367491163</v>
      </c>
      <c r="M303" s="2">
        <v>1528</v>
      </c>
      <c r="N303" s="70">
        <v>-8.1178592904389668E-2</v>
      </c>
      <c r="O303" s="2">
        <v>2339</v>
      </c>
      <c r="P303" s="70">
        <v>-0.24009096816114361</v>
      </c>
      <c r="Q303" s="9">
        <v>2362</v>
      </c>
      <c r="R303" s="70">
        <v>0.10065237651444559</v>
      </c>
      <c r="S303" s="9">
        <v>7633</v>
      </c>
      <c r="T303" s="70">
        <v>0.50879620478355414</v>
      </c>
      <c r="U303" s="9">
        <v>9995</v>
      </c>
      <c r="V303" s="70">
        <v>0.38723108952116592</v>
      </c>
      <c r="W303" s="2">
        <v>3175</v>
      </c>
      <c r="X303" s="70">
        <v>-0.11263275572945775</v>
      </c>
      <c r="Y303" s="2">
        <v>9161</v>
      </c>
      <c r="Z303" s="70">
        <v>0.36283844094019635</v>
      </c>
      <c r="AA303" s="2">
        <v>12336</v>
      </c>
      <c r="AB303" s="70">
        <v>0.19766990291262143</v>
      </c>
    </row>
    <row r="304" spans="2:28" ht="15" hidden="1" customHeight="1" outlineLevel="1">
      <c r="B304" s="41" t="s">
        <v>21</v>
      </c>
      <c r="C304" s="2">
        <v>15</v>
      </c>
      <c r="D304" s="70">
        <v>-0.25</v>
      </c>
      <c r="E304" s="9">
        <v>0</v>
      </c>
      <c r="F304" s="70" t="e">
        <v>#DIV/0!</v>
      </c>
      <c r="G304" s="9">
        <v>0</v>
      </c>
      <c r="H304" s="70" t="e">
        <v>#DIV/0!</v>
      </c>
      <c r="I304" s="9">
        <v>0</v>
      </c>
      <c r="J304" s="70" t="e">
        <v>#DIV/0!</v>
      </c>
      <c r="K304" s="2">
        <v>805</v>
      </c>
      <c r="L304" s="70">
        <v>-0.46829590488771466</v>
      </c>
      <c r="M304" s="2">
        <v>1272</v>
      </c>
      <c r="N304" s="70">
        <v>-0.18877551020408168</v>
      </c>
      <c r="O304" s="2">
        <v>2077</v>
      </c>
      <c r="P304" s="70">
        <v>-0.32608695652173914</v>
      </c>
      <c r="Q304" s="9">
        <v>2446</v>
      </c>
      <c r="R304" s="70">
        <v>0.20019627085377811</v>
      </c>
      <c r="S304" s="9">
        <v>7894</v>
      </c>
      <c r="T304" s="70">
        <v>0.58133012820512819</v>
      </c>
      <c r="U304" s="9">
        <v>10340</v>
      </c>
      <c r="V304" s="70">
        <v>0.47083926031294454</v>
      </c>
      <c r="W304" s="2">
        <v>3266</v>
      </c>
      <c r="X304" s="70">
        <v>-8.5666293393057091E-2</v>
      </c>
      <c r="Y304" s="2">
        <v>9166</v>
      </c>
      <c r="Z304" s="70">
        <v>0.39725609756097557</v>
      </c>
      <c r="AA304" s="2">
        <v>12432</v>
      </c>
      <c r="AB304" s="70">
        <v>0.22700355309909193</v>
      </c>
    </row>
    <row r="305" spans="2:28" ht="15" hidden="1" customHeight="1" outlineLevel="1">
      <c r="B305" s="41" t="s">
        <v>22</v>
      </c>
      <c r="C305" s="2">
        <v>4</v>
      </c>
      <c r="D305" s="70">
        <v>-0.78947368421052633</v>
      </c>
      <c r="E305" s="9">
        <v>0</v>
      </c>
      <c r="F305" s="70" t="e">
        <v>#DIV/0!</v>
      </c>
      <c r="G305" s="9">
        <v>0</v>
      </c>
      <c r="H305" s="70" t="e">
        <v>#DIV/0!</v>
      </c>
      <c r="I305" s="9">
        <v>0</v>
      </c>
      <c r="J305" s="70" t="e">
        <v>#DIV/0!</v>
      </c>
      <c r="K305" s="2">
        <v>1310</v>
      </c>
      <c r="L305" s="70">
        <v>-7.0921985815602828E-2</v>
      </c>
      <c r="M305" s="2">
        <v>1462</v>
      </c>
      <c r="N305" s="70">
        <v>-5.1880674448767872E-2</v>
      </c>
      <c r="O305" s="2">
        <v>2772</v>
      </c>
      <c r="P305" s="70">
        <v>-6.0975609756097615E-2</v>
      </c>
      <c r="Q305" s="9">
        <v>2787</v>
      </c>
      <c r="R305" s="70">
        <v>0.284331797235023</v>
      </c>
      <c r="S305" s="9">
        <v>8542</v>
      </c>
      <c r="T305" s="70">
        <v>0.34181589695256043</v>
      </c>
      <c r="U305" s="9">
        <v>11329</v>
      </c>
      <c r="V305" s="70">
        <v>0.32720243673851912</v>
      </c>
      <c r="W305" s="2">
        <v>4101</v>
      </c>
      <c r="X305" s="70">
        <v>0.13948318977493757</v>
      </c>
      <c r="Y305" s="2">
        <v>10004</v>
      </c>
      <c r="Z305" s="70">
        <v>0.26504805260495701</v>
      </c>
      <c r="AA305" s="2">
        <v>14105</v>
      </c>
      <c r="AB305" s="70">
        <v>0.22577561484313891</v>
      </c>
    </row>
    <row r="306" spans="2:28" collapsed="1">
      <c r="B306" s="126">
        <v>1988</v>
      </c>
      <c r="C306" s="9">
        <v>114</v>
      </c>
      <c r="D306" s="50">
        <v>-0.19148936170212771</v>
      </c>
      <c r="E306" s="9">
        <v>3</v>
      </c>
      <c r="F306" s="70" t="s">
        <v>132</v>
      </c>
      <c r="G306" s="9">
        <v>0</v>
      </c>
      <c r="H306" s="70" t="s">
        <v>132</v>
      </c>
      <c r="I306" s="9">
        <v>3</v>
      </c>
      <c r="J306" s="70" t="s">
        <v>132</v>
      </c>
      <c r="K306" s="9">
        <v>4725</v>
      </c>
      <c r="L306" s="50">
        <v>-0.41420778576741879</v>
      </c>
      <c r="M306" s="9">
        <v>13368</v>
      </c>
      <c r="N306" s="50">
        <v>3.9583171319698351E-2</v>
      </c>
      <c r="O306" s="9">
        <v>18093</v>
      </c>
      <c r="P306" s="50">
        <v>-0.13534050179211465</v>
      </c>
      <c r="Q306" s="9">
        <v>15058</v>
      </c>
      <c r="R306" s="50">
        <v>-0.20306959513098699</v>
      </c>
      <c r="S306" s="9">
        <v>70649</v>
      </c>
      <c r="T306" s="50">
        <v>0.73121125241980933</v>
      </c>
      <c r="U306" s="9">
        <v>85707</v>
      </c>
      <c r="V306" s="50">
        <v>0.4355319576577783</v>
      </c>
      <c r="W306" s="9">
        <v>19900</v>
      </c>
      <c r="X306" s="50">
        <v>-0.26573684598922587</v>
      </c>
      <c r="Y306" s="9">
        <v>84017</v>
      </c>
      <c r="Z306" s="50">
        <v>0.56549526719833043</v>
      </c>
      <c r="AA306" s="9">
        <v>103917</v>
      </c>
      <c r="AB306" s="50">
        <v>0.28657917543642442</v>
      </c>
    </row>
    <row r="307" spans="2:28" ht="15" hidden="1" customHeight="1" outlineLevel="1">
      <c r="B307" s="41" t="s">
        <v>11</v>
      </c>
      <c r="C307" s="2">
        <v>16</v>
      </c>
      <c r="D307" s="70">
        <v>-0.19999999999999996</v>
      </c>
      <c r="E307" s="9">
        <v>0</v>
      </c>
      <c r="F307" s="70" t="e">
        <v>#DIV/0!</v>
      </c>
      <c r="G307" s="9">
        <v>0</v>
      </c>
      <c r="H307" s="70" t="e">
        <v>#DIV/0!</v>
      </c>
      <c r="I307" s="9">
        <v>0</v>
      </c>
      <c r="J307" s="70" t="e">
        <v>#DIV/0!</v>
      </c>
      <c r="K307" s="2">
        <v>997</v>
      </c>
      <c r="L307" s="70">
        <v>-0.29039145907473307</v>
      </c>
      <c r="M307" s="2">
        <v>1276</v>
      </c>
      <c r="N307" s="70">
        <v>6.5108514190317157E-2</v>
      </c>
      <c r="O307" s="2">
        <v>2273</v>
      </c>
      <c r="P307" s="70">
        <v>-0.12677679600461011</v>
      </c>
      <c r="Q307" s="9">
        <v>2234</v>
      </c>
      <c r="R307" s="70">
        <v>0.18326271186440679</v>
      </c>
      <c r="S307" s="9">
        <v>5072</v>
      </c>
      <c r="T307" s="70">
        <v>0.22011065672359864</v>
      </c>
      <c r="U307" s="9">
        <v>7306</v>
      </c>
      <c r="V307" s="70">
        <v>0.20860215053763431</v>
      </c>
      <c r="W307" s="2">
        <v>3247</v>
      </c>
      <c r="X307" s="70">
        <v>-1.9921521279806842E-2</v>
      </c>
      <c r="Y307" s="2">
        <v>6348</v>
      </c>
      <c r="Z307" s="70">
        <v>0.18543417366946779</v>
      </c>
      <c r="AA307" s="2">
        <v>9595</v>
      </c>
      <c r="AB307" s="70">
        <v>0.10694508537148129</v>
      </c>
    </row>
    <row r="308" spans="2:28" ht="15" hidden="1" customHeight="1" outlineLevel="1">
      <c r="B308" s="41" t="s">
        <v>12</v>
      </c>
      <c r="C308" s="2">
        <v>8</v>
      </c>
      <c r="D308" s="70">
        <v>-0.46666666666666667</v>
      </c>
      <c r="E308" s="9">
        <v>0</v>
      </c>
      <c r="F308" s="70">
        <v>-1</v>
      </c>
      <c r="G308" s="9">
        <v>0</v>
      </c>
      <c r="H308" s="70" t="e">
        <v>#DIV/0!</v>
      </c>
      <c r="I308" s="9">
        <v>0</v>
      </c>
      <c r="J308" s="70">
        <v>-1</v>
      </c>
      <c r="K308" s="2">
        <v>1735</v>
      </c>
      <c r="L308" s="70">
        <v>0.17866847826086962</v>
      </c>
      <c r="M308" s="2">
        <v>1296</v>
      </c>
      <c r="N308" s="70">
        <v>0.17711171662125347</v>
      </c>
      <c r="O308" s="2">
        <v>3031</v>
      </c>
      <c r="P308" s="70">
        <v>0.17800233190827819</v>
      </c>
      <c r="Q308" s="9">
        <v>2622</v>
      </c>
      <c r="R308" s="70">
        <v>0.41423948220064721</v>
      </c>
      <c r="S308" s="9">
        <v>4326</v>
      </c>
      <c r="T308" s="70">
        <v>-6.9677419354838732E-2</v>
      </c>
      <c r="U308" s="9">
        <v>6948</v>
      </c>
      <c r="V308" s="70">
        <v>6.8265682656826643E-2</v>
      </c>
      <c r="W308" s="2">
        <v>4365</v>
      </c>
      <c r="X308" s="70">
        <v>0.30493273542600896</v>
      </c>
      <c r="Y308" s="2">
        <v>5622</v>
      </c>
      <c r="Z308" s="70">
        <v>-2.2430881585811191E-2</v>
      </c>
      <c r="AA308" s="2">
        <v>9987</v>
      </c>
      <c r="AB308" s="70">
        <v>9.7955145118733489E-2</v>
      </c>
    </row>
    <row r="309" spans="2:28" ht="15" hidden="1" customHeight="1" outlineLevel="1">
      <c r="B309" s="41" t="s">
        <v>13</v>
      </c>
      <c r="C309" s="2">
        <v>7</v>
      </c>
      <c r="D309" s="70">
        <v>-0.5625</v>
      </c>
      <c r="E309" s="9">
        <v>0</v>
      </c>
      <c r="F309" s="70" t="e">
        <v>#DIV/0!</v>
      </c>
      <c r="G309" s="9">
        <v>0</v>
      </c>
      <c r="H309" s="70" t="e">
        <v>#DIV/0!</v>
      </c>
      <c r="I309" s="9">
        <v>0</v>
      </c>
      <c r="J309" s="70" t="e">
        <v>#DIV/0!</v>
      </c>
      <c r="K309" s="2">
        <v>518</v>
      </c>
      <c r="L309" s="70">
        <v>0.25423728813559321</v>
      </c>
      <c r="M309" s="2">
        <v>1036</v>
      </c>
      <c r="N309" s="70">
        <v>0.45301542776998605</v>
      </c>
      <c r="O309" s="2">
        <v>1554</v>
      </c>
      <c r="P309" s="70">
        <v>0.38010657193605679</v>
      </c>
      <c r="Q309" s="9">
        <v>2138</v>
      </c>
      <c r="R309" s="70">
        <v>0.93134598012646785</v>
      </c>
      <c r="S309" s="9">
        <v>2720</v>
      </c>
      <c r="T309" s="70">
        <v>0.77083333333333326</v>
      </c>
      <c r="U309" s="9">
        <v>4858</v>
      </c>
      <c r="V309" s="70">
        <v>0.8380628074158154</v>
      </c>
      <c r="W309" s="2">
        <v>2663</v>
      </c>
      <c r="X309" s="70">
        <v>0.73372395833333326</v>
      </c>
      <c r="Y309" s="2">
        <v>3756</v>
      </c>
      <c r="Z309" s="70">
        <v>0.6678507992895204</v>
      </c>
      <c r="AA309" s="2">
        <v>6419</v>
      </c>
      <c r="AB309" s="70">
        <v>0.69456177402323127</v>
      </c>
    </row>
    <row r="310" spans="2:28" ht="15" hidden="1" customHeight="1" outlineLevel="1">
      <c r="B310" s="41" t="s">
        <v>14</v>
      </c>
      <c r="C310" s="2">
        <v>0</v>
      </c>
      <c r="D310" s="70">
        <v>-1</v>
      </c>
      <c r="E310" s="9">
        <v>0</v>
      </c>
      <c r="F310" s="70" t="e">
        <v>#DIV/0!</v>
      </c>
      <c r="G310" s="9">
        <v>0</v>
      </c>
      <c r="H310" s="70" t="e">
        <v>#DIV/0!</v>
      </c>
      <c r="I310" s="9">
        <v>0</v>
      </c>
      <c r="J310" s="70" t="e">
        <v>#DIV/0!</v>
      </c>
      <c r="K310" s="2">
        <v>6</v>
      </c>
      <c r="L310" s="70">
        <v>1</v>
      </c>
      <c r="M310" s="2">
        <v>788</v>
      </c>
      <c r="N310" s="70">
        <v>-3.9024390243902474E-2</v>
      </c>
      <c r="O310" s="2">
        <v>794</v>
      </c>
      <c r="P310" s="70">
        <v>-3.523693803159178E-2</v>
      </c>
      <c r="Q310" s="9">
        <v>889</v>
      </c>
      <c r="R310" s="70">
        <v>2.0655172413793101</v>
      </c>
      <c r="S310" s="9">
        <v>1575</v>
      </c>
      <c r="T310" s="70">
        <v>1.1844660194174756</v>
      </c>
      <c r="U310" s="9">
        <v>2464</v>
      </c>
      <c r="V310" s="70">
        <v>1.437190900098912</v>
      </c>
      <c r="W310" s="2">
        <v>895</v>
      </c>
      <c r="X310" s="70">
        <v>1.8144654088050314</v>
      </c>
      <c r="Y310" s="2">
        <v>2363</v>
      </c>
      <c r="Z310" s="70">
        <v>0.53341985723556129</v>
      </c>
      <c r="AA310" s="2">
        <v>3258</v>
      </c>
      <c r="AB310" s="70">
        <v>0.75255513717052169</v>
      </c>
    </row>
    <row r="311" spans="2:28" ht="15" hidden="1" customHeight="1" outlineLevel="1">
      <c r="B311" s="41" t="s">
        <v>15</v>
      </c>
      <c r="C311" s="2">
        <v>8</v>
      </c>
      <c r="D311" s="70">
        <v>-0.57894736842105265</v>
      </c>
      <c r="E311" s="9">
        <v>0</v>
      </c>
      <c r="F311" s="70" t="e">
        <v>#DIV/0!</v>
      </c>
      <c r="G311" s="9">
        <v>0</v>
      </c>
      <c r="H311" s="70" t="e">
        <v>#DIV/0!</v>
      </c>
      <c r="I311" s="9">
        <v>0</v>
      </c>
      <c r="J311" s="70" t="e">
        <v>#DIV/0!</v>
      </c>
      <c r="K311" s="2">
        <v>19</v>
      </c>
      <c r="L311" s="70">
        <v>0.89999999999999991</v>
      </c>
      <c r="M311" s="2">
        <v>573</v>
      </c>
      <c r="N311" s="70">
        <v>-0.22357723577235777</v>
      </c>
      <c r="O311" s="2">
        <v>592</v>
      </c>
      <c r="P311" s="70">
        <v>-0.20855614973262027</v>
      </c>
      <c r="Q311" s="9">
        <v>677</v>
      </c>
      <c r="R311" s="70">
        <v>2.3024390243902437</v>
      </c>
      <c r="S311" s="9">
        <v>1485</v>
      </c>
      <c r="T311" s="70">
        <v>1.9581673306772909</v>
      </c>
      <c r="U311" s="9">
        <v>2162</v>
      </c>
      <c r="V311" s="70">
        <v>2.0579915134370581</v>
      </c>
      <c r="W311" s="2">
        <v>704</v>
      </c>
      <c r="X311" s="70">
        <v>2.0085470085470085</v>
      </c>
      <c r="Y311" s="2">
        <v>2058</v>
      </c>
      <c r="Z311" s="70">
        <v>0.6596774193548387</v>
      </c>
      <c r="AA311" s="2">
        <v>2762</v>
      </c>
      <c r="AB311" s="70">
        <v>0.87381275440976935</v>
      </c>
    </row>
    <row r="312" spans="2:28" ht="15" hidden="1" customHeight="1" outlineLevel="1">
      <c r="B312" s="41" t="s">
        <v>16</v>
      </c>
      <c r="C312" s="2">
        <v>4</v>
      </c>
      <c r="D312" s="70">
        <v>-0.77777777777777779</v>
      </c>
      <c r="E312" s="9">
        <v>0</v>
      </c>
      <c r="F312" s="70" t="e">
        <v>#DIV/0!</v>
      </c>
      <c r="G312" s="9">
        <v>0</v>
      </c>
      <c r="H312" s="70" t="e">
        <v>#DIV/0!</v>
      </c>
      <c r="I312" s="9">
        <v>0</v>
      </c>
      <c r="J312" s="70" t="e">
        <v>#DIV/0!</v>
      </c>
      <c r="K312" s="2">
        <v>7</v>
      </c>
      <c r="L312" s="70">
        <v>0.16666666666666674</v>
      </c>
      <c r="M312" s="2">
        <v>772</v>
      </c>
      <c r="N312" s="70">
        <v>4.7489823609226489E-2</v>
      </c>
      <c r="O312" s="2">
        <v>779</v>
      </c>
      <c r="P312" s="70">
        <v>4.8452220726783235E-2</v>
      </c>
      <c r="Q312" s="9">
        <v>1123</v>
      </c>
      <c r="R312" s="70">
        <v>2.4660493827160495</v>
      </c>
      <c r="S312" s="9">
        <v>2410</v>
      </c>
      <c r="T312" s="70">
        <v>1.7733026467203681</v>
      </c>
      <c r="U312" s="9">
        <v>3533</v>
      </c>
      <c r="V312" s="70">
        <v>1.9614417435037721</v>
      </c>
      <c r="W312" s="2">
        <v>1134</v>
      </c>
      <c r="X312" s="70">
        <v>2.2586206896551726</v>
      </c>
      <c r="Y312" s="2">
        <v>3182</v>
      </c>
      <c r="Z312" s="70">
        <v>0.98132004981320042</v>
      </c>
      <c r="AA312" s="2">
        <v>4316</v>
      </c>
      <c r="AB312" s="70">
        <v>1.2088024564994884</v>
      </c>
    </row>
    <row r="313" spans="2:28" ht="15" hidden="1" customHeight="1" outlineLevel="1">
      <c r="B313" s="41" t="s">
        <v>17</v>
      </c>
      <c r="C313" s="2">
        <v>13</v>
      </c>
      <c r="D313" s="70">
        <v>0.44444444444444442</v>
      </c>
      <c r="E313" s="9">
        <v>0</v>
      </c>
      <c r="F313" s="70">
        <v>-1</v>
      </c>
      <c r="G313" s="9">
        <v>0</v>
      </c>
      <c r="H313" s="70" t="e">
        <v>#DIV/0!</v>
      </c>
      <c r="I313" s="9">
        <v>0</v>
      </c>
      <c r="J313" s="70">
        <v>-1</v>
      </c>
      <c r="K313" s="2">
        <v>5</v>
      </c>
      <c r="L313" s="70">
        <v>-0.16666666666666663</v>
      </c>
      <c r="M313" s="2">
        <v>661</v>
      </c>
      <c r="N313" s="70">
        <v>8.8962108731466261E-2</v>
      </c>
      <c r="O313" s="2">
        <v>666</v>
      </c>
      <c r="P313" s="70">
        <v>8.6460032626427319E-2</v>
      </c>
      <c r="Q313" s="9">
        <v>643</v>
      </c>
      <c r="R313" s="70">
        <v>1.6680497925311202</v>
      </c>
      <c r="S313" s="9">
        <v>2152</v>
      </c>
      <c r="T313" s="70">
        <v>2.9851851851851854</v>
      </c>
      <c r="U313" s="9">
        <v>2795</v>
      </c>
      <c r="V313" s="70">
        <v>2.5787451984635084</v>
      </c>
      <c r="W313" s="2">
        <v>661</v>
      </c>
      <c r="X313" s="70">
        <v>1.5521235521235521</v>
      </c>
      <c r="Y313" s="2">
        <v>2813</v>
      </c>
      <c r="Z313" s="70">
        <v>1.4524847428073233</v>
      </c>
      <c r="AA313" s="2">
        <v>3474</v>
      </c>
      <c r="AB313" s="70">
        <v>1.4708392603129443</v>
      </c>
    </row>
    <row r="314" spans="2:28" ht="15" hidden="1" customHeight="1" outlineLevel="1">
      <c r="B314" s="41" t="s">
        <v>18</v>
      </c>
      <c r="C314" s="2">
        <v>2</v>
      </c>
      <c r="D314" s="70">
        <v>-0.94594594594594594</v>
      </c>
      <c r="E314" s="9">
        <v>0</v>
      </c>
      <c r="F314" s="70" t="e">
        <v>#DIV/0!</v>
      </c>
      <c r="G314" s="9">
        <v>0</v>
      </c>
      <c r="H314" s="70" t="e">
        <v>#DIV/0!</v>
      </c>
      <c r="I314" s="9">
        <v>0</v>
      </c>
      <c r="J314" s="70" t="e">
        <v>#DIV/0!</v>
      </c>
      <c r="K314" s="2">
        <v>5</v>
      </c>
      <c r="L314" s="70">
        <v>-0.2857142857142857</v>
      </c>
      <c r="M314" s="2">
        <v>590</v>
      </c>
      <c r="N314" s="70">
        <v>-5.2969502407704705E-2</v>
      </c>
      <c r="O314" s="2">
        <v>595</v>
      </c>
      <c r="P314" s="70">
        <v>-5.555555555555558E-2</v>
      </c>
      <c r="Q314" s="9">
        <v>605</v>
      </c>
      <c r="R314" s="70">
        <v>2.0402010050251258</v>
      </c>
      <c r="S314" s="9">
        <v>1642</v>
      </c>
      <c r="T314" s="70">
        <v>2.0183823529411766</v>
      </c>
      <c r="U314" s="9">
        <v>2247</v>
      </c>
      <c r="V314" s="70">
        <v>2.0242261103633918</v>
      </c>
      <c r="W314" s="2">
        <v>612</v>
      </c>
      <c r="X314" s="70">
        <v>1.5185185185185186</v>
      </c>
      <c r="Y314" s="2">
        <v>2232</v>
      </c>
      <c r="Z314" s="70">
        <v>0.91259640102827766</v>
      </c>
      <c r="AA314" s="2">
        <v>2844</v>
      </c>
      <c r="AB314" s="70">
        <v>1.0170212765957447</v>
      </c>
    </row>
    <row r="315" spans="2:28" ht="15" hidden="1" customHeight="1" outlineLevel="1">
      <c r="B315" s="41" t="s">
        <v>19</v>
      </c>
      <c r="C315" s="2">
        <v>27</v>
      </c>
      <c r="D315" s="70">
        <v>0.58823529411764697</v>
      </c>
      <c r="E315" s="9">
        <v>0</v>
      </c>
      <c r="F315" s="70" t="e">
        <v>#DIV/0!</v>
      </c>
      <c r="G315" s="9">
        <v>0</v>
      </c>
      <c r="H315" s="70" t="e">
        <v>#DIV/0!</v>
      </c>
      <c r="I315" s="9">
        <v>0</v>
      </c>
      <c r="J315" s="70" t="e">
        <v>#DIV/0!</v>
      </c>
      <c r="K315" s="2">
        <v>435</v>
      </c>
      <c r="L315" s="70">
        <v>-0.14201183431952658</v>
      </c>
      <c r="M315" s="2">
        <v>1094</v>
      </c>
      <c r="N315" s="70">
        <v>0.89601386481802425</v>
      </c>
      <c r="O315" s="2">
        <v>1529</v>
      </c>
      <c r="P315" s="70">
        <v>0.4105166051660516</v>
      </c>
      <c r="Q315" s="9">
        <v>1610</v>
      </c>
      <c r="R315" s="70">
        <v>0.60358565737051784</v>
      </c>
      <c r="S315" s="9">
        <v>3010</v>
      </c>
      <c r="T315" s="70">
        <v>0.746952988972722</v>
      </c>
      <c r="U315" s="9">
        <v>4620</v>
      </c>
      <c r="V315" s="70">
        <v>0.6941694169416941</v>
      </c>
      <c r="W315" s="2">
        <v>2072</v>
      </c>
      <c r="X315" s="70">
        <v>0.35602094240837689</v>
      </c>
      <c r="Y315" s="2">
        <v>4104</v>
      </c>
      <c r="Z315" s="70">
        <v>0.78434782608695652</v>
      </c>
      <c r="AA315" s="2">
        <v>6176</v>
      </c>
      <c r="AB315" s="70">
        <v>0.61337513061650983</v>
      </c>
    </row>
    <row r="316" spans="2:28" ht="15" hidden="1" customHeight="1" outlineLevel="1">
      <c r="B316" s="41" t="s">
        <v>20</v>
      </c>
      <c r="C316" s="2">
        <v>17</v>
      </c>
      <c r="D316" s="70" t="e">
        <v>#DIV/0!</v>
      </c>
      <c r="E316" s="9">
        <v>0</v>
      </c>
      <c r="F316" s="70" t="e">
        <v>#DIV/0!</v>
      </c>
      <c r="G316" s="9">
        <v>0</v>
      </c>
      <c r="H316" s="70" t="e">
        <v>#DIV/0!</v>
      </c>
      <c r="I316" s="9">
        <v>0</v>
      </c>
      <c r="J316" s="70" t="e">
        <v>#DIV/0!</v>
      </c>
      <c r="K316" s="2">
        <v>1415</v>
      </c>
      <c r="L316" s="70">
        <v>1.6522988505747183E-2</v>
      </c>
      <c r="M316" s="2">
        <v>1663</v>
      </c>
      <c r="N316" s="70">
        <v>0.56886792452830193</v>
      </c>
      <c r="O316" s="2">
        <v>3078</v>
      </c>
      <c r="P316" s="70">
        <v>0.25530179445350742</v>
      </c>
      <c r="Q316" s="9">
        <v>2146</v>
      </c>
      <c r="R316" s="70">
        <v>0.24117987275882014</v>
      </c>
      <c r="S316" s="9">
        <v>5059</v>
      </c>
      <c r="T316" s="70">
        <v>1.2932910244786946</v>
      </c>
      <c r="U316" s="9">
        <v>7205</v>
      </c>
      <c r="V316" s="70">
        <v>0.83100381194409145</v>
      </c>
      <c r="W316" s="2">
        <v>3578</v>
      </c>
      <c r="X316" s="70">
        <v>4.2099354476565765E-3</v>
      </c>
      <c r="Y316" s="2">
        <v>6722</v>
      </c>
      <c r="Z316" s="70">
        <v>0.25480679484786251</v>
      </c>
      <c r="AA316" s="2">
        <v>10300</v>
      </c>
      <c r="AB316" s="70">
        <v>0.15470852017937209</v>
      </c>
    </row>
    <row r="317" spans="2:28" ht="15" hidden="1" customHeight="1" outlineLevel="1">
      <c r="B317" s="41" t="s">
        <v>21</v>
      </c>
      <c r="C317" s="2">
        <v>20</v>
      </c>
      <c r="D317" s="70">
        <v>5.666666666666667</v>
      </c>
      <c r="E317" s="9">
        <v>0</v>
      </c>
      <c r="F317" s="70" t="e">
        <v>#DIV/0!</v>
      </c>
      <c r="G317" s="9">
        <v>0</v>
      </c>
      <c r="H317" s="70" t="e">
        <v>#DIV/0!</v>
      </c>
      <c r="I317" s="9">
        <v>0</v>
      </c>
      <c r="J317" s="70" t="e">
        <v>#DIV/0!</v>
      </c>
      <c r="K317" s="2">
        <v>1514</v>
      </c>
      <c r="L317" s="70">
        <v>0.16015325670498082</v>
      </c>
      <c r="M317" s="2">
        <v>1568</v>
      </c>
      <c r="N317" s="70">
        <v>0.91219512195121943</v>
      </c>
      <c r="O317" s="2">
        <v>3082</v>
      </c>
      <c r="P317" s="70">
        <v>0.45035294117647062</v>
      </c>
      <c r="Q317" s="9">
        <v>2038</v>
      </c>
      <c r="R317" s="70">
        <v>-0.19921414538310411</v>
      </c>
      <c r="S317" s="9">
        <v>4992</v>
      </c>
      <c r="T317" s="70">
        <v>0.61553398058252418</v>
      </c>
      <c r="U317" s="9">
        <v>7030</v>
      </c>
      <c r="V317" s="70">
        <v>0.24755989352262642</v>
      </c>
      <c r="W317" s="2">
        <v>3572</v>
      </c>
      <c r="X317" s="70">
        <v>-7.2930184271995824E-2</v>
      </c>
      <c r="Y317" s="2">
        <v>6560</v>
      </c>
      <c r="Z317" s="70">
        <v>0.67774936061381075</v>
      </c>
      <c r="AA317" s="2">
        <v>10132</v>
      </c>
      <c r="AB317" s="70">
        <v>0.30516552879041603</v>
      </c>
    </row>
    <row r="318" spans="2:28" ht="15" hidden="1" customHeight="1" outlineLevel="1">
      <c r="B318" s="41" t="s">
        <v>22</v>
      </c>
      <c r="C318" s="2">
        <v>19</v>
      </c>
      <c r="D318" s="70">
        <v>-0.40625</v>
      </c>
      <c r="E318" s="9">
        <v>0</v>
      </c>
      <c r="F318" s="70" t="e">
        <v>#DIV/0!</v>
      </c>
      <c r="G318" s="9">
        <v>0</v>
      </c>
      <c r="H318" s="70" t="e">
        <v>#DIV/0!</v>
      </c>
      <c r="I318" s="9">
        <v>0</v>
      </c>
      <c r="J318" s="70" t="e">
        <v>#DIV/0!</v>
      </c>
      <c r="K318" s="2">
        <v>1410</v>
      </c>
      <c r="L318" s="70">
        <v>-0.21448467966573814</v>
      </c>
      <c r="M318" s="2">
        <v>1542</v>
      </c>
      <c r="N318" s="70">
        <v>0.30677966101694909</v>
      </c>
      <c r="O318" s="2">
        <v>2952</v>
      </c>
      <c r="P318" s="70">
        <v>-7.7310924369747847E-3</v>
      </c>
      <c r="Q318" s="9">
        <v>2170</v>
      </c>
      <c r="R318" s="70">
        <v>3.3333333333333437E-2</v>
      </c>
      <c r="S318" s="9">
        <v>6366</v>
      </c>
      <c r="T318" s="70">
        <v>1.3023508137432187</v>
      </c>
      <c r="U318" s="9">
        <v>8536</v>
      </c>
      <c r="V318" s="70">
        <v>0.754573484069887</v>
      </c>
      <c r="W318" s="2">
        <v>3599</v>
      </c>
      <c r="X318" s="70">
        <v>-8.3524318818436472E-2</v>
      </c>
      <c r="Y318" s="2">
        <v>7908</v>
      </c>
      <c r="Z318" s="70">
        <v>1.0045627376425856</v>
      </c>
      <c r="AA318" s="2">
        <v>11507</v>
      </c>
      <c r="AB318" s="70">
        <v>0.46176321138211374</v>
      </c>
    </row>
    <row r="319" spans="2:28" collapsed="1">
      <c r="B319" s="126">
        <v>1987</v>
      </c>
      <c r="C319" s="9">
        <v>141</v>
      </c>
      <c r="D319" s="50">
        <v>-0.34112149532710279</v>
      </c>
      <c r="E319" s="9">
        <v>0</v>
      </c>
      <c r="F319" s="50">
        <v>-1</v>
      </c>
      <c r="G319" s="9">
        <v>0</v>
      </c>
      <c r="H319" s="70" t="s">
        <v>132</v>
      </c>
      <c r="I319" s="9">
        <v>0</v>
      </c>
      <c r="J319" s="50">
        <v>-1</v>
      </c>
      <c r="K319" s="9">
        <v>8066</v>
      </c>
      <c r="L319" s="50">
        <v>-3.064535512558586E-2</v>
      </c>
      <c r="M319" s="9">
        <v>12859</v>
      </c>
      <c r="N319" s="50">
        <v>0.26390800078631815</v>
      </c>
      <c r="O319" s="9">
        <v>20925</v>
      </c>
      <c r="P319" s="50">
        <v>0.13138686131386867</v>
      </c>
      <c r="Q319" s="9">
        <v>18895</v>
      </c>
      <c r="R319" s="50">
        <v>0.40108260418211472</v>
      </c>
      <c r="S319" s="9">
        <v>40809</v>
      </c>
      <c r="T319" s="50">
        <v>0.75123374672788912</v>
      </c>
      <c r="U319" s="9">
        <v>59704</v>
      </c>
      <c r="V319" s="50">
        <v>0.62287640327271743</v>
      </c>
      <c r="W319" s="9">
        <v>27102</v>
      </c>
      <c r="X319" s="50">
        <v>0.20630257711309929</v>
      </c>
      <c r="Y319" s="9">
        <v>53668</v>
      </c>
      <c r="Z319" s="50">
        <v>0.50875713362008379</v>
      </c>
      <c r="AA319" s="9">
        <v>80770</v>
      </c>
      <c r="AB319" s="50">
        <v>0.39167442020745025</v>
      </c>
    </row>
    <row r="320" spans="2:28" ht="15" hidden="1" customHeight="1" outlineLevel="1">
      <c r="B320" s="41" t="s">
        <v>11</v>
      </c>
      <c r="C320" s="2">
        <v>20</v>
      </c>
      <c r="D320" s="70">
        <v>0.66666666666666674</v>
      </c>
      <c r="E320" s="9">
        <v>0</v>
      </c>
      <c r="F320" s="70" t="e">
        <v>#DIV/0!</v>
      </c>
      <c r="G320" s="9">
        <v>0</v>
      </c>
      <c r="H320" s="70" t="e">
        <v>#DIV/0!</v>
      </c>
      <c r="I320" s="9">
        <v>0</v>
      </c>
      <c r="J320" s="70" t="e">
        <v>#DIV/0!</v>
      </c>
      <c r="K320" s="2">
        <v>1405</v>
      </c>
      <c r="L320" s="70">
        <v>-0.24095083738519718</v>
      </c>
      <c r="M320" s="2">
        <v>1198</v>
      </c>
      <c r="N320" s="70">
        <v>1.7042889390519189</v>
      </c>
      <c r="O320" s="2">
        <v>2603</v>
      </c>
      <c r="P320" s="70">
        <v>0.13469921534437668</v>
      </c>
      <c r="Q320" s="9">
        <v>1888</v>
      </c>
      <c r="R320" s="70">
        <v>0.15121951219512186</v>
      </c>
      <c r="S320" s="9">
        <v>4157</v>
      </c>
      <c r="T320" s="70">
        <v>0.13641334062329147</v>
      </c>
      <c r="U320" s="9">
        <v>6045</v>
      </c>
      <c r="V320" s="70">
        <v>0.14099660249150614</v>
      </c>
      <c r="W320" s="2">
        <v>3313</v>
      </c>
      <c r="X320" s="70">
        <v>-5.4239223522694835E-2</v>
      </c>
      <c r="Y320" s="2">
        <v>5355</v>
      </c>
      <c r="Z320" s="70">
        <v>0.30577907827359185</v>
      </c>
      <c r="AA320" s="2">
        <v>8668</v>
      </c>
      <c r="AB320" s="70">
        <v>0.13992635455023672</v>
      </c>
    </row>
    <row r="321" spans="2:28" ht="15" hidden="1" customHeight="1" outlineLevel="1">
      <c r="B321" s="41" t="s">
        <v>12</v>
      </c>
      <c r="C321" s="2">
        <v>15</v>
      </c>
      <c r="D321" s="70">
        <v>-0.65909090909090917</v>
      </c>
      <c r="E321" s="9">
        <v>4</v>
      </c>
      <c r="F321" s="70">
        <v>1</v>
      </c>
      <c r="G321" s="9">
        <v>0</v>
      </c>
      <c r="H321" s="70" t="e">
        <v>#DIV/0!</v>
      </c>
      <c r="I321" s="9">
        <v>4</v>
      </c>
      <c r="J321" s="70">
        <v>1</v>
      </c>
      <c r="K321" s="2">
        <v>1472</v>
      </c>
      <c r="L321" s="70">
        <v>-0.21743753322700687</v>
      </c>
      <c r="M321" s="2">
        <v>1101</v>
      </c>
      <c r="N321" s="70">
        <v>1.6853658536585368</v>
      </c>
      <c r="O321" s="2">
        <v>2573</v>
      </c>
      <c r="P321" s="70">
        <v>0.12309035355739861</v>
      </c>
      <c r="Q321" s="9">
        <v>1854</v>
      </c>
      <c r="R321" s="70">
        <v>4.4507042253521201E-2</v>
      </c>
      <c r="S321" s="9">
        <v>4650</v>
      </c>
      <c r="T321" s="70">
        <v>0.82854895792371219</v>
      </c>
      <c r="U321" s="9">
        <v>6504</v>
      </c>
      <c r="V321" s="70">
        <v>0.50625289485873082</v>
      </c>
      <c r="W321" s="2">
        <v>3345</v>
      </c>
      <c r="X321" s="70">
        <v>-9.6434359805510517E-2</v>
      </c>
      <c r="Y321" s="2">
        <v>5751</v>
      </c>
      <c r="Z321" s="70">
        <v>0.94751100575685743</v>
      </c>
      <c r="AA321" s="2">
        <v>9096</v>
      </c>
      <c r="AB321" s="70">
        <v>0.36679188580015021</v>
      </c>
    </row>
    <row r="322" spans="2:28" ht="15" hidden="1" customHeight="1" outlineLevel="1">
      <c r="B322" s="41" t="s">
        <v>13</v>
      </c>
      <c r="C322" s="2">
        <v>16</v>
      </c>
      <c r="D322" s="70">
        <v>-0.64444444444444438</v>
      </c>
      <c r="E322" s="9">
        <v>0</v>
      </c>
      <c r="F322" s="70" t="e">
        <v>#DIV/0!</v>
      </c>
      <c r="G322" s="9">
        <v>0</v>
      </c>
      <c r="H322" s="70" t="e">
        <v>#DIV/0!</v>
      </c>
      <c r="I322" s="9">
        <v>0</v>
      </c>
      <c r="J322" s="70" t="e">
        <v>#DIV/0!</v>
      </c>
      <c r="K322" s="2">
        <v>413</v>
      </c>
      <c r="L322" s="70">
        <v>-0.47388535031847134</v>
      </c>
      <c r="M322" s="2">
        <v>713</v>
      </c>
      <c r="N322" s="70">
        <v>3.0977011494252871</v>
      </c>
      <c r="O322" s="2">
        <v>1126</v>
      </c>
      <c r="P322" s="70">
        <v>0.17413972888425433</v>
      </c>
      <c r="Q322" s="9">
        <v>1107</v>
      </c>
      <c r="R322" s="70">
        <v>-0.19256017505470457</v>
      </c>
      <c r="S322" s="9">
        <v>1536</v>
      </c>
      <c r="T322" s="70">
        <v>-9.4339622641509413E-2</v>
      </c>
      <c r="U322" s="9">
        <v>2643</v>
      </c>
      <c r="V322" s="70">
        <v>-0.13824584284316921</v>
      </c>
      <c r="W322" s="2">
        <v>1536</v>
      </c>
      <c r="X322" s="70">
        <v>-0.30213539300318037</v>
      </c>
      <c r="Y322" s="2">
        <v>2252</v>
      </c>
      <c r="Z322" s="70">
        <v>0.20427807486631022</v>
      </c>
      <c r="AA322" s="2">
        <v>3788</v>
      </c>
      <c r="AB322" s="70">
        <v>-6.9516089412920645E-2</v>
      </c>
    </row>
    <row r="323" spans="2:28" ht="15" hidden="1" customHeight="1" outlineLevel="1">
      <c r="B323" s="41" t="s">
        <v>14</v>
      </c>
      <c r="C323" s="2">
        <v>25</v>
      </c>
      <c r="D323" s="70">
        <v>7.3333333333333339</v>
      </c>
      <c r="E323" s="9">
        <v>0</v>
      </c>
      <c r="F323" s="70" t="e">
        <v>#DIV/0!</v>
      </c>
      <c r="G323" s="9">
        <v>0</v>
      </c>
      <c r="H323" s="70" t="e">
        <v>#DIV/0!</v>
      </c>
      <c r="I323" s="9">
        <v>0</v>
      </c>
      <c r="J323" s="70" t="e">
        <v>#DIV/0!</v>
      </c>
      <c r="K323" s="2">
        <v>3</v>
      </c>
      <c r="L323" s="70">
        <v>-0.99297423887587821</v>
      </c>
      <c r="M323" s="2">
        <v>820</v>
      </c>
      <c r="N323" s="70">
        <v>90.111111111111114</v>
      </c>
      <c r="O323" s="2">
        <v>823</v>
      </c>
      <c r="P323" s="70">
        <v>0.88761467889908263</v>
      </c>
      <c r="Q323" s="9">
        <v>290</v>
      </c>
      <c r="R323" s="70">
        <v>0.42156862745098045</v>
      </c>
      <c r="S323" s="9">
        <v>721</v>
      </c>
      <c r="T323" s="70">
        <v>0.27610619469026543</v>
      </c>
      <c r="U323" s="9">
        <v>1011</v>
      </c>
      <c r="V323" s="70">
        <v>0.31469440832249673</v>
      </c>
      <c r="W323" s="2">
        <v>318</v>
      </c>
      <c r="X323" s="70">
        <v>-0.49842271293375395</v>
      </c>
      <c r="Y323" s="2">
        <v>1541</v>
      </c>
      <c r="Z323" s="70">
        <v>1.6846689895470384</v>
      </c>
      <c r="AA323" s="2">
        <v>1859</v>
      </c>
      <c r="AB323" s="70">
        <v>0.53890728476821192</v>
      </c>
    </row>
    <row r="324" spans="2:28" ht="15" hidden="1" customHeight="1" outlineLevel="1">
      <c r="B324" s="41" t="s">
        <v>15</v>
      </c>
      <c r="C324" s="2">
        <v>19</v>
      </c>
      <c r="D324" s="70">
        <v>1.375</v>
      </c>
      <c r="E324" s="9">
        <v>0</v>
      </c>
      <c r="F324" s="70" t="e">
        <v>#DIV/0!</v>
      </c>
      <c r="G324" s="9">
        <v>0</v>
      </c>
      <c r="H324" s="70" t="e">
        <v>#DIV/0!</v>
      </c>
      <c r="I324" s="9">
        <v>0</v>
      </c>
      <c r="J324" s="70" t="e">
        <v>#DIV/0!</v>
      </c>
      <c r="K324" s="2">
        <v>10</v>
      </c>
      <c r="L324" s="70">
        <v>-0.97275204359673029</v>
      </c>
      <c r="M324" s="2">
        <v>738</v>
      </c>
      <c r="N324" s="70" t="e">
        <v>#DIV/0!</v>
      </c>
      <c r="O324" s="2">
        <v>748</v>
      </c>
      <c r="P324" s="70">
        <v>1.0381471389645776</v>
      </c>
      <c r="Q324" s="9">
        <v>205</v>
      </c>
      <c r="R324" s="70">
        <v>6.2176165803108807E-2</v>
      </c>
      <c r="S324" s="9">
        <v>502</v>
      </c>
      <c r="T324" s="70">
        <v>0.24565756823821339</v>
      </c>
      <c r="U324" s="9">
        <v>707</v>
      </c>
      <c r="V324" s="70">
        <v>0.18624161073825496</v>
      </c>
      <c r="W324" s="2">
        <v>234</v>
      </c>
      <c r="X324" s="70">
        <v>-0.5880281690140845</v>
      </c>
      <c r="Y324" s="2">
        <v>1240</v>
      </c>
      <c r="Z324" s="70">
        <v>2.0769230769230771</v>
      </c>
      <c r="AA324" s="2">
        <v>1474</v>
      </c>
      <c r="AB324" s="70">
        <v>0.51802265705458295</v>
      </c>
    </row>
    <row r="325" spans="2:28" ht="15" hidden="1" customHeight="1" outlineLevel="1">
      <c r="B325" s="41" t="s">
        <v>16</v>
      </c>
      <c r="C325" s="2">
        <v>18</v>
      </c>
      <c r="D325" s="70">
        <v>8</v>
      </c>
      <c r="E325" s="9">
        <v>0</v>
      </c>
      <c r="F325" s="70" t="e">
        <v>#DIV/0!</v>
      </c>
      <c r="G325" s="9">
        <v>0</v>
      </c>
      <c r="H325" s="70" t="e">
        <v>#DIV/0!</v>
      </c>
      <c r="I325" s="9">
        <v>0</v>
      </c>
      <c r="J325" s="70" t="e">
        <v>#DIV/0!</v>
      </c>
      <c r="K325" s="2">
        <v>6</v>
      </c>
      <c r="L325" s="70">
        <v>-0.5</v>
      </c>
      <c r="M325" s="2">
        <v>737</v>
      </c>
      <c r="N325" s="70" t="e">
        <v>#DIV/0!</v>
      </c>
      <c r="O325" s="2">
        <v>743</v>
      </c>
      <c r="P325" s="70">
        <v>60.916666666666664</v>
      </c>
      <c r="Q325" s="9">
        <v>324</v>
      </c>
      <c r="R325" s="70">
        <v>0.33884297520661155</v>
      </c>
      <c r="S325" s="9">
        <v>869</v>
      </c>
      <c r="T325" s="70">
        <v>0.60332103321033204</v>
      </c>
      <c r="U325" s="9">
        <v>1193</v>
      </c>
      <c r="V325" s="70">
        <v>0.52168367346938771</v>
      </c>
      <c r="W325" s="2">
        <v>348</v>
      </c>
      <c r="X325" s="70">
        <v>0.359375</v>
      </c>
      <c r="Y325" s="2">
        <v>1606</v>
      </c>
      <c r="Z325" s="70">
        <v>1.96309963099631</v>
      </c>
      <c r="AA325" s="2">
        <v>1954</v>
      </c>
      <c r="AB325" s="70">
        <v>1.4486215538847116</v>
      </c>
    </row>
    <row r="326" spans="2:28" ht="15" hidden="1" customHeight="1" outlineLevel="1">
      <c r="B326" s="41" t="s">
        <v>17</v>
      </c>
      <c r="C326" s="2">
        <v>9</v>
      </c>
      <c r="D326" s="70">
        <v>0.125</v>
      </c>
      <c r="E326" s="9">
        <v>3</v>
      </c>
      <c r="F326" s="70" t="e">
        <v>#DIV/0!</v>
      </c>
      <c r="G326" s="9">
        <v>0</v>
      </c>
      <c r="H326" s="70" t="e">
        <v>#DIV/0!</v>
      </c>
      <c r="I326" s="9">
        <v>3</v>
      </c>
      <c r="J326" s="70" t="e">
        <v>#DIV/0!</v>
      </c>
      <c r="K326" s="2">
        <v>6</v>
      </c>
      <c r="L326" s="70">
        <v>-0.99349240780911063</v>
      </c>
      <c r="M326" s="2">
        <v>607</v>
      </c>
      <c r="N326" s="70">
        <v>606</v>
      </c>
      <c r="O326" s="2">
        <v>613</v>
      </c>
      <c r="P326" s="70">
        <v>-0.33586132177681471</v>
      </c>
      <c r="Q326" s="9">
        <v>241</v>
      </c>
      <c r="R326" s="70">
        <v>0.35393258426966301</v>
      </c>
      <c r="S326" s="9">
        <v>540</v>
      </c>
      <c r="T326" s="70">
        <v>0.64133738601823698</v>
      </c>
      <c r="U326" s="9">
        <v>781</v>
      </c>
      <c r="V326" s="70">
        <v>0.54043392504930976</v>
      </c>
      <c r="W326" s="2">
        <v>259</v>
      </c>
      <c r="X326" s="70">
        <v>-0.76624548736462095</v>
      </c>
      <c r="Y326" s="2">
        <v>1147</v>
      </c>
      <c r="Z326" s="70">
        <v>2.4757575757575756</v>
      </c>
      <c r="AA326" s="2">
        <v>1406</v>
      </c>
      <c r="AB326" s="70">
        <v>-2.2253129346314293E-2</v>
      </c>
    </row>
    <row r="327" spans="2:28" ht="15" hidden="1" customHeight="1" outlineLevel="1">
      <c r="B327" s="41" t="s">
        <v>18</v>
      </c>
      <c r="C327" s="2">
        <v>37</v>
      </c>
      <c r="D327" s="70">
        <v>2.0833333333333335</v>
      </c>
      <c r="E327" s="9">
        <v>0</v>
      </c>
      <c r="F327" s="70" t="e">
        <v>#DIV/0!</v>
      </c>
      <c r="G327" s="9">
        <v>0</v>
      </c>
      <c r="H327" s="70">
        <v>-1</v>
      </c>
      <c r="I327" s="9">
        <v>0</v>
      </c>
      <c r="J327" s="70">
        <v>-1</v>
      </c>
      <c r="K327" s="2">
        <v>7</v>
      </c>
      <c r="L327" s="70">
        <v>-0.99161676646706587</v>
      </c>
      <c r="M327" s="2">
        <v>623</v>
      </c>
      <c r="N327" s="70" t="e">
        <v>#DIV/0!</v>
      </c>
      <c r="O327" s="2">
        <v>630</v>
      </c>
      <c r="P327" s="70">
        <v>-0.24550898203592819</v>
      </c>
      <c r="Q327" s="9">
        <v>199</v>
      </c>
      <c r="R327" s="70">
        <v>-0.75462392108508014</v>
      </c>
      <c r="S327" s="9">
        <v>544</v>
      </c>
      <c r="T327" s="70">
        <v>0.12164948453608249</v>
      </c>
      <c r="U327" s="9">
        <v>743</v>
      </c>
      <c r="V327" s="70">
        <v>-0.42669753086419748</v>
      </c>
      <c r="W327" s="2">
        <v>243</v>
      </c>
      <c r="X327" s="70">
        <v>-0.85343787696019302</v>
      </c>
      <c r="Y327" s="2">
        <v>1167</v>
      </c>
      <c r="Z327" s="70">
        <v>1.3865030674846626</v>
      </c>
      <c r="AA327" s="2">
        <v>1410</v>
      </c>
      <c r="AB327" s="70">
        <v>-0.34326967862133206</v>
      </c>
    </row>
    <row r="328" spans="2:28" ht="15" hidden="1" customHeight="1" outlineLevel="1">
      <c r="B328" s="41" t="s">
        <v>19</v>
      </c>
      <c r="C328" s="2">
        <v>17</v>
      </c>
      <c r="D328" s="70">
        <v>1.8333333333333335</v>
      </c>
      <c r="E328" s="9">
        <v>0</v>
      </c>
      <c r="F328" s="70" t="e">
        <v>#DIV/0!</v>
      </c>
      <c r="G328" s="9">
        <v>0</v>
      </c>
      <c r="H328" s="70" t="e">
        <v>#DIV/0!</v>
      </c>
      <c r="I328" s="9">
        <v>0</v>
      </c>
      <c r="J328" s="70" t="e">
        <v>#DIV/0!</v>
      </c>
      <c r="K328" s="2">
        <v>507</v>
      </c>
      <c r="L328" s="70">
        <v>-0.67562380038387715</v>
      </c>
      <c r="M328" s="2">
        <v>577</v>
      </c>
      <c r="N328" s="70">
        <v>1.345528455284553</v>
      </c>
      <c r="O328" s="2">
        <v>1084</v>
      </c>
      <c r="P328" s="70">
        <v>-0.40077390823659476</v>
      </c>
      <c r="Q328" s="9">
        <v>1004</v>
      </c>
      <c r="R328" s="70">
        <v>9.1304347826086873E-2</v>
      </c>
      <c r="S328" s="9">
        <v>1723</v>
      </c>
      <c r="T328" s="70">
        <v>0.9229910714285714</v>
      </c>
      <c r="U328" s="9">
        <v>2727</v>
      </c>
      <c r="V328" s="70">
        <v>0.50165198237885456</v>
      </c>
      <c r="W328" s="2">
        <v>1528</v>
      </c>
      <c r="X328" s="70">
        <v>-0.3860988348734431</v>
      </c>
      <c r="Y328" s="2">
        <v>2300</v>
      </c>
      <c r="Z328" s="70">
        <v>1.0140105078809105</v>
      </c>
      <c r="AA328" s="2">
        <v>3828</v>
      </c>
      <c r="AB328" s="70">
        <v>5.4255026163591236E-2</v>
      </c>
    </row>
    <row r="329" spans="2:28" ht="15" hidden="1" customHeight="1" outlineLevel="1">
      <c r="B329" s="41" t="s">
        <v>20</v>
      </c>
      <c r="C329" s="2">
        <v>0</v>
      </c>
      <c r="D329" s="70">
        <v>-1</v>
      </c>
      <c r="E329" s="9">
        <v>0</v>
      </c>
      <c r="F329" s="70" t="e">
        <v>#DIV/0!</v>
      </c>
      <c r="G329" s="9">
        <v>0</v>
      </c>
      <c r="H329" s="70" t="e">
        <v>#DIV/0!</v>
      </c>
      <c r="I329" s="9">
        <v>0</v>
      </c>
      <c r="J329" s="70" t="e">
        <v>#DIV/0!</v>
      </c>
      <c r="K329" s="2">
        <v>1392</v>
      </c>
      <c r="L329" s="70">
        <v>-0.50882145377558219</v>
      </c>
      <c r="M329" s="2">
        <v>1060</v>
      </c>
      <c r="N329" s="70">
        <v>0.7845117845117846</v>
      </c>
      <c r="O329" s="2">
        <v>2452</v>
      </c>
      <c r="P329" s="70">
        <v>-0.28471411901983668</v>
      </c>
      <c r="Q329" s="9">
        <v>1729</v>
      </c>
      <c r="R329" s="70">
        <v>-0.14065606361829031</v>
      </c>
      <c r="S329" s="9">
        <v>2206</v>
      </c>
      <c r="T329" s="70">
        <v>-2.0426287744227389E-2</v>
      </c>
      <c r="U329" s="9">
        <v>3935</v>
      </c>
      <c r="V329" s="70">
        <v>-7.7157598499061897E-2</v>
      </c>
      <c r="W329" s="2">
        <v>3563</v>
      </c>
      <c r="X329" s="70">
        <v>-0.28482537133681252</v>
      </c>
      <c r="Y329" s="2">
        <v>5357</v>
      </c>
      <c r="Z329" s="70">
        <v>0.88229093464511599</v>
      </c>
      <c r="AA329" s="2">
        <v>8920</v>
      </c>
      <c r="AB329" s="70">
        <v>0.13949923352069504</v>
      </c>
    </row>
    <row r="330" spans="2:28" ht="15" hidden="1" customHeight="1" outlineLevel="1">
      <c r="B330" s="41" t="s">
        <v>21</v>
      </c>
      <c r="C330" s="2">
        <v>3</v>
      </c>
      <c r="D330" s="70">
        <v>-0.97272727272727277</v>
      </c>
      <c r="E330" s="9">
        <v>0</v>
      </c>
      <c r="F330" s="70" t="e">
        <v>#DIV/0!</v>
      </c>
      <c r="G330" s="9">
        <v>0</v>
      </c>
      <c r="H330" s="70" t="e">
        <v>#DIV/0!</v>
      </c>
      <c r="I330" s="9">
        <v>0</v>
      </c>
      <c r="J330" s="70" t="e">
        <v>#DIV/0!</v>
      </c>
      <c r="K330" s="2">
        <v>1305</v>
      </c>
      <c r="L330" s="70">
        <v>-0.49942462600690452</v>
      </c>
      <c r="M330" s="2">
        <v>820</v>
      </c>
      <c r="N330" s="70">
        <v>0.65656565656565657</v>
      </c>
      <c r="O330" s="2">
        <v>2125</v>
      </c>
      <c r="P330" s="70">
        <v>-0.31495809155383625</v>
      </c>
      <c r="Q330" s="9">
        <v>2545</v>
      </c>
      <c r="R330" s="70">
        <v>0.64831606217616589</v>
      </c>
      <c r="S330" s="9">
        <v>3090</v>
      </c>
      <c r="T330" s="70">
        <v>0.66039763567974208</v>
      </c>
      <c r="U330" s="9">
        <v>5635</v>
      </c>
      <c r="V330" s="70">
        <v>0.65491923641703376</v>
      </c>
      <c r="W330" s="2">
        <v>3853</v>
      </c>
      <c r="X330" s="70">
        <v>-9.5752170851912677E-2</v>
      </c>
      <c r="Y330" s="2">
        <v>3910</v>
      </c>
      <c r="Z330" s="70">
        <v>0.65959252971137516</v>
      </c>
      <c r="AA330" s="2">
        <v>7763</v>
      </c>
      <c r="AB330" s="70">
        <v>0.17319026749282163</v>
      </c>
    </row>
    <row r="331" spans="2:28" ht="15" hidden="1" customHeight="1" outlineLevel="1">
      <c r="B331" s="41" t="s">
        <v>22</v>
      </c>
      <c r="C331" s="2">
        <v>32</v>
      </c>
      <c r="D331" s="70">
        <v>0.77777777777777768</v>
      </c>
      <c r="E331" s="9">
        <v>0</v>
      </c>
      <c r="F331" s="70" t="e">
        <v>#DIV/0!</v>
      </c>
      <c r="G331" s="9">
        <v>0</v>
      </c>
      <c r="H331" s="70" t="e">
        <v>#DIV/0!</v>
      </c>
      <c r="I331" s="9">
        <v>0</v>
      </c>
      <c r="J331" s="70" t="e">
        <v>#DIV/0!</v>
      </c>
      <c r="K331" s="2">
        <v>1795</v>
      </c>
      <c r="L331" s="70">
        <v>-0.298828125</v>
      </c>
      <c r="M331" s="2">
        <v>1180</v>
      </c>
      <c r="N331" s="70">
        <v>0.73529411764705888</v>
      </c>
      <c r="O331" s="2">
        <v>2975</v>
      </c>
      <c r="P331" s="70">
        <v>-8.1790123456790154E-2</v>
      </c>
      <c r="Q331" s="9">
        <v>2100</v>
      </c>
      <c r="R331" s="70">
        <v>0.34271099744245515</v>
      </c>
      <c r="S331" s="9">
        <v>2765</v>
      </c>
      <c r="T331" s="70">
        <v>0.62838633686690226</v>
      </c>
      <c r="U331" s="9">
        <v>4865</v>
      </c>
      <c r="V331" s="70">
        <v>0.49141630901287559</v>
      </c>
      <c r="W331" s="2">
        <v>3927</v>
      </c>
      <c r="X331" s="70">
        <v>-5.1907291163689084E-2</v>
      </c>
      <c r="Y331" s="2">
        <v>3945</v>
      </c>
      <c r="Z331" s="70">
        <v>0.65825977301387129</v>
      </c>
      <c r="AA331" s="2">
        <v>7872</v>
      </c>
      <c r="AB331" s="70">
        <v>0.20717681337218208</v>
      </c>
    </row>
    <row r="332" spans="2:28" collapsed="1">
      <c r="B332" s="126">
        <v>1986</v>
      </c>
      <c r="C332" s="9">
        <v>214</v>
      </c>
      <c r="D332" s="50">
        <v>-0.47160493827160499</v>
      </c>
      <c r="E332" s="9">
        <v>7</v>
      </c>
      <c r="F332" s="50">
        <v>2.5</v>
      </c>
      <c r="G332" s="9">
        <v>0</v>
      </c>
      <c r="H332" s="50">
        <v>-1</v>
      </c>
      <c r="I332" s="9">
        <v>7</v>
      </c>
      <c r="J332" s="50">
        <v>0.16666666666666674</v>
      </c>
      <c r="K332" s="9">
        <v>8321</v>
      </c>
      <c r="L332" s="50">
        <v>-0.50006008171112715</v>
      </c>
      <c r="M332" s="9">
        <v>10174</v>
      </c>
      <c r="N332" s="50">
        <v>2.3335517693315859</v>
      </c>
      <c r="O332" s="9">
        <v>18495</v>
      </c>
      <c r="P332" s="50">
        <v>-6.0976848090982916E-2</v>
      </c>
      <c r="Q332" s="9">
        <v>13486</v>
      </c>
      <c r="R332" s="50">
        <v>8.2864942990203971E-2</v>
      </c>
      <c r="S332" s="9">
        <v>23303</v>
      </c>
      <c r="T332" s="50">
        <v>0.37659499054820422</v>
      </c>
      <c r="U332" s="9">
        <v>36789</v>
      </c>
      <c r="V332" s="50">
        <v>0.2520931182356545</v>
      </c>
      <c r="W332" s="9">
        <v>22467</v>
      </c>
      <c r="X332" s="50">
        <v>-0.23851003253796099</v>
      </c>
      <c r="Y332" s="9">
        <v>35571</v>
      </c>
      <c r="Z332" s="50">
        <v>0.77988491368526391</v>
      </c>
      <c r="AA332" s="9">
        <v>58038</v>
      </c>
      <c r="AB332" s="50">
        <v>0.17274545858675672</v>
      </c>
    </row>
    <row r="333" spans="2:28" ht="15" hidden="1" customHeight="1" outlineLevel="1">
      <c r="B333" s="41" t="s">
        <v>11</v>
      </c>
      <c r="C333" s="2">
        <v>12</v>
      </c>
      <c r="D333" s="70">
        <v>-0.33333333333333337</v>
      </c>
      <c r="E333" s="9">
        <v>0</v>
      </c>
      <c r="F333" s="70" t="e">
        <v>#DIV/0!</v>
      </c>
      <c r="G333" s="9">
        <v>0</v>
      </c>
      <c r="H333" s="70" t="e">
        <v>#DIV/0!</v>
      </c>
      <c r="I333" s="9">
        <v>0</v>
      </c>
      <c r="J333" s="70" t="e">
        <v>#DIV/0!</v>
      </c>
      <c r="K333" s="2">
        <v>1851</v>
      </c>
      <c r="L333" s="70">
        <v>-0.13383247543284982</v>
      </c>
      <c r="M333" s="2">
        <v>443</v>
      </c>
      <c r="N333" s="70">
        <v>-0.20466786355475763</v>
      </c>
      <c r="O333" s="2">
        <v>2294</v>
      </c>
      <c r="P333" s="70">
        <v>-0.14847809948032664</v>
      </c>
      <c r="Q333" s="9">
        <v>1640</v>
      </c>
      <c r="R333" s="70">
        <v>-0.26753014738722647</v>
      </c>
      <c r="S333" s="9">
        <v>3658</v>
      </c>
      <c r="T333" s="70">
        <v>1.3035264483627205</v>
      </c>
      <c r="U333" s="9">
        <v>5298</v>
      </c>
      <c r="V333" s="70">
        <v>0.38437418343349883</v>
      </c>
      <c r="W333" s="2">
        <v>3503</v>
      </c>
      <c r="X333" s="70">
        <v>-0.202776513427401</v>
      </c>
      <c r="Y333" s="2">
        <v>4101</v>
      </c>
      <c r="Z333" s="70">
        <v>0.91188811188811192</v>
      </c>
      <c r="AA333" s="2">
        <v>7604</v>
      </c>
      <c r="AB333" s="70">
        <v>0.16286894020492437</v>
      </c>
    </row>
    <row r="334" spans="2:28" ht="15" hidden="1" customHeight="1" outlineLevel="1">
      <c r="B334" s="41" t="s">
        <v>12</v>
      </c>
      <c r="C334" s="2">
        <v>44</v>
      </c>
      <c r="D334" s="70">
        <v>0.41935483870967749</v>
      </c>
      <c r="E334" s="9">
        <v>2</v>
      </c>
      <c r="F334" s="70" t="e">
        <v>#DIV/0!</v>
      </c>
      <c r="G334" s="9">
        <v>0</v>
      </c>
      <c r="H334" s="70" t="e">
        <v>#DIV/0!</v>
      </c>
      <c r="I334" s="9">
        <v>2</v>
      </c>
      <c r="J334" s="70" t="e">
        <v>#DIV/0!</v>
      </c>
      <c r="K334" s="2">
        <v>1881</v>
      </c>
      <c r="L334" s="70">
        <v>0.41216216216216206</v>
      </c>
      <c r="M334" s="2">
        <v>410</v>
      </c>
      <c r="N334" s="70">
        <v>-0.19921875</v>
      </c>
      <c r="O334" s="2">
        <v>2291</v>
      </c>
      <c r="P334" s="70">
        <v>0.24240780911062898</v>
      </c>
      <c r="Q334" s="9">
        <v>1775</v>
      </c>
      <c r="R334" s="70">
        <v>-7.9356846473029097E-2</v>
      </c>
      <c r="S334" s="9">
        <v>2543</v>
      </c>
      <c r="T334" s="70">
        <v>0.60542929292929304</v>
      </c>
      <c r="U334" s="9">
        <v>4318</v>
      </c>
      <c r="V334" s="70">
        <v>0.2294988610478359</v>
      </c>
      <c r="W334" s="2">
        <v>3702</v>
      </c>
      <c r="X334" s="70">
        <v>0.1248860528714677</v>
      </c>
      <c r="Y334" s="2">
        <v>2953</v>
      </c>
      <c r="Z334" s="70">
        <v>0.40887404580152675</v>
      </c>
      <c r="AA334" s="2">
        <v>6655</v>
      </c>
      <c r="AB334" s="70">
        <v>0.23538147391869324</v>
      </c>
    </row>
    <row r="335" spans="2:28" ht="15" hidden="1" customHeight="1" outlineLevel="1">
      <c r="B335" s="41" t="s">
        <v>13</v>
      </c>
      <c r="C335" s="2">
        <v>45</v>
      </c>
      <c r="D335" s="70">
        <v>-8.1632653061224469E-2</v>
      </c>
      <c r="E335" s="9">
        <v>0</v>
      </c>
      <c r="F335" s="70" t="e">
        <v>#DIV/0!</v>
      </c>
      <c r="G335" s="9">
        <v>0</v>
      </c>
      <c r="H335" s="70" t="e">
        <v>#DIV/0!</v>
      </c>
      <c r="I335" s="9">
        <v>0</v>
      </c>
      <c r="J335" s="70" t="e">
        <v>#DIV/0!</v>
      </c>
      <c r="K335" s="2">
        <v>785</v>
      </c>
      <c r="L335" s="70">
        <v>0.20398773006134974</v>
      </c>
      <c r="M335" s="2">
        <v>174</v>
      </c>
      <c r="N335" s="70">
        <v>-0.73834586466165408</v>
      </c>
      <c r="O335" s="2">
        <v>959</v>
      </c>
      <c r="P335" s="70">
        <v>-0.27182991647684129</v>
      </c>
      <c r="Q335" s="9">
        <v>1371</v>
      </c>
      <c r="R335" s="70">
        <v>0.1890719861231569</v>
      </c>
      <c r="S335" s="9">
        <v>1696</v>
      </c>
      <c r="T335" s="70">
        <v>3.901734104046243</v>
      </c>
      <c r="U335" s="9">
        <v>3067</v>
      </c>
      <c r="V335" s="70">
        <v>1.04603068712475</v>
      </c>
      <c r="W335" s="2">
        <v>2201</v>
      </c>
      <c r="X335" s="70">
        <v>0.18716289104638628</v>
      </c>
      <c r="Y335" s="2">
        <v>1870</v>
      </c>
      <c r="Z335" s="70">
        <v>0.84965380811078139</v>
      </c>
      <c r="AA335" s="2">
        <v>4071</v>
      </c>
      <c r="AB335" s="70">
        <v>0.42094240837696328</v>
      </c>
    </row>
    <row r="336" spans="2:28" ht="15" hidden="1" customHeight="1" outlineLevel="1">
      <c r="B336" s="41" t="s">
        <v>14</v>
      </c>
      <c r="C336" s="2">
        <v>3</v>
      </c>
      <c r="D336" s="70">
        <v>-0.7857142857142857</v>
      </c>
      <c r="E336" s="9">
        <v>0</v>
      </c>
      <c r="F336" s="70" t="e">
        <v>#DIV/0!</v>
      </c>
      <c r="G336" s="9">
        <v>0</v>
      </c>
      <c r="H336" s="70" t="e">
        <v>#DIV/0!</v>
      </c>
      <c r="I336" s="9">
        <v>0</v>
      </c>
      <c r="J336" s="70" t="e">
        <v>#DIV/0!</v>
      </c>
      <c r="K336" s="2">
        <v>427</v>
      </c>
      <c r="L336" s="70">
        <v>6.2189054726368154E-2</v>
      </c>
      <c r="M336" s="2">
        <v>9</v>
      </c>
      <c r="N336" s="70">
        <v>-0.8392857142857143</v>
      </c>
      <c r="O336" s="2">
        <v>436</v>
      </c>
      <c r="P336" s="70">
        <v>-4.8034934497816595E-2</v>
      </c>
      <c r="Q336" s="9">
        <v>204</v>
      </c>
      <c r="R336" s="70">
        <v>-0.68469860896445134</v>
      </c>
      <c r="S336" s="9">
        <v>565</v>
      </c>
      <c r="T336" s="70">
        <v>1.7033492822966507</v>
      </c>
      <c r="U336" s="9">
        <v>769</v>
      </c>
      <c r="V336" s="70">
        <v>-0.10163551401869164</v>
      </c>
      <c r="W336" s="2">
        <v>634</v>
      </c>
      <c r="X336" s="70">
        <v>-0.40357478833490124</v>
      </c>
      <c r="Y336" s="2">
        <v>574</v>
      </c>
      <c r="Z336" s="70">
        <v>1.1660377358490566</v>
      </c>
      <c r="AA336" s="2">
        <v>1208</v>
      </c>
      <c r="AB336" s="70">
        <v>-9.0361445783132543E-2</v>
      </c>
    </row>
    <row r="337" spans="2:28" ht="15" hidden="1" customHeight="1" outlineLevel="1">
      <c r="B337" s="41" t="s">
        <v>15</v>
      </c>
      <c r="C337" s="2">
        <v>8</v>
      </c>
      <c r="D337" s="70">
        <v>-0.4285714285714286</v>
      </c>
      <c r="E337" s="9">
        <v>0</v>
      </c>
      <c r="F337" s="70" t="e">
        <v>#DIV/0!</v>
      </c>
      <c r="G337" s="9">
        <v>0</v>
      </c>
      <c r="H337" s="70" t="e">
        <v>#DIV/0!</v>
      </c>
      <c r="I337" s="9">
        <v>0</v>
      </c>
      <c r="J337" s="70" t="e">
        <v>#DIV/0!</v>
      </c>
      <c r="K337" s="2">
        <v>367</v>
      </c>
      <c r="L337" s="70">
        <v>-0.11990407673860914</v>
      </c>
      <c r="M337" s="2">
        <v>0</v>
      </c>
      <c r="N337" s="70">
        <v>-1</v>
      </c>
      <c r="O337" s="2">
        <v>367</v>
      </c>
      <c r="P337" s="70">
        <v>-0.16968325791855199</v>
      </c>
      <c r="Q337" s="9">
        <v>193</v>
      </c>
      <c r="R337" s="70">
        <v>-0.293040293040293</v>
      </c>
      <c r="S337" s="9">
        <v>403</v>
      </c>
      <c r="T337" s="70">
        <v>0.90094339622641506</v>
      </c>
      <c r="U337" s="9">
        <v>596</v>
      </c>
      <c r="V337" s="70">
        <v>0.22886597938144337</v>
      </c>
      <c r="W337" s="2">
        <v>568</v>
      </c>
      <c r="X337" s="70">
        <v>-0.19318181818181823</v>
      </c>
      <c r="Y337" s="2">
        <v>403</v>
      </c>
      <c r="Z337" s="70">
        <v>0.70042194092827015</v>
      </c>
      <c r="AA337" s="2">
        <v>971</v>
      </c>
      <c r="AB337" s="70">
        <v>3.1880977683315548E-2</v>
      </c>
    </row>
    <row r="338" spans="2:28" ht="15" hidden="1" customHeight="1" outlineLevel="1">
      <c r="B338" s="41" t="s">
        <v>16</v>
      </c>
      <c r="C338" s="2">
        <v>2</v>
      </c>
      <c r="D338" s="70">
        <v>-0.88235294117647056</v>
      </c>
      <c r="E338" s="9">
        <v>0</v>
      </c>
      <c r="F338" s="70" t="e">
        <v>#DIV/0!</v>
      </c>
      <c r="G338" s="9">
        <v>0</v>
      </c>
      <c r="H338" s="70" t="e">
        <v>#DIV/0!</v>
      </c>
      <c r="I338" s="9">
        <v>0</v>
      </c>
      <c r="J338" s="70" t="e">
        <v>#DIV/0!</v>
      </c>
      <c r="K338" s="2">
        <v>12</v>
      </c>
      <c r="L338" s="70">
        <v>-0.98181818181818181</v>
      </c>
      <c r="M338" s="2">
        <v>0</v>
      </c>
      <c r="N338" s="70">
        <v>-1</v>
      </c>
      <c r="O338" s="2">
        <v>12</v>
      </c>
      <c r="P338" s="70">
        <v>-0.98319327731092432</v>
      </c>
      <c r="Q338" s="9">
        <v>242</v>
      </c>
      <c r="R338" s="70">
        <v>-9.3632958801498134E-2</v>
      </c>
      <c r="S338" s="9">
        <v>542</v>
      </c>
      <c r="T338" s="70">
        <v>0.49723756906077354</v>
      </c>
      <c r="U338" s="9">
        <v>784</v>
      </c>
      <c r="V338" s="70">
        <v>0.24642289348171698</v>
      </c>
      <c r="W338" s="2">
        <v>256</v>
      </c>
      <c r="X338" s="70">
        <v>-0.72881355932203395</v>
      </c>
      <c r="Y338" s="2">
        <v>542</v>
      </c>
      <c r="Z338" s="70">
        <v>0.30288461538461542</v>
      </c>
      <c r="AA338" s="2">
        <v>798</v>
      </c>
      <c r="AB338" s="70">
        <v>-0.41323529411764703</v>
      </c>
    </row>
    <row r="339" spans="2:28" ht="15" hidden="1" customHeight="1" outlineLevel="1">
      <c r="B339" s="41" t="s">
        <v>17</v>
      </c>
      <c r="C339" s="2">
        <v>8</v>
      </c>
      <c r="D339" s="70">
        <v>-0.19999999999999996</v>
      </c>
      <c r="E339" s="9">
        <v>0</v>
      </c>
      <c r="F339" s="70" t="e">
        <v>#DIV/0!</v>
      </c>
      <c r="G339" s="9">
        <v>0</v>
      </c>
      <c r="H339" s="70" t="e">
        <v>#DIV/0!</v>
      </c>
      <c r="I339" s="9">
        <v>0</v>
      </c>
      <c r="J339" s="70" t="e">
        <v>#DIV/0!</v>
      </c>
      <c r="K339" s="2">
        <v>922</v>
      </c>
      <c r="L339" s="70">
        <v>10.670886075949367</v>
      </c>
      <c r="M339" s="2">
        <v>1</v>
      </c>
      <c r="N339" s="70">
        <v>-0.98076923076923073</v>
      </c>
      <c r="O339" s="2">
        <v>923</v>
      </c>
      <c r="P339" s="70">
        <v>6.0458015267175576</v>
      </c>
      <c r="Q339" s="9">
        <v>178</v>
      </c>
      <c r="R339" s="70">
        <v>-5.8201058201058253E-2</v>
      </c>
      <c r="S339" s="9">
        <v>329</v>
      </c>
      <c r="T339" s="70">
        <v>0.61274509803921573</v>
      </c>
      <c r="U339" s="9">
        <v>507</v>
      </c>
      <c r="V339" s="70">
        <v>0.29007633587786263</v>
      </c>
      <c r="W339" s="2">
        <v>1108</v>
      </c>
      <c r="X339" s="70">
        <v>2.985611510791367</v>
      </c>
      <c r="Y339" s="2">
        <v>330</v>
      </c>
      <c r="Z339" s="70">
        <v>0.2890625</v>
      </c>
      <c r="AA339" s="2">
        <v>1438</v>
      </c>
      <c r="AB339" s="70">
        <v>1.6928838951310863</v>
      </c>
    </row>
    <row r="340" spans="2:28" ht="15" hidden="1" customHeight="1" outlineLevel="1">
      <c r="B340" s="41" t="s">
        <v>18</v>
      </c>
      <c r="C340" s="2">
        <v>12</v>
      </c>
      <c r="D340" s="70">
        <v>-0.36842105263157898</v>
      </c>
      <c r="E340" s="9">
        <v>0</v>
      </c>
      <c r="F340" s="70" t="e">
        <v>#DIV/0!</v>
      </c>
      <c r="G340" s="9">
        <v>4</v>
      </c>
      <c r="H340" s="70">
        <v>0.33333333333333326</v>
      </c>
      <c r="I340" s="9">
        <v>4</v>
      </c>
      <c r="J340" s="70">
        <v>0.33333333333333326</v>
      </c>
      <c r="K340" s="2">
        <v>835</v>
      </c>
      <c r="L340" s="70">
        <v>5.2781954887218046</v>
      </c>
      <c r="M340" s="2">
        <v>0</v>
      </c>
      <c r="N340" s="70">
        <v>-1</v>
      </c>
      <c r="O340" s="2">
        <v>835</v>
      </c>
      <c r="P340" s="70">
        <v>3.489247311827957</v>
      </c>
      <c r="Q340" s="9">
        <v>811</v>
      </c>
      <c r="R340" s="70">
        <v>2.2701612903225805</v>
      </c>
      <c r="S340" s="9">
        <v>485</v>
      </c>
      <c r="T340" s="70">
        <v>0.79629629629629628</v>
      </c>
      <c r="U340" s="9">
        <v>1296</v>
      </c>
      <c r="V340" s="70">
        <v>1.5019305019305018</v>
      </c>
      <c r="W340" s="2">
        <v>1658</v>
      </c>
      <c r="X340" s="70">
        <v>3.1449999999999996</v>
      </c>
      <c r="Y340" s="2">
        <v>489</v>
      </c>
      <c r="Z340" s="70">
        <v>0.5</v>
      </c>
      <c r="AA340" s="2">
        <v>2147</v>
      </c>
      <c r="AB340" s="70">
        <v>1.9573002754820936</v>
      </c>
    </row>
    <row r="341" spans="2:28" ht="15" hidden="1" customHeight="1" outlineLevel="1">
      <c r="B341" s="41" t="s">
        <v>19</v>
      </c>
      <c r="C341" s="2">
        <v>6</v>
      </c>
      <c r="D341" s="70">
        <v>-0.84210526315789469</v>
      </c>
      <c r="E341" s="9">
        <v>0</v>
      </c>
      <c r="F341" s="70" t="e">
        <v>#DIV/0!</v>
      </c>
      <c r="G341" s="9">
        <v>0</v>
      </c>
      <c r="H341" s="70" t="e">
        <v>#DIV/0!</v>
      </c>
      <c r="I341" s="9">
        <v>0</v>
      </c>
      <c r="J341" s="70" t="e">
        <v>#DIV/0!</v>
      </c>
      <c r="K341" s="2">
        <v>1563</v>
      </c>
      <c r="L341" s="70">
        <v>5.4854771784232366</v>
      </c>
      <c r="M341" s="2">
        <v>246</v>
      </c>
      <c r="N341" s="70">
        <v>8.1967213114753079E-3</v>
      </c>
      <c r="O341" s="2">
        <v>1809</v>
      </c>
      <c r="P341" s="70">
        <v>2.7298969072164949</v>
      </c>
      <c r="Q341" s="9">
        <v>920</v>
      </c>
      <c r="R341" s="70">
        <v>-0.31598513011152418</v>
      </c>
      <c r="S341" s="9">
        <v>896</v>
      </c>
      <c r="T341" s="70">
        <v>0.10073710073710074</v>
      </c>
      <c r="U341" s="9">
        <v>1816</v>
      </c>
      <c r="V341" s="70">
        <v>-0.15886984715145902</v>
      </c>
      <c r="W341" s="2">
        <v>2489</v>
      </c>
      <c r="X341" s="70">
        <v>0.5326354679802956</v>
      </c>
      <c r="Y341" s="2">
        <v>1142</v>
      </c>
      <c r="Z341" s="70">
        <v>7.9395085066162663E-2</v>
      </c>
      <c r="AA341" s="2">
        <v>3631</v>
      </c>
      <c r="AB341" s="70">
        <v>0.3538404175988068</v>
      </c>
    </row>
    <row r="342" spans="2:28" ht="15" hidden="1" customHeight="1" outlineLevel="1">
      <c r="B342" s="41" t="s">
        <v>20</v>
      </c>
      <c r="C342" s="2">
        <v>136</v>
      </c>
      <c r="D342" s="70">
        <v>1.0298507462686568</v>
      </c>
      <c r="E342" s="9">
        <v>0</v>
      </c>
      <c r="F342" s="70">
        <v>-1</v>
      </c>
      <c r="G342" s="9">
        <v>0</v>
      </c>
      <c r="H342" s="70" t="e">
        <v>#DIV/0!</v>
      </c>
      <c r="I342" s="9">
        <v>0</v>
      </c>
      <c r="J342" s="70">
        <v>-1</v>
      </c>
      <c r="K342" s="2">
        <v>2834</v>
      </c>
      <c r="L342" s="70">
        <v>2.7586206896551726</v>
      </c>
      <c r="M342" s="2">
        <v>594</v>
      </c>
      <c r="N342" s="70">
        <v>0.1061452513966481</v>
      </c>
      <c r="O342" s="2">
        <v>3428</v>
      </c>
      <c r="P342" s="70">
        <v>1.6553059643687065</v>
      </c>
      <c r="Q342" s="9">
        <v>2012</v>
      </c>
      <c r="R342" s="70">
        <v>0.17798594847775173</v>
      </c>
      <c r="S342" s="9">
        <v>2252</v>
      </c>
      <c r="T342" s="70">
        <v>0.74034003091190104</v>
      </c>
      <c r="U342" s="9">
        <v>4264</v>
      </c>
      <c r="V342" s="70">
        <v>0.42038640906062619</v>
      </c>
      <c r="W342" s="2">
        <v>4982</v>
      </c>
      <c r="X342" s="70">
        <v>0.96683774180813264</v>
      </c>
      <c r="Y342" s="2">
        <v>2846</v>
      </c>
      <c r="Z342" s="70">
        <v>0.55434188967777165</v>
      </c>
      <c r="AA342" s="2">
        <v>7828</v>
      </c>
      <c r="AB342" s="70">
        <v>0.7937671860678277</v>
      </c>
    </row>
    <row r="343" spans="2:28" ht="15" hidden="1" customHeight="1" outlineLevel="1">
      <c r="B343" s="41" t="s">
        <v>21</v>
      </c>
      <c r="C343" s="2">
        <v>110</v>
      </c>
      <c r="D343" s="70">
        <v>4</v>
      </c>
      <c r="E343" s="9">
        <v>0</v>
      </c>
      <c r="F343" s="70" t="e">
        <v>#DIV/0!</v>
      </c>
      <c r="G343" s="9">
        <v>0</v>
      </c>
      <c r="H343" s="70">
        <v>-1</v>
      </c>
      <c r="I343" s="9">
        <v>0</v>
      </c>
      <c r="J343" s="70">
        <v>-1</v>
      </c>
      <c r="K343" s="2">
        <v>2607</v>
      </c>
      <c r="L343" s="70">
        <v>2.6108033240997228</v>
      </c>
      <c r="M343" s="2">
        <v>495</v>
      </c>
      <c r="N343" s="70">
        <v>-0.19773095623987036</v>
      </c>
      <c r="O343" s="2">
        <v>3102</v>
      </c>
      <c r="P343" s="70">
        <v>1.3166542195668409</v>
      </c>
      <c r="Q343" s="9">
        <v>1544</v>
      </c>
      <c r="R343" s="70">
        <v>-0.26441162458313483</v>
      </c>
      <c r="S343" s="9">
        <v>1861</v>
      </c>
      <c r="T343" s="70">
        <v>0.33981281497480209</v>
      </c>
      <c r="U343" s="9">
        <v>3405</v>
      </c>
      <c r="V343" s="70">
        <v>-2.3795871559633031E-2</v>
      </c>
      <c r="W343" s="2">
        <v>4261</v>
      </c>
      <c r="X343" s="70">
        <v>0.49876890608512126</v>
      </c>
      <c r="Y343" s="2">
        <v>2356</v>
      </c>
      <c r="Z343" s="70">
        <v>0.17272274763563966</v>
      </c>
      <c r="AA343" s="2">
        <v>6617</v>
      </c>
      <c r="AB343" s="70">
        <v>0.36376751854905187</v>
      </c>
    </row>
    <row r="344" spans="2:28" ht="15" hidden="1" customHeight="1" outlineLevel="1">
      <c r="B344" s="41" t="s">
        <v>22</v>
      </c>
      <c r="C344" s="2">
        <v>18</v>
      </c>
      <c r="D344" s="70">
        <v>-0.73134328358208955</v>
      </c>
      <c r="E344" s="9">
        <v>0</v>
      </c>
      <c r="F344" s="70" t="e">
        <v>#DIV/0!</v>
      </c>
      <c r="G344" s="9">
        <v>0</v>
      </c>
      <c r="H344" s="70" t="e">
        <v>#DIV/0!</v>
      </c>
      <c r="I344" s="9">
        <v>0</v>
      </c>
      <c r="J344" s="70" t="e">
        <v>#DIV/0!</v>
      </c>
      <c r="K344" s="2">
        <v>2560</v>
      </c>
      <c r="L344" s="70">
        <v>1.4806201550387597</v>
      </c>
      <c r="M344" s="2">
        <v>680</v>
      </c>
      <c r="N344" s="70">
        <v>-7.3569482288828314E-2</v>
      </c>
      <c r="O344" s="2">
        <v>3240</v>
      </c>
      <c r="P344" s="70">
        <v>0.83465458663646652</v>
      </c>
      <c r="Q344" s="9">
        <v>1564</v>
      </c>
      <c r="R344" s="70">
        <v>-0.29198732458125853</v>
      </c>
      <c r="S344" s="9">
        <v>1698</v>
      </c>
      <c r="T344" s="70">
        <v>-0.22853248523398451</v>
      </c>
      <c r="U344" s="9">
        <v>3262</v>
      </c>
      <c r="V344" s="70">
        <v>-0.26031746031746028</v>
      </c>
      <c r="W344" s="2">
        <v>4142</v>
      </c>
      <c r="X344" s="70">
        <v>0.25211608222490933</v>
      </c>
      <c r="Y344" s="2">
        <v>2379</v>
      </c>
      <c r="Z344" s="70">
        <v>-0.18971389645776571</v>
      </c>
      <c r="AA344" s="2">
        <v>6521</v>
      </c>
      <c r="AB344" s="70">
        <v>4.4362588084561283E-2</v>
      </c>
    </row>
    <row r="345" spans="2:28" collapsed="1">
      <c r="B345" s="126">
        <v>1985</v>
      </c>
      <c r="C345" s="9">
        <v>405</v>
      </c>
      <c r="D345" s="50">
        <v>0.10354223433242504</v>
      </c>
      <c r="E345" s="9">
        <v>2</v>
      </c>
      <c r="F345" s="50">
        <v>-0.5</v>
      </c>
      <c r="G345" s="9">
        <v>4</v>
      </c>
      <c r="H345" s="50">
        <v>-0.33333333333333337</v>
      </c>
      <c r="I345" s="9">
        <v>6</v>
      </c>
      <c r="J345" s="50">
        <v>-0.4</v>
      </c>
      <c r="K345" s="9">
        <v>16644</v>
      </c>
      <c r="L345" s="50">
        <v>0.94416540123817305</v>
      </c>
      <c r="M345" s="9">
        <v>3052</v>
      </c>
      <c r="N345" s="50">
        <v>-0.25669751583049194</v>
      </c>
      <c r="O345" s="9">
        <v>19696</v>
      </c>
      <c r="P345" s="50">
        <v>0.5549064498302676</v>
      </c>
      <c r="Q345" s="9">
        <v>12454</v>
      </c>
      <c r="R345" s="50">
        <v>-0.12939531632296397</v>
      </c>
      <c r="S345" s="9">
        <v>16928</v>
      </c>
      <c r="T345" s="50">
        <v>0.61634679652439606</v>
      </c>
      <c r="U345" s="9">
        <v>29382</v>
      </c>
      <c r="V345" s="50">
        <v>0.18580999273549126</v>
      </c>
      <c r="W345" s="9">
        <v>29504</v>
      </c>
      <c r="X345" s="50">
        <v>0.2697538302633844</v>
      </c>
      <c r="Y345" s="9">
        <v>19985</v>
      </c>
      <c r="Z345" s="50">
        <v>0.37014945838475244</v>
      </c>
      <c r="AA345" s="9">
        <v>49489</v>
      </c>
      <c r="AB345" s="50">
        <v>0.30847126011316162</v>
      </c>
    </row>
    <row r="346" spans="2:28" ht="15" hidden="1" customHeight="1" outlineLevel="1">
      <c r="B346" s="41" t="s">
        <v>11</v>
      </c>
      <c r="C346" s="2">
        <v>18</v>
      </c>
      <c r="D346" s="70">
        <v>-0.4</v>
      </c>
      <c r="E346" s="9">
        <v>0</v>
      </c>
      <c r="F346" s="70">
        <v>-1</v>
      </c>
      <c r="G346" s="9">
        <v>0</v>
      </c>
      <c r="H346" s="70" t="e">
        <v>#DIV/0!</v>
      </c>
      <c r="I346" s="9">
        <v>0</v>
      </c>
      <c r="J346" s="70">
        <v>-1</v>
      </c>
      <c r="K346" s="2">
        <v>2137</v>
      </c>
      <c r="L346" s="70">
        <v>0.88447971781305124</v>
      </c>
      <c r="M346" s="2">
        <v>557</v>
      </c>
      <c r="N346" s="70">
        <v>-3.1304347826086931E-2</v>
      </c>
      <c r="O346" s="2">
        <v>2694</v>
      </c>
      <c r="P346" s="70">
        <v>0.57636044470450565</v>
      </c>
      <c r="Q346" s="9">
        <v>2239</v>
      </c>
      <c r="R346" s="70">
        <v>1.4499320344358857E-2</v>
      </c>
      <c r="S346" s="9">
        <v>1588</v>
      </c>
      <c r="T346" s="70">
        <v>5.8666666666666645E-2</v>
      </c>
      <c r="U346" s="9">
        <v>3827</v>
      </c>
      <c r="V346" s="70">
        <v>3.2371189641219322E-2</v>
      </c>
      <c r="W346" s="2">
        <v>4394</v>
      </c>
      <c r="X346" s="70">
        <v>0.30231179608772973</v>
      </c>
      <c r="Y346" s="2">
        <v>2145</v>
      </c>
      <c r="Z346" s="70">
        <v>3.3734939759036076E-2</v>
      </c>
      <c r="AA346" s="2">
        <v>6539</v>
      </c>
      <c r="AB346" s="70">
        <v>0.20003670398238205</v>
      </c>
    </row>
    <row r="347" spans="2:28" ht="15" hidden="1" customHeight="1" outlineLevel="1">
      <c r="B347" s="41" t="s">
        <v>12</v>
      </c>
      <c r="C347" s="2">
        <v>31</v>
      </c>
      <c r="D347" s="70">
        <v>30</v>
      </c>
      <c r="E347" s="9">
        <v>0</v>
      </c>
      <c r="F347" s="70">
        <v>-1</v>
      </c>
      <c r="G347" s="9">
        <v>0</v>
      </c>
      <c r="H347" s="70" t="e">
        <v>#DIV/0!</v>
      </c>
      <c r="I347" s="9">
        <v>0</v>
      </c>
      <c r="J347" s="70">
        <v>-1</v>
      </c>
      <c r="K347" s="2">
        <v>1332</v>
      </c>
      <c r="L347" s="70">
        <v>-0.20477611940298512</v>
      </c>
      <c r="M347" s="2">
        <v>512</v>
      </c>
      <c r="N347" s="70">
        <v>-0.31367292225201071</v>
      </c>
      <c r="O347" s="2">
        <v>1844</v>
      </c>
      <c r="P347" s="70">
        <v>-0.23833126807104499</v>
      </c>
      <c r="Q347" s="9">
        <v>1928</v>
      </c>
      <c r="R347" s="70">
        <v>0.17132442284325644</v>
      </c>
      <c r="S347" s="9">
        <v>1584</v>
      </c>
      <c r="T347" s="70">
        <v>4.6235138705416068E-2</v>
      </c>
      <c r="U347" s="9">
        <v>3512</v>
      </c>
      <c r="V347" s="70">
        <v>0.11139240506329107</v>
      </c>
      <c r="W347" s="2">
        <v>3291</v>
      </c>
      <c r="X347" s="70">
        <v>-9.9277978339350481E-3</v>
      </c>
      <c r="Y347" s="2">
        <v>2096</v>
      </c>
      <c r="Z347" s="70">
        <v>-7.2566371681415887E-2</v>
      </c>
      <c r="AA347" s="2">
        <v>5387</v>
      </c>
      <c r="AB347" s="70">
        <v>-3.5279369627507218E-2</v>
      </c>
    </row>
    <row r="348" spans="2:28" ht="15" hidden="1" customHeight="1" outlineLevel="1">
      <c r="B348" s="41" t="s">
        <v>13</v>
      </c>
      <c r="C348" s="2">
        <v>49</v>
      </c>
      <c r="D348" s="70">
        <v>4.4444444444444446</v>
      </c>
      <c r="E348" s="9">
        <v>0</v>
      </c>
      <c r="F348" s="70" t="e">
        <v>#DIV/0!</v>
      </c>
      <c r="G348" s="9">
        <v>0</v>
      </c>
      <c r="H348" s="70" t="e">
        <v>#DIV/0!</v>
      </c>
      <c r="I348" s="9">
        <v>0</v>
      </c>
      <c r="J348" s="70" t="e">
        <v>#DIV/0!</v>
      </c>
      <c r="K348" s="2">
        <v>652</v>
      </c>
      <c r="L348" s="70">
        <v>-2.5411061285500747E-2</v>
      </c>
      <c r="M348" s="2">
        <v>665</v>
      </c>
      <c r="N348" s="70">
        <v>0.37681159420289845</v>
      </c>
      <c r="O348" s="2">
        <v>1317</v>
      </c>
      <c r="P348" s="70">
        <v>0.14322916666666674</v>
      </c>
      <c r="Q348" s="9">
        <v>1153</v>
      </c>
      <c r="R348" s="70">
        <v>0.57298772169167811</v>
      </c>
      <c r="S348" s="9">
        <v>346</v>
      </c>
      <c r="T348" s="70">
        <v>-0.56257901390644749</v>
      </c>
      <c r="U348" s="9">
        <v>1499</v>
      </c>
      <c r="V348" s="70">
        <v>-1.6404199475065662E-2</v>
      </c>
      <c r="W348" s="2">
        <v>1854</v>
      </c>
      <c r="X348" s="70">
        <v>0.31396172927002119</v>
      </c>
      <c r="Y348" s="2">
        <v>1011</v>
      </c>
      <c r="Z348" s="70">
        <v>-0.20643642072213497</v>
      </c>
      <c r="AA348" s="2">
        <v>2865</v>
      </c>
      <c r="AB348" s="70">
        <v>6.7039106145251326E-2</v>
      </c>
    </row>
    <row r="349" spans="2:28" ht="15" hidden="1" customHeight="1" outlineLevel="1">
      <c r="B349" s="41" t="s">
        <v>14</v>
      </c>
      <c r="C349" s="2">
        <v>14</v>
      </c>
      <c r="D349" s="70">
        <v>6</v>
      </c>
      <c r="E349" s="9">
        <v>0</v>
      </c>
      <c r="F349" s="70" t="e">
        <v>#DIV/0!</v>
      </c>
      <c r="G349" s="9">
        <v>0</v>
      </c>
      <c r="H349" s="70" t="e">
        <v>#DIV/0!</v>
      </c>
      <c r="I349" s="9">
        <v>0</v>
      </c>
      <c r="J349" s="70" t="e">
        <v>#DIV/0!</v>
      </c>
      <c r="K349" s="2">
        <v>402</v>
      </c>
      <c r="L349" s="70">
        <v>3.1020408163265305</v>
      </c>
      <c r="M349" s="2">
        <v>56</v>
      </c>
      <c r="N349" s="70">
        <v>0.8666666666666667</v>
      </c>
      <c r="O349" s="2">
        <v>458</v>
      </c>
      <c r="P349" s="70">
        <v>2.578125</v>
      </c>
      <c r="Q349" s="9">
        <v>647</v>
      </c>
      <c r="R349" s="70">
        <v>1.3189964157706093</v>
      </c>
      <c r="S349" s="9">
        <v>209</v>
      </c>
      <c r="T349" s="70">
        <v>4.3589743589743586</v>
      </c>
      <c r="U349" s="9">
        <v>856</v>
      </c>
      <c r="V349" s="70">
        <v>1.691823899371069</v>
      </c>
      <c r="W349" s="2">
        <v>1063</v>
      </c>
      <c r="X349" s="70">
        <v>1.8047493403693933</v>
      </c>
      <c r="Y349" s="2">
        <v>265</v>
      </c>
      <c r="Z349" s="70">
        <v>2.8405797101449277</v>
      </c>
      <c r="AA349" s="2">
        <v>1328</v>
      </c>
      <c r="AB349" s="70">
        <v>1.9642857142857144</v>
      </c>
    </row>
    <row r="350" spans="2:28" ht="15" hidden="1" customHeight="1" outlineLevel="1">
      <c r="B350" s="41" t="s">
        <v>15</v>
      </c>
      <c r="C350" s="2">
        <v>14</v>
      </c>
      <c r="D350" s="70">
        <v>6</v>
      </c>
      <c r="E350" s="9">
        <v>0</v>
      </c>
      <c r="F350" s="70" t="e">
        <v>#DIV/0!</v>
      </c>
      <c r="G350" s="9">
        <v>0</v>
      </c>
      <c r="H350" s="70" t="e">
        <v>#DIV/0!</v>
      </c>
      <c r="I350" s="9">
        <v>0</v>
      </c>
      <c r="J350" s="70" t="e">
        <v>#DIV/0!</v>
      </c>
      <c r="K350" s="2">
        <v>417</v>
      </c>
      <c r="L350" s="70">
        <v>40.700000000000003</v>
      </c>
      <c r="M350" s="2">
        <v>25</v>
      </c>
      <c r="N350" s="70" t="e">
        <v>#DIV/0!</v>
      </c>
      <c r="O350" s="2">
        <v>442</v>
      </c>
      <c r="P350" s="70">
        <v>43.2</v>
      </c>
      <c r="Q350" s="9">
        <v>273</v>
      </c>
      <c r="R350" s="70">
        <v>44.5</v>
      </c>
      <c r="S350" s="9">
        <v>212</v>
      </c>
      <c r="T350" s="70" t="e">
        <v>#DIV/0!</v>
      </c>
      <c r="U350" s="9">
        <v>485</v>
      </c>
      <c r="V350" s="70">
        <v>79.833333333333329</v>
      </c>
      <c r="W350" s="2">
        <v>704</v>
      </c>
      <c r="X350" s="70">
        <v>38.111111111111114</v>
      </c>
      <c r="Y350" s="2">
        <v>237</v>
      </c>
      <c r="Z350" s="70" t="e">
        <v>#DIV/0!</v>
      </c>
      <c r="AA350" s="2">
        <v>941</v>
      </c>
      <c r="AB350" s="70">
        <v>51.277777777777779</v>
      </c>
    </row>
    <row r="351" spans="2:28" ht="15" hidden="1" customHeight="1" outlineLevel="1">
      <c r="B351" s="41" t="s">
        <v>16</v>
      </c>
      <c r="C351" s="2">
        <v>17</v>
      </c>
      <c r="D351" s="70">
        <v>0.54545454545454541</v>
      </c>
      <c r="E351" s="9">
        <v>0</v>
      </c>
      <c r="F351" s="70" t="e">
        <v>#DIV/0!</v>
      </c>
      <c r="G351" s="9">
        <v>0</v>
      </c>
      <c r="H351" s="70" t="e">
        <v>#DIV/0!</v>
      </c>
      <c r="I351" s="9">
        <v>0</v>
      </c>
      <c r="J351" s="70" t="e">
        <v>#DIV/0!</v>
      </c>
      <c r="K351" s="2">
        <v>660</v>
      </c>
      <c r="L351" s="70">
        <v>131</v>
      </c>
      <c r="M351" s="2">
        <v>54</v>
      </c>
      <c r="N351" s="70" t="e">
        <v>#DIV/0!</v>
      </c>
      <c r="O351" s="2">
        <v>714</v>
      </c>
      <c r="P351" s="70">
        <v>141.80000000000001</v>
      </c>
      <c r="Q351" s="9">
        <v>267</v>
      </c>
      <c r="R351" s="70">
        <v>132.5</v>
      </c>
      <c r="S351" s="9">
        <v>362</v>
      </c>
      <c r="T351" s="70" t="e">
        <v>#DIV/0!</v>
      </c>
      <c r="U351" s="9">
        <v>629</v>
      </c>
      <c r="V351" s="70">
        <v>313.5</v>
      </c>
      <c r="W351" s="2">
        <v>944</v>
      </c>
      <c r="X351" s="70">
        <v>51.444444444444443</v>
      </c>
      <c r="Y351" s="2">
        <v>416</v>
      </c>
      <c r="Z351" s="70" t="e">
        <v>#DIV/0!</v>
      </c>
      <c r="AA351" s="2">
        <v>1360</v>
      </c>
      <c r="AB351" s="70">
        <v>74.555555555555557</v>
      </c>
    </row>
    <row r="352" spans="2:28" ht="15" hidden="1" customHeight="1" outlineLevel="1">
      <c r="B352" s="41" t="s">
        <v>17</v>
      </c>
      <c r="C352" s="2">
        <v>10</v>
      </c>
      <c r="D352" s="70">
        <v>0.66666666666666674</v>
      </c>
      <c r="E352" s="9">
        <v>0</v>
      </c>
      <c r="F352" s="70">
        <v>-1</v>
      </c>
      <c r="G352" s="9">
        <v>0</v>
      </c>
      <c r="H352" s="70">
        <v>-1</v>
      </c>
      <c r="I352" s="9">
        <v>0</v>
      </c>
      <c r="J352" s="70">
        <v>-1</v>
      </c>
      <c r="K352" s="2">
        <v>79</v>
      </c>
      <c r="L352" s="70">
        <v>6.9</v>
      </c>
      <c r="M352" s="2">
        <v>52</v>
      </c>
      <c r="N352" s="70" t="e">
        <v>#DIV/0!</v>
      </c>
      <c r="O352" s="2">
        <v>131</v>
      </c>
      <c r="P352" s="70">
        <v>12.1</v>
      </c>
      <c r="Q352" s="9">
        <v>189</v>
      </c>
      <c r="R352" s="70">
        <v>22.625</v>
      </c>
      <c r="S352" s="9">
        <v>204</v>
      </c>
      <c r="T352" s="70" t="e">
        <v>#DIV/0!</v>
      </c>
      <c r="U352" s="9">
        <v>393</v>
      </c>
      <c r="V352" s="70">
        <v>48.125</v>
      </c>
      <c r="W352" s="2">
        <v>278</v>
      </c>
      <c r="X352" s="70">
        <v>8.9285714285714288</v>
      </c>
      <c r="Y352" s="2">
        <v>256</v>
      </c>
      <c r="Z352" s="70">
        <v>255</v>
      </c>
      <c r="AA352" s="2">
        <v>534</v>
      </c>
      <c r="AB352" s="70">
        <v>17.413793103448278</v>
      </c>
    </row>
    <row r="353" spans="2:28" ht="15" hidden="1" customHeight="1" outlineLevel="1">
      <c r="B353" s="41" t="s">
        <v>18</v>
      </c>
      <c r="C353" s="2">
        <v>19</v>
      </c>
      <c r="D353" s="70">
        <v>0.35714285714285721</v>
      </c>
      <c r="E353" s="9">
        <v>0</v>
      </c>
      <c r="F353" s="70" t="e">
        <v>#DIV/0!</v>
      </c>
      <c r="G353" s="9">
        <v>3</v>
      </c>
      <c r="H353" s="70" t="e">
        <v>#DIV/0!</v>
      </c>
      <c r="I353" s="9">
        <v>3</v>
      </c>
      <c r="J353" s="70" t="e">
        <v>#DIV/0!</v>
      </c>
      <c r="K353" s="2">
        <v>133</v>
      </c>
      <c r="L353" s="70">
        <v>43.333333333333336</v>
      </c>
      <c r="M353" s="2">
        <v>53</v>
      </c>
      <c r="N353" s="70" t="e">
        <v>#DIV/0!</v>
      </c>
      <c r="O353" s="2">
        <v>186</v>
      </c>
      <c r="P353" s="70">
        <v>61</v>
      </c>
      <c r="Q353" s="9">
        <v>248</v>
      </c>
      <c r="R353" s="70">
        <v>247</v>
      </c>
      <c r="S353" s="9">
        <v>270</v>
      </c>
      <c r="T353" s="70">
        <v>134</v>
      </c>
      <c r="U353" s="9">
        <v>518</v>
      </c>
      <c r="V353" s="70">
        <v>171.66666666666666</v>
      </c>
      <c r="W353" s="2">
        <v>400</v>
      </c>
      <c r="X353" s="70">
        <v>21.222222222222221</v>
      </c>
      <c r="Y353" s="2">
        <v>326</v>
      </c>
      <c r="Z353" s="70">
        <v>162</v>
      </c>
      <c r="AA353" s="2">
        <v>726</v>
      </c>
      <c r="AB353" s="70">
        <v>35.299999999999997</v>
      </c>
    </row>
    <row r="354" spans="2:28" ht="15" hidden="1" customHeight="1" outlineLevel="1">
      <c r="B354" s="41" t="s">
        <v>19</v>
      </c>
      <c r="C354" s="2">
        <v>38</v>
      </c>
      <c r="D354" s="70">
        <v>-0.35593220338983056</v>
      </c>
      <c r="E354" s="9">
        <v>0</v>
      </c>
      <c r="F354" s="70" t="e">
        <v>#DIV/0!</v>
      </c>
      <c r="G354" s="9">
        <v>0</v>
      </c>
      <c r="H354" s="70" t="e">
        <v>#DIV/0!</v>
      </c>
      <c r="I354" s="9">
        <v>0</v>
      </c>
      <c r="J354" s="70" t="e">
        <v>#DIV/0!</v>
      </c>
      <c r="K354" s="2">
        <v>241</v>
      </c>
      <c r="L354" s="70">
        <v>-0.24213836477987416</v>
      </c>
      <c r="M354" s="2">
        <v>244</v>
      </c>
      <c r="N354" s="70">
        <v>-0.30085959885386815</v>
      </c>
      <c r="O354" s="2">
        <v>485</v>
      </c>
      <c r="P354" s="70">
        <v>-0.27286356821589208</v>
      </c>
      <c r="Q354" s="9">
        <v>1345</v>
      </c>
      <c r="R354" s="70">
        <v>0.31604696673189814</v>
      </c>
      <c r="S354" s="9">
        <v>814</v>
      </c>
      <c r="T354" s="70">
        <v>0.96618357487922713</v>
      </c>
      <c r="U354" s="9">
        <v>2159</v>
      </c>
      <c r="V354" s="70">
        <v>0.50348189415041777</v>
      </c>
      <c r="W354" s="2">
        <v>1624</v>
      </c>
      <c r="X354" s="70">
        <v>0.16082916368834876</v>
      </c>
      <c r="Y354" s="2">
        <v>1058</v>
      </c>
      <c r="Z354" s="70">
        <v>0.3866317169069462</v>
      </c>
      <c r="AA354" s="2">
        <v>2682</v>
      </c>
      <c r="AB354" s="70">
        <v>0.24051803885291401</v>
      </c>
    </row>
    <row r="355" spans="2:28" ht="15" hidden="1" customHeight="1" outlineLevel="1">
      <c r="B355" s="41" t="s">
        <v>20</v>
      </c>
      <c r="C355" s="2">
        <v>67</v>
      </c>
      <c r="D355" s="70">
        <v>-0.3232323232323232</v>
      </c>
      <c r="E355" s="9">
        <v>4</v>
      </c>
      <c r="F355" s="70">
        <v>1</v>
      </c>
      <c r="G355" s="9">
        <v>0</v>
      </c>
      <c r="H355" s="70" t="e">
        <v>#DIV/0!</v>
      </c>
      <c r="I355" s="9">
        <v>4</v>
      </c>
      <c r="J355" s="70">
        <v>1</v>
      </c>
      <c r="K355" s="2">
        <v>754</v>
      </c>
      <c r="L355" s="70">
        <v>-0.6115404430705822</v>
      </c>
      <c r="M355" s="2">
        <v>537</v>
      </c>
      <c r="N355" s="70">
        <v>-0.42566844919786095</v>
      </c>
      <c r="O355" s="2">
        <v>1291</v>
      </c>
      <c r="P355" s="70">
        <v>-0.55111265646731566</v>
      </c>
      <c r="Q355" s="9">
        <v>1708</v>
      </c>
      <c r="R355" s="70">
        <v>0.10693454309786121</v>
      </c>
      <c r="S355" s="9">
        <v>1294</v>
      </c>
      <c r="T355" s="70">
        <v>0.22654028436018958</v>
      </c>
      <c r="U355" s="9">
        <v>3002</v>
      </c>
      <c r="V355" s="70">
        <v>0.15550423402617408</v>
      </c>
      <c r="W355" s="2">
        <v>2533</v>
      </c>
      <c r="X355" s="70">
        <v>-0.29344490934449097</v>
      </c>
      <c r="Y355" s="2">
        <v>1831</v>
      </c>
      <c r="Z355" s="70">
        <v>-7.9899497487437188E-2</v>
      </c>
      <c r="AA355" s="2">
        <v>4364</v>
      </c>
      <c r="AB355" s="70">
        <v>-0.21721973094170399</v>
      </c>
    </row>
    <row r="356" spans="2:28" ht="15" hidden="1" customHeight="1" outlineLevel="1">
      <c r="B356" s="41" t="s">
        <v>21</v>
      </c>
      <c r="C356" s="2">
        <v>22</v>
      </c>
      <c r="D356" s="70">
        <v>-0.69444444444444442</v>
      </c>
      <c r="E356" s="9">
        <v>0</v>
      </c>
      <c r="F356" s="70" t="e">
        <v>#DIV/0!</v>
      </c>
      <c r="G356" s="9">
        <v>3</v>
      </c>
      <c r="H356" s="70">
        <v>0</v>
      </c>
      <c r="I356" s="9">
        <v>3</v>
      </c>
      <c r="J356" s="70">
        <v>0</v>
      </c>
      <c r="K356" s="2">
        <v>722</v>
      </c>
      <c r="L356" s="70">
        <v>-0.64097463948284439</v>
      </c>
      <c r="M356" s="2">
        <v>617</v>
      </c>
      <c r="N356" s="70">
        <v>-6.656580937972767E-2</v>
      </c>
      <c r="O356" s="2">
        <v>1339</v>
      </c>
      <c r="P356" s="70">
        <v>-0.49887724550898205</v>
      </c>
      <c r="Q356" s="9">
        <v>2099</v>
      </c>
      <c r="R356" s="70">
        <v>-1.0838831291234641E-2</v>
      </c>
      <c r="S356" s="9">
        <v>1389</v>
      </c>
      <c r="T356" s="70">
        <v>0.39317953861584765</v>
      </c>
      <c r="U356" s="9">
        <v>3488</v>
      </c>
      <c r="V356" s="70">
        <v>0.1183071497274768</v>
      </c>
      <c r="W356" s="2">
        <v>2843</v>
      </c>
      <c r="X356" s="70">
        <v>-0.32390011890606418</v>
      </c>
      <c r="Y356" s="2">
        <v>2009</v>
      </c>
      <c r="Z356" s="70">
        <v>0.20951234196267299</v>
      </c>
      <c r="AA356" s="2">
        <v>4852</v>
      </c>
      <c r="AB356" s="70">
        <v>-0.17286055233549269</v>
      </c>
    </row>
    <row r="357" spans="2:28" ht="15" hidden="1" customHeight="1" outlineLevel="1">
      <c r="B357" s="41" t="s">
        <v>22</v>
      </c>
      <c r="C357" s="2">
        <v>67</v>
      </c>
      <c r="D357" s="70">
        <v>-0.21176470588235297</v>
      </c>
      <c r="E357" s="9">
        <v>0</v>
      </c>
      <c r="F357" s="70" t="e">
        <v>#DIV/0!</v>
      </c>
      <c r="G357" s="9">
        <v>0</v>
      </c>
      <c r="H357" s="70">
        <v>-1</v>
      </c>
      <c r="I357" s="9">
        <v>0</v>
      </c>
      <c r="J357" s="70">
        <v>-1</v>
      </c>
      <c r="K357" s="2">
        <v>1032</v>
      </c>
      <c r="L357" s="70">
        <v>-0.55991471215351818</v>
      </c>
      <c r="M357" s="2">
        <v>734</v>
      </c>
      <c r="N357" s="70">
        <v>-0.28944820909970959</v>
      </c>
      <c r="O357" s="2">
        <v>1766</v>
      </c>
      <c r="P357" s="70">
        <v>-0.47720544701006518</v>
      </c>
      <c r="Q357" s="9">
        <v>2209</v>
      </c>
      <c r="R357" s="70">
        <v>0.50991114149008876</v>
      </c>
      <c r="S357" s="9">
        <v>2201</v>
      </c>
      <c r="T357" s="70">
        <v>0.69961389961389964</v>
      </c>
      <c r="U357" s="9">
        <v>4410</v>
      </c>
      <c r="V357" s="70">
        <v>0.59898477157360408</v>
      </c>
      <c r="W357" s="2">
        <v>3308</v>
      </c>
      <c r="X357" s="70">
        <v>-0.15026971487284868</v>
      </c>
      <c r="Y357" s="2">
        <v>2936</v>
      </c>
      <c r="Z357" s="70">
        <v>0.25954525954525964</v>
      </c>
      <c r="AA357" s="2">
        <v>6244</v>
      </c>
      <c r="AB357" s="70">
        <v>3.2133676092545027E-3</v>
      </c>
    </row>
    <row r="358" spans="2:28" collapsed="1">
      <c r="B358" s="126">
        <v>1984</v>
      </c>
      <c r="C358" s="9">
        <v>367</v>
      </c>
      <c r="D358" s="50">
        <v>-5.8974358974358987E-2</v>
      </c>
      <c r="E358" s="9">
        <v>4</v>
      </c>
      <c r="F358" s="50">
        <v>-0.63636363636363635</v>
      </c>
      <c r="G358" s="9">
        <v>6</v>
      </c>
      <c r="H358" s="50">
        <v>-0.1428571428571429</v>
      </c>
      <c r="I358" s="9">
        <v>10</v>
      </c>
      <c r="J358" s="50">
        <v>-0.44444444444444442</v>
      </c>
      <c r="K358" s="9">
        <v>8561</v>
      </c>
      <c r="L358" s="50">
        <v>-0.16224679518543894</v>
      </c>
      <c r="M358" s="9">
        <v>4106</v>
      </c>
      <c r="N358" s="50">
        <v>-0.14671654197838735</v>
      </c>
      <c r="O358" s="9">
        <v>12667</v>
      </c>
      <c r="P358" s="50">
        <v>-0.15727496507218419</v>
      </c>
      <c r="Q358" s="9">
        <v>14305</v>
      </c>
      <c r="R358" s="50">
        <v>0.29668237853517043</v>
      </c>
      <c r="S358" s="9">
        <v>10473</v>
      </c>
      <c r="T358" s="50">
        <v>0.37675824898120158</v>
      </c>
      <c r="U358" s="9">
        <v>24778</v>
      </c>
      <c r="V358" s="50">
        <v>0.3293631632598315</v>
      </c>
      <c r="W358" s="9">
        <v>23236</v>
      </c>
      <c r="X358" s="50">
        <v>7.3157214114169644E-2</v>
      </c>
      <c r="Y358" s="9">
        <v>14586</v>
      </c>
      <c r="Z358" s="50">
        <v>0.17382906808305165</v>
      </c>
      <c r="AA358" s="9">
        <v>37822</v>
      </c>
      <c r="AB358" s="50">
        <v>0.10986560244145793</v>
      </c>
    </row>
    <row r="359" spans="2:28" ht="15" hidden="1" customHeight="1" outlineLevel="1">
      <c r="B359" s="41" t="s">
        <v>11</v>
      </c>
      <c r="C359" s="2">
        <v>30</v>
      </c>
      <c r="D359" s="70">
        <v>-0.79020979020979021</v>
      </c>
      <c r="E359" s="9">
        <v>3</v>
      </c>
      <c r="F359" s="70" t="e">
        <v>#DIV/0!</v>
      </c>
      <c r="G359" s="9">
        <v>0</v>
      </c>
      <c r="H359" s="70" t="e">
        <v>#DIV/0!</v>
      </c>
      <c r="I359" s="9">
        <v>3</v>
      </c>
      <c r="J359" s="70" t="e">
        <v>#DIV/0!</v>
      </c>
      <c r="K359" s="2">
        <v>1134</v>
      </c>
      <c r="L359" s="70">
        <v>-0.16801173881144538</v>
      </c>
      <c r="M359" s="2">
        <v>575</v>
      </c>
      <c r="N359" s="70">
        <v>-0.55287713841368591</v>
      </c>
      <c r="O359" s="2">
        <v>1709</v>
      </c>
      <c r="P359" s="70">
        <v>-0.3548508871272178</v>
      </c>
      <c r="Q359" s="9">
        <v>2207</v>
      </c>
      <c r="R359" s="70">
        <v>0.60625909752547313</v>
      </c>
      <c r="S359" s="9">
        <v>1500</v>
      </c>
      <c r="T359" s="70">
        <v>8.0691642651296913E-2</v>
      </c>
      <c r="U359" s="9">
        <v>3707</v>
      </c>
      <c r="V359" s="70">
        <v>0.34214337436640108</v>
      </c>
      <c r="W359" s="2">
        <v>3374</v>
      </c>
      <c r="X359" s="70">
        <v>0.17152777777777772</v>
      </c>
      <c r="Y359" s="2">
        <v>2075</v>
      </c>
      <c r="Z359" s="70">
        <v>-0.22400897531787589</v>
      </c>
      <c r="AA359" s="2">
        <v>5449</v>
      </c>
      <c r="AB359" s="70">
        <v>-1.8905293482174956E-2</v>
      </c>
    </row>
    <row r="360" spans="2:28" ht="15" hidden="1" customHeight="1" outlineLevel="1">
      <c r="B360" s="41" t="s">
        <v>12</v>
      </c>
      <c r="C360" s="2">
        <v>1</v>
      </c>
      <c r="D360" s="70">
        <v>-0.98666666666666669</v>
      </c>
      <c r="E360" s="9">
        <v>2</v>
      </c>
      <c r="F360" s="70" t="e">
        <v>#DIV/0!</v>
      </c>
      <c r="G360" s="9">
        <v>0</v>
      </c>
      <c r="H360" s="70" t="e">
        <v>#DIV/0!</v>
      </c>
      <c r="I360" s="9">
        <v>2</v>
      </c>
      <c r="J360" s="70" t="e">
        <v>#DIV/0!</v>
      </c>
      <c r="K360" s="2">
        <v>1675</v>
      </c>
      <c r="L360" s="70">
        <v>0.52134423251589457</v>
      </c>
      <c r="M360" s="2">
        <v>746</v>
      </c>
      <c r="N360" s="70">
        <v>-0.37573221757322173</v>
      </c>
      <c r="O360" s="2">
        <v>2421</v>
      </c>
      <c r="P360" s="70">
        <v>5.4442508710801363E-2</v>
      </c>
      <c r="Q360" s="9">
        <v>1646</v>
      </c>
      <c r="R360" s="70">
        <v>1.06265664160401</v>
      </c>
      <c r="S360" s="9">
        <v>1514</v>
      </c>
      <c r="T360" s="70">
        <v>0.44053282588011422</v>
      </c>
      <c r="U360" s="9">
        <v>3160</v>
      </c>
      <c r="V360" s="70">
        <v>0.70903190914007563</v>
      </c>
      <c r="W360" s="2">
        <v>3324</v>
      </c>
      <c r="X360" s="70">
        <v>0.68389057750759874</v>
      </c>
      <c r="Y360" s="2">
        <v>2260</v>
      </c>
      <c r="Z360" s="70">
        <v>6.2333036509349959E-3</v>
      </c>
      <c r="AA360" s="2">
        <v>5584</v>
      </c>
      <c r="AB360" s="70">
        <v>0.32322274881516577</v>
      </c>
    </row>
    <row r="361" spans="2:28" ht="15" hidden="1" customHeight="1" outlineLevel="1">
      <c r="B361" s="41" t="s">
        <v>13</v>
      </c>
      <c r="C361" s="2">
        <v>9</v>
      </c>
      <c r="D361" s="70">
        <v>-0.93382352941176472</v>
      </c>
      <c r="E361" s="9">
        <v>0</v>
      </c>
      <c r="F361" s="70" t="e">
        <v>#DIV/0!</v>
      </c>
      <c r="G361" s="9">
        <v>0</v>
      </c>
      <c r="H361" s="70" t="e">
        <v>#DIV/0!</v>
      </c>
      <c r="I361" s="9">
        <v>0</v>
      </c>
      <c r="J361" s="70" t="e">
        <v>#DIV/0!</v>
      </c>
      <c r="K361" s="2">
        <v>669</v>
      </c>
      <c r="L361" s="70">
        <v>-4.8364153627311501E-2</v>
      </c>
      <c r="M361" s="2">
        <v>483</v>
      </c>
      <c r="N361" s="70">
        <v>-0.40881272949816405</v>
      </c>
      <c r="O361" s="2">
        <v>1152</v>
      </c>
      <c r="P361" s="70">
        <v>-0.24210526315789471</v>
      </c>
      <c r="Q361" s="9">
        <v>733</v>
      </c>
      <c r="R361" s="70">
        <v>1.0764872521246458</v>
      </c>
      <c r="S361" s="9">
        <v>791</v>
      </c>
      <c r="T361" s="70">
        <v>0.17883755588673611</v>
      </c>
      <c r="U361" s="9">
        <v>1524</v>
      </c>
      <c r="V361" s="70">
        <v>0.48828125</v>
      </c>
      <c r="W361" s="2">
        <v>1411</v>
      </c>
      <c r="X361" s="70">
        <v>0.1837248322147651</v>
      </c>
      <c r="Y361" s="2">
        <v>1274</v>
      </c>
      <c r="Z361" s="70">
        <v>-0.14381720430107525</v>
      </c>
      <c r="AA361" s="2">
        <v>2685</v>
      </c>
      <c r="AB361" s="70">
        <v>1.8656716417910779E-3</v>
      </c>
    </row>
    <row r="362" spans="2:28" ht="15" hidden="1" customHeight="1" outlineLevel="1">
      <c r="B362" s="41" t="s">
        <v>14</v>
      </c>
      <c r="C362" s="2">
        <v>2</v>
      </c>
      <c r="D362" s="70">
        <v>-0.9</v>
      </c>
      <c r="E362" s="9">
        <v>0</v>
      </c>
      <c r="F362" s="70" t="e">
        <v>#DIV/0!</v>
      </c>
      <c r="G362" s="9">
        <v>0</v>
      </c>
      <c r="H362" s="70" t="e">
        <v>#DIV/0!</v>
      </c>
      <c r="I362" s="9">
        <v>0</v>
      </c>
      <c r="J362" s="70" t="e">
        <v>#DIV/0!</v>
      </c>
      <c r="K362" s="2">
        <v>98</v>
      </c>
      <c r="L362" s="70">
        <v>-0.45856353591160226</v>
      </c>
      <c r="M362" s="2">
        <v>30</v>
      </c>
      <c r="N362" s="70">
        <v>-0.87704918032786883</v>
      </c>
      <c r="O362" s="2">
        <v>128</v>
      </c>
      <c r="P362" s="70">
        <v>-0.69882352941176473</v>
      </c>
      <c r="Q362" s="9">
        <v>279</v>
      </c>
      <c r="R362" s="70">
        <v>278</v>
      </c>
      <c r="S362" s="9">
        <v>39</v>
      </c>
      <c r="T362" s="70">
        <v>-0.73287671232876717</v>
      </c>
      <c r="U362" s="9">
        <v>318</v>
      </c>
      <c r="V362" s="70">
        <v>1.1632653061224492</v>
      </c>
      <c r="W362" s="2">
        <v>379</v>
      </c>
      <c r="X362" s="70">
        <v>0.87623762376237613</v>
      </c>
      <c r="Y362" s="2">
        <v>69</v>
      </c>
      <c r="Z362" s="70">
        <v>-0.82307692307692304</v>
      </c>
      <c r="AA362" s="2">
        <v>448</v>
      </c>
      <c r="AB362" s="70">
        <v>-0.2432432432432432</v>
      </c>
    </row>
    <row r="363" spans="2:28" ht="15" hidden="1" customHeight="1" outlineLevel="1">
      <c r="B363" s="41" t="s">
        <v>15</v>
      </c>
      <c r="C363" s="2">
        <v>2</v>
      </c>
      <c r="D363" s="70">
        <v>-0.83333333333333337</v>
      </c>
      <c r="E363" s="9">
        <v>0</v>
      </c>
      <c r="F363" s="70" t="e">
        <v>#DIV/0!</v>
      </c>
      <c r="G363" s="9">
        <v>0</v>
      </c>
      <c r="H363" s="70" t="e">
        <v>#DIV/0!</v>
      </c>
      <c r="I363" s="9">
        <v>0</v>
      </c>
      <c r="J363" s="70" t="e">
        <v>#DIV/0!</v>
      </c>
      <c r="K363" s="2">
        <v>10</v>
      </c>
      <c r="L363" s="70">
        <v>0.4285714285714286</v>
      </c>
      <c r="M363" s="2">
        <v>0</v>
      </c>
      <c r="N363" s="70" t="e">
        <v>#DIV/0!</v>
      </c>
      <c r="O363" s="2">
        <v>10</v>
      </c>
      <c r="P363" s="70">
        <v>0.4285714285714286</v>
      </c>
      <c r="Q363" s="9">
        <v>6</v>
      </c>
      <c r="R363" s="70">
        <v>1</v>
      </c>
      <c r="S363" s="9">
        <v>0</v>
      </c>
      <c r="T363" s="70" t="e">
        <v>#DIV/0!</v>
      </c>
      <c r="U363" s="9">
        <v>6</v>
      </c>
      <c r="V363" s="70">
        <v>1</v>
      </c>
      <c r="W363" s="2">
        <v>18</v>
      </c>
      <c r="X363" s="70">
        <v>-0.18181818181818177</v>
      </c>
      <c r="Y363" s="2">
        <v>0</v>
      </c>
      <c r="Z363" s="70" t="e">
        <v>#DIV/0!</v>
      </c>
      <c r="AA363" s="2">
        <v>18</v>
      </c>
      <c r="AB363" s="70">
        <v>-0.18181818181818177</v>
      </c>
    </row>
    <row r="364" spans="2:28" ht="15" hidden="1" customHeight="1" outlineLevel="1">
      <c r="B364" s="41" t="s">
        <v>16</v>
      </c>
      <c r="C364" s="2">
        <v>11</v>
      </c>
      <c r="D364" s="70">
        <v>-8.333333333333337E-2</v>
      </c>
      <c r="E364" s="9">
        <v>0</v>
      </c>
      <c r="F364" s="70" t="e">
        <v>#DIV/0!</v>
      </c>
      <c r="G364" s="9">
        <v>0</v>
      </c>
      <c r="H364" s="70" t="e">
        <v>#DIV/0!</v>
      </c>
      <c r="I364" s="9">
        <v>0</v>
      </c>
      <c r="J364" s="70" t="e">
        <v>#DIV/0!</v>
      </c>
      <c r="K364" s="2">
        <v>5</v>
      </c>
      <c r="L364" s="70">
        <v>-0.73684210526315796</v>
      </c>
      <c r="M364" s="2">
        <v>0</v>
      </c>
      <c r="N364" s="70" t="e">
        <v>#DIV/0!</v>
      </c>
      <c r="O364" s="2">
        <v>5</v>
      </c>
      <c r="P364" s="70">
        <v>-0.73684210526315796</v>
      </c>
      <c r="Q364" s="9">
        <v>2</v>
      </c>
      <c r="R364" s="70">
        <v>-0.77777777777777779</v>
      </c>
      <c r="S364" s="9">
        <v>0</v>
      </c>
      <c r="T364" s="70" t="e">
        <v>#DIV/0!</v>
      </c>
      <c r="U364" s="9">
        <v>2</v>
      </c>
      <c r="V364" s="70">
        <v>-0.77777777777777779</v>
      </c>
      <c r="W364" s="2">
        <v>18</v>
      </c>
      <c r="X364" s="70">
        <v>-0.55000000000000004</v>
      </c>
      <c r="Y364" s="2">
        <v>0</v>
      </c>
      <c r="Z364" s="70" t="e">
        <v>#DIV/0!</v>
      </c>
      <c r="AA364" s="2">
        <v>18</v>
      </c>
      <c r="AB364" s="70">
        <v>-0.55000000000000004</v>
      </c>
    </row>
    <row r="365" spans="2:28" ht="15" hidden="1" customHeight="1" outlineLevel="1">
      <c r="B365" s="41" t="s">
        <v>17</v>
      </c>
      <c r="C365" s="2">
        <v>6</v>
      </c>
      <c r="D365" s="70">
        <v>-0.6</v>
      </c>
      <c r="E365" s="9">
        <v>4</v>
      </c>
      <c r="F365" s="70" t="e">
        <v>#DIV/0!</v>
      </c>
      <c r="G365" s="9">
        <v>1</v>
      </c>
      <c r="H365" s="70" t="e">
        <v>#DIV/0!</v>
      </c>
      <c r="I365" s="9">
        <v>5</v>
      </c>
      <c r="J365" s="70" t="e">
        <v>#DIV/0!</v>
      </c>
      <c r="K365" s="2">
        <v>10</v>
      </c>
      <c r="L365" s="70">
        <v>-0.56521739130434789</v>
      </c>
      <c r="M365" s="2">
        <v>0</v>
      </c>
      <c r="N365" s="70" t="e">
        <v>#DIV/0!</v>
      </c>
      <c r="O365" s="2">
        <v>10</v>
      </c>
      <c r="P365" s="70">
        <v>-0.56521739130434789</v>
      </c>
      <c r="Q365" s="9">
        <v>8</v>
      </c>
      <c r="R365" s="70" t="e">
        <v>#DIV/0!</v>
      </c>
      <c r="S365" s="9">
        <v>0</v>
      </c>
      <c r="T365" s="70" t="e">
        <v>#DIV/0!</v>
      </c>
      <c r="U365" s="9">
        <v>8</v>
      </c>
      <c r="V365" s="70" t="e">
        <v>#DIV/0!</v>
      </c>
      <c r="W365" s="2">
        <v>28</v>
      </c>
      <c r="X365" s="70">
        <v>-0.26315789473684215</v>
      </c>
      <c r="Y365" s="2">
        <v>1</v>
      </c>
      <c r="Z365" s="70" t="e">
        <v>#DIV/0!</v>
      </c>
      <c r="AA365" s="2">
        <v>29</v>
      </c>
      <c r="AB365" s="70">
        <v>-0.23684210526315785</v>
      </c>
    </row>
    <row r="366" spans="2:28" ht="15" hidden="1" customHeight="1" outlineLevel="1">
      <c r="B366" s="41" t="s">
        <v>18</v>
      </c>
      <c r="C366" s="2">
        <v>14</v>
      </c>
      <c r="D366" s="70">
        <v>-0.22222222222222221</v>
      </c>
      <c r="E366" s="9">
        <v>0</v>
      </c>
      <c r="F366" s="70">
        <v>-1</v>
      </c>
      <c r="G366" s="9">
        <v>0</v>
      </c>
      <c r="H366" s="70" t="e">
        <v>#DIV/0!</v>
      </c>
      <c r="I366" s="9">
        <v>0</v>
      </c>
      <c r="J366" s="70">
        <v>-1</v>
      </c>
      <c r="K366" s="2">
        <v>3</v>
      </c>
      <c r="L366" s="70">
        <v>-0.25</v>
      </c>
      <c r="M366" s="2">
        <v>0</v>
      </c>
      <c r="N366" s="70" t="e">
        <v>#DIV/0!</v>
      </c>
      <c r="O366" s="2">
        <v>3</v>
      </c>
      <c r="P366" s="70">
        <v>-0.25</v>
      </c>
      <c r="Q366" s="9">
        <v>1</v>
      </c>
      <c r="R366" s="70">
        <v>-0.9375</v>
      </c>
      <c r="S366" s="9">
        <v>2</v>
      </c>
      <c r="T366" s="70" t="e">
        <v>#DIV/0!</v>
      </c>
      <c r="U366" s="9">
        <v>3</v>
      </c>
      <c r="V366" s="70">
        <v>-0.8125</v>
      </c>
      <c r="W366" s="2">
        <v>18</v>
      </c>
      <c r="X366" s="70">
        <v>-0.53846153846153844</v>
      </c>
      <c r="Y366" s="2">
        <v>2</v>
      </c>
      <c r="Z366" s="70" t="e">
        <v>#DIV/0!</v>
      </c>
      <c r="AA366" s="2">
        <v>20</v>
      </c>
      <c r="AB366" s="70">
        <v>-0.48717948717948723</v>
      </c>
    </row>
    <row r="367" spans="2:28" ht="15" hidden="1" customHeight="1" outlineLevel="1">
      <c r="B367" s="41" t="s">
        <v>19</v>
      </c>
      <c r="C367" s="2">
        <v>59</v>
      </c>
      <c r="D367" s="70">
        <v>-0.67934782608695654</v>
      </c>
      <c r="E367" s="9">
        <v>0</v>
      </c>
      <c r="F367" s="70" t="e">
        <v>#DIV/0!</v>
      </c>
      <c r="G367" s="9">
        <v>0</v>
      </c>
      <c r="H367" s="70" t="e">
        <v>#DIV/0!</v>
      </c>
      <c r="I367" s="9">
        <v>0</v>
      </c>
      <c r="J367" s="70" t="e">
        <v>#DIV/0!</v>
      </c>
      <c r="K367" s="2">
        <v>318</v>
      </c>
      <c r="L367" s="70">
        <v>-0.58212877792378448</v>
      </c>
      <c r="M367" s="2">
        <v>349</v>
      </c>
      <c r="N367" s="70">
        <v>-0.18837209302325586</v>
      </c>
      <c r="O367" s="2">
        <v>667</v>
      </c>
      <c r="P367" s="70">
        <v>-0.43996641477749787</v>
      </c>
      <c r="Q367" s="9">
        <v>1022</v>
      </c>
      <c r="R367" s="70">
        <v>3.462882096069869</v>
      </c>
      <c r="S367" s="9">
        <v>414</v>
      </c>
      <c r="T367" s="70">
        <v>-0.55816435432230516</v>
      </c>
      <c r="U367" s="9">
        <v>1436</v>
      </c>
      <c r="V367" s="70">
        <v>0.23156089193825036</v>
      </c>
      <c r="W367" s="2">
        <v>1399</v>
      </c>
      <c r="X367" s="70">
        <v>0.19165247018739362</v>
      </c>
      <c r="Y367" s="2">
        <v>763</v>
      </c>
      <c r="Z367" s="70">
        <v>-0.44184345281638626</v>
      </c>
      <c r="AA367" s="2">
        <v>2162</v>
      </c>
      <c r="AB367" s="70">
        <v>-0.14915387642660372</v>
      </c>
    </row>
    <row r="368" spans="2:28" ht="15" hidden="1" customHeight="1" outlineLevel="1">
      <c r="B368" s="41" t="s">
        <v>20</v>
      </c>
      <c r="C368" s="2">
        <v>99</v>
      </c>
      <c r="D368" s="70">
        <v>-0.25</v>
      </c>
      <c r="E368" s="9">
        <v>2</v>
      </c>
      <c r="F368" s="70">
        <v>1</v>
      </c>
      <c r="G368" s="9">
        <v>0</v>
      </c>
      <c r="H368" s="70" t="e">
        <v>#DIV/0!</v>
      </c>
      <c r="I368" s="9">
        <v>2</v>
      </c>
      <c r="J368" s="70">
        <v>1</v>
      </c>
      <c r="K368" s="2">
        <v>1941</v>
      </c>
      <c r="L368" s="70">
        <v>-5.547445255474448E-2</v>
      </c>
      <c r="M368" s="2">
        <v>935</v>
      </c>
      <c r="N368" s="70">
        <v>-0.21163575042158511</v>
      </c>
      <c r="O368" s="2">
        <v>2876</v>
      </c>
      <c r="P368" s="70">
        <v>-0.11261956186362232</v>
      </c>
      <c r="Q368" s="9">
        <v>1543</v>
      </c>
      <c r="R368" s="70">
        <v>0.69933920704845809</v>
      </c>
      <c r="S368" s="9">
        <v>1055</v>
      </c>
      <c r="T368" s="70">
        <v>-0.39920273348519364</v>
      </c>
      <c r="U368" s="9">
        <v>2598</v>
      </c>
      <c r="V368" s="70">
        <v>-2.4774774774774744E-2</v>
      </c>
      <c r="W368" s="2">
        <v>3585</v>
      </c>
      <c r="X368" s="70">
        <v>0.15794573643410859</v>
      </c>
      <c r="Y368" s="2">
        <v>1990</v>
      </c>
      <c r="Z368" s="70">
        <v>-0.32358939496940853</v>
      </c>
      <c r="AA368" s="2">
        <v>5575</v>
      </c>
      <c r="AB368" s="70">
        <v>-7.6681020205366046E-2</v>
      </c>
    </row>
    <row r="369" spans="2:28" ht="15" hidden="1" customHeight="1" outlineLevel="1">
      <c r="B369" s="41" t="s">
        <v>21</v>
      </c>
      <c r="C369" s="2">
        <v>72</v>
      </c>
      <c r="D369" s="70">
        <v>-0.23404255319148937</v>
      </c>
      <c r="E369" s="9">
        <v>0</v>
      </c>
      <c r="F369" s="70" t="e">
        <v>#DIV/0!</v>
      </c>
      <c r="G369" s="9">
        <v>3</v>
      </c>
      <c r="H369" s="70" t="e">
        <v>#DIV/0!</v>
      </c>
      <c r="I369" s="9">
        <v>3</v>
      </c>
      <c r="J369" s="70" t="e">
        <v>#DIV/0!</v>
      </c>
      <c r="K369" s="2">
        <v>2011</v>
      </c>
      <c r="L369" s="70">
        <v>-4.4554455445544594E-3</v>
      </c>
      <c r="M369" s="2">
        <v>661</v>
      </c>
      <c r="N369" s="70">
        <v>-0.48680124223602483</v>
      </c>
      <c r="O369" s="2">
        <v>2672</v>
      </c>
      <c r="P369" s="70">
        <v>-0.19226118500604594</v>
      </c>
      <c r="Q369" s="9">
        <v>2122</v>
      </c>
      <c r="R369" s="70">
        <v>1.9108367626886147</v>
      </c>
      <c r="S369" s="9">
        <v>997</v>
      </c>
      <c r="T369" s="70">
        <v>-0.28581661891117482</v>
      </c>
      <c r="U369" s="9">
        <v>3119</v>
      </c>
      <c r="V369" s="70">
        <v>0.46776470588235286</v>
      </c>
      <c r="W369" s="2">
        <v>4205</v>
      </c>
      <c r="X369" s="70">
        <v>0.47907140344706289</v>
      </c>
      <c r="Y369" s="2">
        <v>1661</v>
      </c>
      <c r="Z369" s="70">
        <v>-0.38114754098360659</v>
      </c>
      <c r="AA369" s="2">
        <v>5866</v>
      </c>
      <c r="AB369" s="70">
        <v>6.1335263253120997E-2</v>
      </c>
    </row>
    <row r="370" spans="2:28" ht="15" hidden="1" customHeight="1" outlineLevel="1">
      <c r="B370" s="41" t="s">
        <v>22</v>
      </c>
      <c r="C370" s="2">
        <v>85</v>
      </c>
      <c r="D370" s="70">
        <v>-0.63362068965517238</v>
      </c>
      <c r="E370" s="9">
        <v>0</v>
      </c>
      <c r="F370" s="70" t="e">
        <v>#DIV/0!</v>
      </c>
      <c r="G370" s="9">
        <v>3</v>
      </c>
      <c r="H370" s="70" t="e">
        <v>#DIV/0!</v>
      </c>
      <c r="I370" s="9">
        <v>3</v>
      </c>
      <c r="J370" s="70" t="e">
        <v>#DIV/0!</v>
      </c>
      <c r="K370" s="2">
        <v>2345</v>
      </c>
      <c r="L370" s="70">
        <v>0.36974299065420557</v>
      </c>
      <c r="M370" s="2">
        <v>1033</v>
      </c>
      <c r="N370" s="70">
        <v>-3.1865042174320513E-2</v>
      </c>
      <c r="O370" s="2">
        <v>3378</v>
      </c>
      <c r="P370" s="70">
        <v>0.21554516012954306</v>
      </c>
      <c r="Q370" s="9">
        <v>1463</v>
      </c>
      <c r="R370" s="70">
        <v>1.1706231454005933</v>
      </c>
      <c r="S370" s="9">
        <v>1295</v>
      </c>
      <c r="T370" s="70">
        <v>-0.33861082737487236</v>
      </c>
      <c r="U370" s="9">
        <v>2758</v>
      </c>
      <c r="V370" s="70">
        <v>4.7872340425531901E-2</v>
      </c>
      <c r="W370" s="2">
        <v>3893</v>
      </c>
      <c r="X370" s="70">
        <v>0.48701298701298712</v>
      </c>
      <c r="Y370" s="2">
        <v>2331</v>
      </c>
      <c r="Z370" s="70">
        <v>-0.22942148760330583</v>
      </c>
      <c r="AA370" s="2">
        <v>6224</v>
      </c>
      <c r="AB370" s="70">
        <v>0.10295941874889247</v>
      </c>
    </row>
    <row r="371" spans="2:28" collapsed="1">
      <c r="B371" s="126">
        <v>1983</v>
      </c>
      <c r="C371" s="9">
        <v>390</v>
      </c>
      <c r="D371" s="50">
        <v>-0.63653308480894688</v>
      </c>
      <c r="E371" s="9">
        <v>11</v>
      </c>
      <c r="F371" s="50">
        <v>4.5</v>
      </c>
      <c r="G371" s="9">
        <v>7</v>
      </c>
      <c r="H371" s="70" t="s">
        <v>132</v>
      </c>
      <c r="I371" s="9">
        <v>18</v>
      </c>
      <c r="J371" s="50">
        <v>8</v>
      </c>
      <c r="K371" s="9">
        <v>10219</v>
      </c>
      <c r="L371" s="50">
        <v>2.7138405869936655E-2</v>
      </c>
      <c r="M371" s="9">
        <v>4812</v>
      </c>
      <c r="N371" s="50">
        <v>-0.35951018235059229</v>
      </c>
      <c r="O371" s="9">
        <v>15031</v>
      </c>
      <c r="P371" s="50">
        <v>-0.13921658458366737</v>
      </c>
      <c r="Q371" s="9">
        <v>11032</v>
      </c>
      <c r="R371" s="50">
        <v>1.1656851197487241</v>
      </c>
      <c r="S371" s="9">
        <v>7607</v>
      </c>
      <c r="T371" s="50">
        <v>-0.18230678275825007</v>
      </c>
      <c r="U371" s="9">
        <v>18639</v>
      </c>
      <c r="V371" s="50">
        <v>0.29464471764951039</v>
      </c>
      <c r="W371" s="9">
        <v>21652</v>
      </c>
      <c r="X371" s="50">
        <v>0.34334284650701075</v>
      </c>
      <c r="Y371" s="9">
        <v>12426</v>
      </c>
      <c r="Z371" s="50">
        <v>-0.26106089438629876</v>
      </c>
      <c r="AA371" s="9">
        <v>34078</v>
      </c>
      <c r="AB371" s="50">
        <v>3.4736138944555739E-2</v>
      </c>
    </row>
    <row r="372" spans="2:28" ht="15" hidden="1" customHeight="1" outlineLevel="1">
      <c r="B372" s="41" t="s">
        <v>11</v>
      </c>
      <c r="C372" s="2">
        <v>143</v>
      </c>
      <c r="D372" s="70">
        <v>0.19166666666666665</v>
      </c>
      <c r="E372" s="9">
        <v>0</v>
      </c>
      <c r="F372" s="70" t="e">
        <v>#DIV/0!</v>
      </c>
      <c r="G372" s="9">
        <v>0</v>
      </c>
      <c r="H372" s="70" t="e">
        <v>#DIV/0!</v>
      </c>
      <c r="I372" s="9">
        <v>0</v>
      </c>
      <c r="J372" s="70" t="e">
        <v>#DIV/0!</v>
      </c>
      <c r="K372" s="2">
        <v>1363</v>
      </c>
      <c r="L372" s="70">
        <v>0.37260825780463236</v>
      </c>
      <c r="M372" s="2">
        <v>1286</v>
      </c>
      <c r="N372" s="70">
        <v>-0.24129793510324482</v>
      </c>
      <c r="O372" s="2">
        <v>2649</v>
      </c>
      <c r="P372" s="70">
        <v>-1.4508928571428603E-2</v>
      </c>
      <c r="Q372" s="9">
        <v>1374</v>
      </c>
      <c r="R372" s="70">
        <v>0.68588957055214728</v>
      </c>
      <c r="S372" s="9">
        <v>1388</v>
      </c>
      <c r="T372" s="70">
        <v>8.6071987480438095E-2</v>
      </c>
      <c r="U372" s="9">
        <v>2762</v>
      </c>
      <c r="V372" s="70">
        <v>0.3196368848542761</v>
      </c>
      <c r="W372" s="2">
        <v>2880</v>
      </c>
      <c r="X372" s="70">
        <v>0.49377593360995853</v>
      </c>
      <c r="Y372" s="2">
        <v>2674</v>
      </c>
      <c r="Z372" s="70">
        <v>-0.10057181298351836</v>
      </c>
      <c r="AA372" s="2">
        <v>5554</v>
      </c>
      <c r="AB372" s="70">
        <v>0.1332381146704753</v>
      </c>
    </row>
    <row r="373" spans="2:28" ht="15" hidden="1" customHeight="1" outlineLevel="1">
      <c r="B373" s="41" t="s">
        <v>12</v>
      </c>
      <c r="C373" s="2">
        <v>75</v>
      </c>
      <c r="D373" s="70">
        <v>-0.64622641509433965</v>
      </c>
      <c r="E373" s="9">
        <v>0</v>
      </c>
      <c r="F373" s="70" t="e">
        <v>#DIV/0!</v>
      </c>
      <c r="G373" s="9">
        <v>0</v>
      </c>
      <c r="H373" s="70" t="e">
        <v>#DIV/0!</v>
      </c>
      <c r="I373" s="9">
        <v>0</v>
      </c>
      <c r="J373" s="70" t="e">
        <v>#DIV/0!</v>
      </c>
      <c r="K373" s="2">
        <v>1101</v>
      </c>
      <c r="L373" s="70">
        <v>-1.0781671159029615E-2</v>
      </c>
      <c r="M373" s="2">
        <v>1195</v>
      </c>
      <c r="N373" s="70">
        <v>0.20951417004048589</v>
      </c>
      <c r="O373" s="2">
        <v>2296</v>
      </c>
      <c r="P373" s="70">
        <v>9.28129462160876E-2</v>
      </c>
      <c r="Q373" s="9">
        <v>798</v>
      </c>
      <c r="R373" s="70">
        <v>-0.12691466083150982</v>
      </c>
      <c r="S373" s="9">
        <v>1051</v>
      </c>
      <c r="T373" s="70">
        <v>-0.44155154091392135</v>
      </c>
      <c r="U373" s="9">
        <v>1849</v>
      </c>
      <c r="V373" s="70">
        <v>-0.3386981402002861</v>
      </c>
      <c r="W373" s="2">
        <v>1974</v>
      </c>
      <c r="X373" s="70">
        <v>-0.11835640911121037</v>
      </c>
      <c r="Y373" s="2">
        <v>2246</v>
      </c>
      <c r="Z373" s="70">
        <v>-0.21742160278745648</v>
      </c>
      <c r="AA373" s="2">
        <v>4220</v>
      </c>
      <c r="AB373" s="70">
        <v>-0.17400665492268541</v>
      </c>
    </row>
    <row r="374" spans="2:28" ht="15" hidden="1" customHeight="1" outlineLevel="1">
      <c r="B374" s="41" t="s">
        <v>13</v>
      </c>
      <c r="C374" s="2">
        <v>136</v>
      </c>
      <c r="D374" s="70">
        <v>0.63855421686746983</v>
      </c>
      <c r="E374" s="9">
        <v>0</v>
      </c>
      <c r="F374" s="70" t="e">
        <v>#DIV/0!</v>
      </c>
      <c r="G374" s="9">
        <v>0</v>
      </c>
      <c r="H374" s="70" t="e">
        <v>#DIV/0!</v>
      </c>
      <c r="I374" s="9">
        <v>0</v>
      </c>
      <c r="J374" s="70" t="e">
        <v>#DIV/0!</v>
      </c>
      <c r="K374" s="2">
        <v>703</v>
      </c>
      <c r="L374" s="70">
        <v>1.4494773519163764</v>
      </c>
      <c r="M374" s="2">
        <v>817</v>
      </c>
      <c r="N374" s="70">
        <v>0.7236286919831223</v>
      </c>
      <c r="O374" s="2">
        <v>1520</v>
      </c>
      <c r="P374" s="70">
        <v>0.99737187910643899</v>
      </c>
      <c r="Q374" s="9">
        <v>353</v>
      </c>
      <c r="R374" s="70">
        <v>2.4607843137254903</v>
      </c>
      <c r="S374" s="9">
        <v>671</v>
      </c>
      <c r="T374" s="70">
        <v>0.68592964824120606</v>
      </c>
      <c r="U374" s="9">
        <v>1024</v>
      </c>
      <c r="V374" s="70">
        <v>1.048</v>
      </c>
      <c r="W374" s="2">
        <v>1192</v>
      </c>
      <c r="X374" s="70">
        <v>1.5254237288135593</v>
      </c>
      <c r="Y374" s="2">
        <v>1488</v>
      </c>
      <c r="Z374" s="70">
        <v>0.70642201834862384</v>
      </c>
      <c r="AA374" s="2">
        <v>2680</v>
      </c>
      <c r="AB374" s="70">
        <v>0.99404761904761907</v>
      </c>
    </row>
    <row r="375" spans="2:28" ht="15" hidden="1" customHeight="1" outlineLevel="1">
      <c r="B375" s="41" t="s">
        <v>14</v>
      </c>
      <c r="C375" s="2">
        <v>20</v>
      </c>
      <c r="D375" s="70">
        <v>1.8571428571428572</v>
      </c>
      <c r="E375" s="9">
        <v>0</v>
      </c>
      <c r="F375" s="70" t="e">
        <v>#DIV/0!</v>
      </c>
      <c r="G375" s="9">
        <v>0</v>
      </c>
      <c r="H375" s="70" t="e">
        <v>#DIV/0!</v>
      </c>
      <c r="I375" s="9">
        <v>0</v>
      </c>
      <c r="J375" s="70" t="e">
        <v>#DIV/0!</v>
      </c>
      <c r="K375" s="2">
        <v>181</v>
      </c>
      <c r="L375" s="70">
        <v>4.0277777777777777</v>
      </c>
      <c r="M375" s="2">
        <v>244</v>
      </c>
      <c r="N375" s="70">
        <v>47.8</v>
      </c>
      <c r="O375" s="2">
        <v>425</v>
      </c>
      <c r="P375" s="70">
        <v>9.3658536585365848</v>
      </c>
      <c r="Q375" s="9">
        <v>1</v>
      </c>
      <c r="R375" s="70">
        <v>-0.93333333333333335</v>
      </c>
      <c r="S375" s="9">
        <v>146</v>
      </c>
      <c r="T375" s="70">
        <v>10.23076923076923</v>
      </c>
      <c r="U375" s="9">
        <v>147</v>
      </c>
      <c r="V375" s="70">
        <v>4.25</v>
      </c>
      <c r="W375" s="2">
        <v>202</v>
      </c>
      <c r="X375" s="70">
        <v>2.4827586206896552</v>
      </c>
      <c r="Y375" s="2">
        <v>390</v>
      </c>
      <c r="Z375" s="70">
        <v>20.666666666666668</v>
      </c>
      <c r="AA375" s="2">
        <v>592</v>
      </c>
      <c r="AB375" s="70">
        <v>6.7894736842105265</v>
      </c>
    </row>
    <row r="376" spans="2:28" ht="15" hidden="1" customHeight="1" outlineLevel="1">
      <c r="B376" s="41" t="s">
        <v>15</v>
      </c>
      <c r="C376" s="2">
        <v>12</v>
      </c>
      <c r="D376" s="70">
        <v>0.19999999999999996</v>
      </c>
      <c r="E376" s="9">
        <v>0</v>
      </c>
      <c r="F376" s="70" t="e">
        <v>#DIV/0!</v>
      </c>
      <c r="G376" s="9">
        <v>0</v>
      </c>
      <c r="H376" s="70" t="e">
        <v>#DIV/0!</v>
      </c>
      <c r="I376" s="9">
        <v>0</v>
      </c>
      <c r="J376" s="70" t="e">
        <v>#DIV/0!</v>
      </c>
      <c r="K376" s="2">
        <v>7</v>
      </c>
      <c r="L376" s="70">
        <v>0</v>
      </c>
      <c r="M376" s="2">
        <v>0</v>
      </c>
      <c r="N376" s="70" t="e">
        <v>#DIV/0!</v>
      </c>
      <c r="O376" s="2">
        <v>7</v>
      </c>
      <c r="P376" s="70">
        <v>0</v>
      </c>
      <c r="Q376" s="9">
        <v>3</v>
      </c>
      <c r="R376" s="70">
        <v>-0.625</v>
      </c>
      <c r="S376" s="9">
        <v>0</v>
      </c>
      <c r="T376" s="70">
        <v>-1</v>
      </c>
      <c r="U376" s="9">
        <v>3</v>
      </c>
      <c r="V376" s="70">
        <v>-0.83333333333333337</v>
      </c>
      <c r="W376" s="2">
        <v>22</v>
      </c>
      <c r="X376" s="70">
        <v>-0.12</v>
      </c>
      <c r="Y376" s="2">
        <v>0</v>
      </c>
      <c r="Z376" s="70">
        <v>-1</v>
      </c>
      <c r="AA376" s="2">
        <v>22</v>
      </c>
      <c r="AB376" s="70">
        <v>-0.37142857142857144</v>
      </c>
    </row>
    <row r="377" spans="2:28" ht="15" hidden="1" customHeight="1" outlineLevel="1">
      <c r="B377" s="41" t="s">
        <v>16</v>
      </c>
      <c r="C377" s="2">
        <v>12</v>
      </c>
      <c r="D377" s="70">
        <v>9.0909090909090828E-2</v>
      </c>
      <c r="E377" s="9">
        <v>0</v>
      </c>
      <c r="F377" s="70" t="e">
        <v>#DIV/0!</v>
      </c>
      <c r="G377" s="9">
        <v>0</v>
      </c>
      <c r="H377" s="70" t="e">
        <v>#DIV/0!</v>
      </c>
      <c r="I377" s="9">
        <v>0</v>
      </c>
      <c r="J377" s="70" t="e">
        <v>#DIV/0!</v>
      </c>
      <c r="K377" s="2">
        <v>19</v>
      </c>
      <c r="L377" s="70">
        <v>1.1111111111111112</v>
      </c>
      <c r="M377" s="2">
        <v>0</v>
      </c>
      <c r="N377" s="70">
        <v>-1</v>
      </c>
      <c r="O377" s="2">
        <v>19</v>
      </c>
      <c r="P377" s="70">
        <v>0.72727272727272729</v>
      </c>
      <c r="Q377" s="9">
        <v>9</v>
      </c>
      <c r="R377" s="70">
        <v>-0.55000000000000004</v>
      </c>
      <c r="S377" s="9">
        <v>0</v>
      </c>
      <c r="T377" s="70" t="e">
        <v>#DIV/0!</v>
      </c>
      <c r="U377" s="9">
        <v>9</v>
      </c>
      <c r="V377" s="70">
        <v>-0.55000000000000004</v>
      </c>
      <c r="W377" s="2">
        <v>40</v>
      </c>
      <c r="X377" s="70">
        <v>0</v>
      </c>
      <c r="Y377" s="2">
        <v>0</v>
      </c>
      <c r="Z377" s="70">
        <v>-1</v>
      </c>
      <c r="AA377" s="2">
        <v>40</v>
      </c>
      <c r="AB377" s="70">
        <v>-4.7619047619047672E-2</v>
      </c>
    </row>
    <row r="378" spans="2:28" ht="15" hidden="1" customHeight="1" outlineLevel="1">
      <c r="B378" s="41" t="s">
        <v>17</v>
      </c>
      <c r="C378" s="2">
        <v>15</v>
      </c>
      <c r="D378" s="70">
        <v>0.36363636363636354</v>
      </c>
      <c r="E378" s="9">
        <v>0</v>
      </c>
      <c r="F378" s="70" t="e">
        <v>#DIV/0!</v>
      </c>
      <c r="G378" s="9">
        <v>0</v>
      </c>
      <c r="H378" s="70" t="e">
        <v>#DIV/0!</v>
      </c>
      <c r="I378" s="9">
        <v>0</v>
      </c>
      <c r="J378" s="70" t="e">
        <v>#DIV/0!</v>
      </c>
      <c r="K378" s="2">
        <v>23</v>
      </c>
      <c r="L378" s="70">
        <v>2.8333333333333335</v>
      </c>
      <c r="M378" s="2">
        <v>0</v>
      </c>
      <c r="N378" s="70" t="e">
        <v>#DIV/0!</v>
      </c>
      <c r="O378" s="2">
        <v>23</v>
      </c>
      <c r="P378" s="70">
        <v>2.8333333333333335</v>
      </c>
      <c r="Q378" s="9">
        <v>0</v>
      </c>
      <c r="R378" s="70">
        <v>-1</v>
      </c>
      <c r="S378" s="9">
        <v>0</v>
      </c>
      <c r="T378" s="70">
        <v>-1</v>
      </c>
      <c r="U378" s="9">
        <v>0</v>
      </c>
      <c r="V378" s="70">
        <v>-1</v>
      </c>
      <c r="W378" s="2">
        <v>38</v>
      </c>
      <c r="X378" s="70">
        <v>2.7027027027026973E-2</v>
      </c>
      <c r="Y378" s="2">
        <v>0</v>
      </c>
      <c r="Z378" s="70">
        <v>-1</v>
      </c>
      <c r="AA378" s="2">
        <v>38</v>
      </c>
      <c r="AB378" s="70">
        <v>-2.5641025641025661E-2</v>
      </c>
    </row>
    <row r="379" spans="2:28" ht="15" hidden="1" customHeight="1" outlineLevel="1">
      <c r="B379" s="41" t="s">
        <v>18</v>
      </c>
      <c r="C379" s="2">
        <v>18</v>
      </c>
      <c r="D379" s="70">
        <v>0.8</v>
      </c>
      <c r="E379" s="9">
        <v>1</v>
      </c>
      <c r="F379" s="70" t="e">
        <v>#DIV/0!</v>
      </c>
      <c r="G379" s="9">
        <v>0</v>
      </c>
      <c r="H379" s="70" t="e">
        <v>#DIV/0!</v>
      </c>
      <c r="I379" s="9">
        <v>1</v>
      </c>
      <c r="J379" s="70" t="e">
        <v>#DIV/0!</v>
      </c>
      <c r="K379" s="2">
        <v>4</v>
      </c>
      <c r="L379" s="70">
        <v>-0.75</v>
      </c>
      <c r="M379" s="2">
        <v>0</v>
      </c>
      <c r="N379" s="70">
        <v>-1</v>
      </c>
      <c r="O379" s="2">
        <v>4</v>
      </c>
      <c r="P379" s="70">
        <v>-0.82608695652173914</v>
      </c>
      <c r="Q379" s="9">
        <v>16</v>
      </c>
      <c r="R379" s="70">
        <v>1</v>
      </c>
      <c r="S379" s="9">
        <v>0</v>
      </c>
      <c r="T379" s="70">
        <v>-1</v>
      </c>
      <c r="U379" s="9">
        <v>16</v>
      </c>
      <c r="V379" s="70">
        <v>-0.4285714285714286</v>
      </c>
      <c r="W379" s="2">
        <v>39</v>
      </c>
      <c r="X379" s="70">
        <v>0.14705882352941169</v>
      </c>
      <c r="Y379" s="2">
        <v>0</v>
      </c>
      <c r="Z379" s="70">
        <v>-1</v>
      </c>
      <c r="AA379" s="2">
        <v>39</v>
      </c>
      <c r="AB379" s="70">
        <v>-0.36065573770491799</v>
      </c>
    </row>
    <row r="380" spans="2:28" ht="15" hidden="1" customHeight="1" outlineLevel="1">
      <c r="B380" s="41" t="s">
        <v>19</v>
      </c>
      <c r="C380" s="2">
        <v>184</v>
      </c>
      <c r="D380" s="70">
        <v>7.3636363636363633</v>
      </c>
      <c r="E380" s="9">
        <v>0</v>
      </c>
      <c r="F380" s="70" t="e">
        <v>#DIV/0!</v>
      </c>
      <c r="G380" s="9">
        <v>0</v>
      </c>
      <c r="H380" s="70" t="e">
        <v>#DIV/0!</v>
      </c>
      <c r="I380" s="9">
        <v>0</v>
      </c>
      <c r="J380" s="70" t="e">
        <v>#DIV/0!</v>
      </c>
      <c r="K380" s="2">
        <v>761</v>
      </c>
      <c r="L380" s="70">
        <v>3.9617486338797914E-2</v>
      </c>
      <c r="M380" s="2">
        <v>430</v>
      </c>
      <c r="N380" s="70">
        <v>-0.48626045400238949</v>
      </c>
      <c r="O380" s="2">
        <v>1191</v>
      </c>
      <c r="P380" s="70">
        <v>-0.24091778202676861</v>
      </c>
      <c r="Q380" s="9">
        <v>229</v>
      </c>
      <c r="R380" s="70">
        <v>-0.43872549019607843</v>
      </c>
      <c r="S380" s="9">
        <v>937</v>
      </c>
      <c r="T380" s="70">
        <v>-5.1619433198380582E-2</v>
      </c>
      <c r="U380" s="9">
        <v>1166</v>
      </c>
      <c r="V380" s="70">
        <v>-0.16475644699140402</v>
      </c>
      <c r="W380" s="2">
        <v>1174</v>
      </c>
      <c r="X380" s="70">
        <v>1.0327022375215211E-2</v>
      </c>
      <c r="Y380" s="2">
        <v>1367</v>
      </c>
      <c r="Z380" s="70">
        <v>-0.25095890410958899</v>
      </c>
      <c r="AA380" s="2">
        <v>2541</v>
      </c>
      <c r="AB380" s="70">
        <v>-0.14931369266822903</v>
      </c>
    </row>
    <row r="381" spans="2:28" ht="15" hidden="1" customHeight="1" outlineLevel="1">
      <c r="B381" s="41" t="s">
        <v>20</v>
      </c>
      <c r="C381" s="2">
        <v>132</v>
      </c>
      <c r="D381" s="70">
        <v>4.5</v>
      </c>
      <c r="E381" s="9">
        <v>1</v>
      </c>
      <c r="F381" s="70" t="e">
        <v>#DIV/0!</v>
      </c>
      <c r="G381" s="9">
        <v>0</v>
      </c>
      <c r="H381" s="70" t="e">
        <v>#DIV/0!</v>
      </c>
      <c r="I381" s="9">
        <v>1</v>
      </c>
      <c r="J381" s="70" t="e">
        <v>#DIV/0!</v>
      </c>
      <c r="K381" s="2">
        <v>2055</v>
      </c>
      <c r="L381" s="70">
        <v>0.3979591836734695</v>
      </c>
      <c r="M381" s="2">
        <v>1186</v>
      </c>
      <c r="N381" s="70">
        <v>0.16962524654832345</v>
      </c>
      <c r="O381" s="2">
        <v>3241</v>
      </c>
      <c r="P381" s="70">
        <v>0.30475040257648955</v>
      </c>
      <c r="Q381" s="9">
        <v>908</v>
      </c>
      <c r="R381" s="70">
        <v>1.4021164021164023</v>
      </c>
      <c r="S381" s="9">
        <v>1756</v>
      </c>
      <c r="T381" s="70">
        <v>0.36229635376260672</v>
      </c>
      <c r="U381" s="9">
        <v>2664</v>
      </c>
      <c r="V381" s="70">
        <v>0.59808038392321539</v>
      </c>
      <c r="W381" s="2">
        <v>3096</v>
      </c>
      <c r="X381" s="70">
        <v>0.65384615384615374</v>
      </c>
      <c r="Y381" s="2">
        <v>2942</v>
      </c>
      <c r="Z381" s="70">
        <v>0.27746417716022576</v>
      </c>
      <c r="AA381" s="2">
        <v>6038</v>
      </c>
      <c r="AB381" s="70">
        <v>0.44622754491017957</v>
      </c>
    </row>
    <row r="382" spans="2:28" ht="15" hidden="1" customHeight="1" outlineLevel="1">
      <c r="B382" s="41" t="s">
        <v>21</v>
      </c>
      <c r="C382" s="2">
        <v>94</v>
      </c>
      <c r="D382" s="70">
        <v>2.2413793103448274</v>
      </c>
      <c r="E382" s="9">
        <v>0</v>
      </c>
      <c r="F382" s="70" t="e">
        <v>#DIV/0!</v>
      </c>
      <c r="G382" s="9">
        <v>0</v>
      </c>
      <c r="H382" s="70" t="e">
        <v>#DIV/0!</v>
      </c>
      <c r="I382" s="9">
        <v>0</v>
      </c>
      <c r="J382" s="70" t="e">
        <v>#DIV/0!</v>
      </c>
      <c r="K382" s="2">
        <v>2020</v>
      </c>
      <c r="L382" s="70">
        <v>0.45848375451263546</v>
      </c>
      <c r="M382" s="2">
        <v>1288</v>
      </c>
      <c r="N382" s="70">
        <v>0.36875664187035073</v>
      </c>
      <c r="O382" s="2">
        <v>3308</v>
      </c>
      <c r="P382" s="70">
        <v>0.4221840068787619</v>
      </c>
      <c r="Q382" s="9">
        <v>729</v>
      </c>
      <c r="R382" s="70">
        <v>0.86445012787723785</v>
      </c>
      <c r="S382" s="9">
        <v>1396</v>
      </c>
      <c r="T382" s="70">
        <v>9.1477716966380074E-2</v>
      </c>
      <c r="U382" s="9">
        <v>2125</v>
      </c>
      <c r="V382" s="70">
        <v>0.27245508982035926</v>
      </c>
      <c r="W382" s="2">
        <v>2843</v>
      </c>
      <c r="X382" s="70">
        <v>0.57506925207756243</v>
      </c>
      <c r="Y382" s="2">
        <v>2684</v>
      </c>
      <c r="Z382" s="70">
        <v>0.20900900900900909</v>
      </c>
      <c r="AA382" s="2">
        <v>5527</v>
      </c>
      <c r="AB382" s="70">
        <v>0.37316770186335413</v>
      </c>
    </row>
    <row r="383" spans="2:28" ht="15" hidden="1" customHeight="1" outlineLevel="1">
      <c r="B383" s="41" t="s">
        <v>22</v>
      </c>
      <c r="C383" s="2">
        <v>232</v>
      </c>
      <c r="D383" s="70">
        <v>4.9773755656108642E-2</v>
      </c>
      <c r="E383" s="9">
        <v>0</v>
      </c>
      <c r="F383" s="70" t="e">
        <v>#DIV/0!</v>
      </c>
      <c r="G383" s="9">
        <v>0</v>
      </c>
      <c r="H383" s="70" t="e">
        <v>#DIV/0!</v>
      </c>
      <c r="I383" s="9">
        <v>0</v>
      </c>
      <c r="J383" s="70" t="e">
        <v>#DIV/0!</v>
      </c>
      <c r="K383" s="2">
        <v>1712</v>
      </c>
      <c r="L383" s="70">
        <v>-0.11295336787564769</v>
      </c>
      <c r="M383" s="2">
        <v>1067</v>
      </c>
      <c r="N383" s="70">
        <v>-4.6641791044775838E-3</v>
      </c>
      <c r="O383" s="2">
        <v>2779</v>
      </c>
      <c r="P383" s="70">
        <v>-7.4283810792804772E-2</v>
      </c>
      <c r="Q383" s="9">
        <v>674</v>
      </c>
      <c r="R383" s="70">
        <v>0.51460674157303377</v>
      </c>
      <c r="S383" s="9">
        <v>1958</v>
      </c>
      <c r="T383" s="70">
        <v>0.22835633626097862</v>
      </c>
      <c r="U383" s="9">
        <v>2632</v>
      </c>
      <c r="V383" s="70">
        <v>0.29082883766552237</v>
      </c>
      <c r="W383" s="2">
        <v>2618</v>
      </c>
      <c r="X383" s="70">
        <v>8.4745762711864181E-3</v>
      </c>
      <c r="Y383" s="2">
        <v>3025</v>
      </c>
      <c r="Z383" s="70">
        <v>0.13465866466616649</v>
      </c>
      <c r="AA383" s="2">
        <v>5643</v>
      </c>
      <c r="AB383" s="70">
        <v>7.2405929304447003E-2</v>
      </c>
    </row>
    <row r="384" spans="2:28" collapsed="1">
      <c r="B384" s="126">
        <v>1982</v>
      </c>
      <c r="C384" s="9">
        <v>1073</v>
      </c>
      <c r="D384" s="50">
        <v>0.41184210526315779</v>
      </c>
      <c r="E384" s="9">
        <v>2</v>
      </c>
      <c r="F384" s="70" t="s">
        <v>132</v>
      </c>
      <c r="G384" s="9">
        <v>0</v>
      </c>
      <c r="H384" s="70" t="s">
        <v>132</v>
      </c>
      <c r="I384" s="9">
        <v>2</v>
      </c>
      <c r="J384" s="70" t="s">
        <v>132</v>
      </c>
      <c r="K384" s="9">
        <v>9949</v>
      </c>
      <c r="L384" s="50">
        <v>0.24611723446893796</v>
      </c>
      <c r="M384" s="9">
        <v>7513</v>
      </c>
      <c r="N384" s="50">
        <v>6.7945984363894762E-2</v>
      </c>
      <c r="O384" s="9">
        <v>17462</v>
      </c>
      <c r="P384" s="50">
        <v>0.1626606298688329</v>
      </c>
      <c r="Q384" s="9">
        <v>5094</v>
      </c>
      <c r="R384" s="50">
        <v>0.44551645856980704</v>
      </c>
      <c r="S384" s="9">
        <v>9303</v>
      </c>
      <c r="T384" s="50">
        <v>6.2835599223123539E-2</v>
      </c>
      <c r="U384" s="9">
        <v>14397</v>
      </c>
      <c r="V384" s="50">
        <v>0.17268062230186532</v>
      </c>
      <c r="W384" s="9">
        <v>16118</v>
      </c>
      <c r="X384" s="50">
        <v>0.31382458428431703</v>
      </c>
      <c r="Y384" s="9">
        <v>16816</v>
      </c>
      <c r="Z384" s="50">
        <v>6.5112743856093225E-2</v>
      </c>
      <c r="AA384" s="9">
        <v>32934</v>
      </c>
      <c r="AB384" s="50">
        <v>0.17386655260906747</v>
      </c>
    </row>
    <row r="385" spans="2:28" ht="15" hidden="1" customHeight="1" outlineLevel="1">
      <c r="B385" s="41" t="s">
        <v>11</v>
      </c>
      <c r="C385" s="2">
        <v>120</v>
      </c>
      <c r="D385" s="70">
        <v>1.5531914893617023</v>
      </c>
      <c r="E385" s="9">
        <v>0</v>
      </c>
      <c r="F385" s="70">
        <v>-1</v>
      </c>
      <c r="G385" s="9">
        <v>0</v>
      </c>
      <c r="H385" s="70" t="e">
        <v>#DIV/0!</v>
      </c>
      <c r="I385" s="9">
        <v>0</v>
      </c>
      <c r="J385" s="70">
        <v>-1</v>
      </c>
      <c r="K385" s="2">
        <v>993</v>
      </c>
      <c r="L385" s="70">
        <v>-0.36059240180296204</v>
      </c>
      <c r="M385" s="2">
        <v>1695</v>
      </c>
      <c r="N385" s="70">
        <v>0.7190669371196754</v>
      </c>
      <c r="O385" s="2">
        <v>2688</v>
      </c>
      <c r="P385" s="70">
        <v>5.8684521465143691E-2</v>
      </c>
      <c r="Q385" s="9">
        <v>815</v>
      </c>
      <c r="R385" s="70">
        <v>1.0123456790123457</v>
      </c>
      <c r="S385" s="9">
        <v>1278</v>
      </c>
      <c r="T385" s="70">
        <v>0.28056112224448904</v>
      </c>
      <c r="U385" s="9">
        <v>2093</v>
      </c>
      <c r="V385" s="70">
        <v>0.49180327868852469</v>
      </c>
      <c r="W385" s="2">
        <v>1928</v>
      </c>
      <c r="X385" s="70">
        <v>-3.9362232187344248E-2</v>
      </c>
      <c r="Y385" s="2">
        <v>2973</v>
      </c>
      <c r="Z385" s="70">
        <v>0.49848790322580649</v>
      </c>
      <c r="AA385" s="2">
        <v>4901</v>
      </c>
      <c r="AB385" s="70">
        <v>0.22801302931596101</v>
      </c>
    </row>
    <row r="386" spans="2:28" ht="15" hidden="1" customHeight="1" outlineLevel="1">
      <c r="B386" s="41" t="s">
        <v>12</v>
      </c>
      <c r="C386" s="2">
        <v>212</v>
      </c>
      <c r="D386" s="70">
        <v>4.7297297297297298</v>
      </c>
      <c r="E386" s="9">
        <v>0</v>
      </c>
      <c r="F386" s="70" t="e">
        <v>#DIV/0!</v>
      </c>
      <c r="G386" s="9">
        <v>0</v>
      </c>
      <c r="H386" s="70" t="e">
        <v>#DIV/0!</v>
      </c>
      <c r="I386" s="9">
        <v>0</v>
      </c>
      <c r="J386" s="70" t="e">
        <v>#DIV/0!</v>
      </c>
      <c r="K386" s="2">
        <v>1113</v>
      </c>
      <c r="L386" s="70">
        <v>1.9289473684210527</v>
      </c>
      <c r="M386" s="2">
        <v>988</v>
      </c>
      <c r="N386" s="70">
        <v>-0.11864406779661019</v>
      </c>
      <c r="O386" s="2">
        <v>2101</v>
      </c>
      <c r="P386" s="70">
        <v>0.39973351099267163</v>
      </c>
      <c r="Q386" s="9">
        <v>914</v>
      </c>
      <c r="R386" s="70">
        <v>1.6803519061583576</v>
      </c>
      <c r="S386" s="9">
        <v>1882</v>
      </c>
      <c r="T386" s="70">
        <v>0.70625566636446058</v>
      </c>
      <c r="U386" s="9">
        <v>2796</v>
      </c>
      <c r="V386" s="70">
        <v>0.93628808864265922</v>
      </c>
      <c r="W386" s="2">
        <v>2239</v>
      </c>
      <c r="X386" s="70">
        <v>1.9538258575197891</v>
      </c>
      <c r="Y386" s="2">
        <v>2870</v>
      </c>
      <c r="Z386" s="70">
        <v>0.29046762589928066</v>
      </c>
      <c r="AA386" s="2">
        <v>5109</v>
      </c>
      <c r="AB386" s="70">
        <v>0.71327967806841053</v>
      </c>
    </row>
    <row r="387" spans="2:28" ht="15" hidden="1" customHeight="1" outlineLevel="1">
      <c r="B387" s="41" t="s">
        <v>13</v>
      </c>
      <c r="C387" s="2">
        <v>83</v>
      </c>
      <c r="D387" s="70">
        <v>2.1923076923076925</v>
      </c>
      <c r="E387" s="9">
        <v>0</v>
      </c>
      <c r="F387" s="70" t="e">
        <v>#DIV/0!</v>
      </c>
      <c r="G387" s="9">
        <v>0</v>
      </c>
      <c r="H387" s="70" t="e">
        <v>#DIV/0!</v>
      </c>
      <c r="I387" s="9">
        <v>0</v>
      </c>
      <c r="J387" s="70" t="e">
        <v>#DIV/0!</v>
      </c>
      <c r="K387" s="2">
        <v>287</v>
      </c>
      <c r="L387" s="70">
        <v>0.5026178010471205</v>
      </c>
      <c r="M387" s="2">
        <v>474</v>
      </c>
      <c r="N387" s="70">
        <v>0.90361445783132521</v>
      </c>
      <c r="O387" s="2">
        <v>761</v>
      </c>
      <c r="P387" s="70">
        <v>0.7295454545454545</v>
      </c>
      <c r="Q387" s="9">
        <v>102</v>
      </c>
      <c r="R387" s="70">
        <v>-0.79393939393939394</v>
      </c>
      <c r="S387" s="9">
        <v>398</v>
      </c>
      <c r="T387" s="70">
        <v>-0.58149316508937954</v>
      </c>
      <c r="U387" s="9">
        <v>500</v>
      </c>
      <c r="V387" s="70">
        <v>-0.65421853388658369</v>
      </c>
      <c r="W387" s="2">
        <v>472</v>
      </c>
      <c r="X387" s="70">
        <v>-0.3370786516853933</v>
      </c>
      <c r="Y387" s="2">
        <v>872</v>
      </c>
      <c r="Z387" s="70">
        <v>-0.27333333333333332</v>
      </c>
      <c r="AA387" s="2">
        <v>1344</v>
      </c>
      <c r="AB387" s="70">
        <v>-0.29707112970711302</v>
      </c>
    </row>
    <row r="388" spans="2:28" ht="15" hidden="1" customHeight="1" outlineLevel="1">
      <c r="B388" s="41" t="s">
        <v>14</v>
      </c>
      <c r="C388" s="2">
        <v>7</v>
      </c>
      <c r="D388" s="70">
        <v>0</v>
      </c>
      <c r="E388" s="9">
        <v>0</v>
      </c>
      <c r="F388" s="70" t="e">
        <v>#DIV/0!</v>
      </c>
      <c r="G388" s="9">
        <v>0</v>
      </c>
      <c r="H388" s="70" t="e">
        <v>#DIV/0!</v>
      </c>
      <c r="I388" s="9">
        <v>0</v>
      </c>
      <c r="J388" s="70" t="e">
        <v>#DIV/0!</v>
      </c>
      <c r="K388" s="2">
        <v>36</v>
      </c>
      <c r="L388" s="70">
        <v>3.5</v>
      </c>
      <c r="M388" s="2">
        <v>5</v>
      </c>
      <c r="N388" s="70" t="e">
        <v>#DIV/0!</v>
      </c>
      <c r="O388" s="2">
        <v>41</v>
      </c>
      <c r="P388" s="70">
        <v>4.125</v>
      </c>
      <c r="Q388" s="9">
        <v>15</v>
      </c>
      <c r="R388" s="70">
        <v>-0.93775933609958506</v>
      </c>
      <c r="S388" s="9">
        <v>13</v>
      </c>
      <c r="T388" s="70">
        <v>-0.97239915074309979</v>
      </c>
      <c r="U388" s="9">
        <v>28</v>
      </c>
      <c r="V388" s="70">
        <v>-0.9606741573033708</v>
      </c>
      <c r="W388" s="2">
        <v>58</v>
      </c>
      <c r="X388" s="70">
        <v>-0.7734375</v>
      </c>
      <c r="Y388" s="2">
        <v>18</v>
      </c>
      <c r="Z388" s="70">
        <v>-0.96178343949044587</v>
      </c>
      <c r="AA388" s="2">
        <v>76</v>
      </c>
      <c r="AB388" s="70">
        <v>-0.89546079779917465</v>
      </c>
    </row>
    <row r="389" spans="2:28" ht="15" hidden="1" customHeight="1" outlineLevel="1">
      <c r="B389" s="41" t="s">
        <v>15</v>
      </c>
      <c r="C389" s="2">
        <v>10</v>
      </c>
      <c r="D389" s="70">
        <v>4</v>
      </c>
      <c r="E389" s="9">
        <v>0</v>
      </c>
      <c r="F389" s="70" t="e">
        <v>#DIV/0!</v>
      </c>
      <c r="G389" s="9">
        <v>0</v>
      </c>
      <c r="H389" s="70" t="e">
        <v>#DIV/0!</v>
      </c>
      <c r="I389" s="9">
        <v>0</v>
      </c>
      <c r="J389" s="70" t="e">
        <v>#DIV/0!</v>
      </c>
      <c r="K389" s="2">
        <v>7</v>
      </c>
      <c r="L389" s="70">
        <v>-0.94354838709677424</v>
      </c>
      <c r="M389" s="2">
        <v>0</v>
      </c>
      <c r="N389" s="70" t="e">
        <v>#DIV/0!</v>
      </c>
      <c r="O389" s="2">
        <v>7</v>
      </c>
      <c r="P389" s="70">
        <v>-0.94354838709677424</v>
      </c>
      <c r="Q389" s="9">
        <v>8</v>
      </c>
      <c r="R389" s="70">
        <v>-0.94285714285714284</v>
      </c>
      <c r="S389" s="9">
        <v>10</v>
      </c>
      <c r="T389" s="70">
        <v>-0.96551724137931039</v>
      </c>
      <c r="U389" s="9">
        <v>18</v>
      </c>
      <c r="V389" s="70">
        <v>-0.95813953488372094</v>
      </c>
      <c r="W389" s="2">
        <v>25</v>
      </c>
      <c r="X389" s="70">
        <v>-0.90601503759398494</v>
      </c>
      <c r="Y389" s="2">
        <v>10</v>
      </c>
      <c r="Z389" s="70">
        <v>-0.96551724137931039</v>
      </c>
      <c r="AA389" s="2">
        <v>35</v>
      </c>
      <c r="AB389" s="70">
        <v>-0.93705035971223016</v>
      </c>
    </row>
    <row r="390" spans="2:28" ht="15" hidden="1" customHeight="1" outlineLevel="1">
      <c r="B390" s="41" t="s">
        <v>16</v>
      </c>
      <c r="C390" s="2">
        <v>11</v>
      </c>
      <c r="D390" s="70">
        <v>0.5714285714285714</v>
      </c>
      <c r="E390" s="9">
        <v>0</v>
      </c>
      <c r="F390" s="70" t="e">
        <v>#DIV/0!</v>
      </c>
      <c r="G390" s="9">
        <v>0</v>
      </c>
      <c r="H390" s="70" t="e">
        <v>#DIV/0!</v>
      </c>
      <c r="I390" s="9">
        <v>0</v>
      </c>
      <c r="J390" s="70" t="e">
        <v>#DIV/0!</v>
      </c>
      <c r="K390" s="2">
        <v>9</v>
      </c>
      <c r="L390" s="70">
        <v>1.25</v>
      </c>
      <c r="M390" s="2">
        <v>2</v>
      </c>
      <c r="N390" s="70">
        <v>-0.33333333333333337</v>
      </c>
      <c r="O390" s="2">
        <v>11</v>
      </c>
      <c r="P390" s="70">
        <v>0.5714285714285714</v>
      </c>
      <c r="Q390" s="9">
        <v>20</v>
      </c>
      <c r="R390" s="70">
        <v>-0.94845360824742264</v>
      </c>
      <c r="S390" s="9">
        <v>0</v>
      </c>
      <c r="T390" s="70">
        <v>-1</v>
      </c>
      <c r="U390" s="9">
        <v>20</v>
      </c>
      <c r="V390" s="70">
        <v>-0.97716894977168955</v>
      </c>
      <c r="W390" s="2">
        <v>40</v>
      </c>
      <c r="X390" s="70">
        <v>-0.89974937343358397</v>
      </c>
      <c r="Y390" s="2">
        <v>2</v>
      </c>
      <c r="Z390" s="70">
        <v>-0.99592668024439923</v>
      </c>
      <c r="AA390" s="2">
        <v>42</v>
      </c>
      <c r="AB390" s="70">
        <v>-0.95280898876404496</v>
      </c>
    </row>
    <row r="391" spans="2:28" ht="15" hidden="1" customHeight="1" outlineLevel="1">
      <c r="B391" s="41" t="s">
        <v>17</v>
      </c>
      <c r="C391" s="2">
        <v>11</v>
      </c>
      <c r="D391" s="70">
        <v>4.5</v>
      </c>
      <c r="E391" s="9">
        <v>0</v>
      </c>
      <c r="F391" s="70" t="e">
        <v>#DIV/0!</v>
      </c>
      <c r="G391" s="9">
        <v>0</v>
      </c>
      <c r="H391" s="70" t="e">
        <v>#DIV/0!</v>
      </c>
      <c r="I391" s="9">
        <v>0</v>
      </c>
      <c r="J391" s="70" t="e">
        <v>#DIV/0!</v>
      </c>
      <c r="K391" s="2">
        <v>6</v>
      </c>
      <c r="L391" s="70">
        <v>1</v>
      </c>
      <c r="M391" s="2">
        <v>0</v>
      </c>
      <c r="N391" s="70" t="e">
        <v>#DIV/0!</v>
      </c>
      <c r="O391" s="2">
        <v>6</v>
      </c>
      <c r="P391" s="70">
        <v>1</v>
      </c>
      <c r="Q391" s="9">
        <v>20</v>
      </c>
      <c r="R391" s="70">
        <v>-0.8601398601398601</v>
      </c>
      <c r="S391" s="9">
        <v>2</v>
      </c>
      <c r="T391" s="70">
        <v>-0.99423631123919309</v>
      </c>
      <c r="U391" s="9">
        <v>22</v>
      </c>
      <c r="V391" s="70">
        <v>-0.95510204081632655</v>
      </c>
      <c r="W391" s="2">
        <v>37</v>
      </c>
      <c r="X391" s="70">
        <v>-0.75</v>
      </c>
      <c r="Y391" s="2">
        <v>2</v>
      </c>
      <c r="Z391" s="70">
        <v>-0.99423631123919309</v>
      </c>
      <c r="AA391" s="2">
        <v>39</v>
      </c>
      <c r="AB391" s="70">
        <v>-0.92121212121212126</v>
      </c>
    </row>
    <row r="392" spans="2:28" ht="15" hidden="1" customHeight="1" outlineLevel="1">
      <c r="B392" s="41" t="s">
        <v>18</v>
      </c>
      <c r="C392" s="2">
        <v>10</v>
      </c>
      <c r="D392" s="70">
        <v>0.4285714285714286</v>
      </c>
      <c r="E392" s="9">
        <v>0</v>
      </c>
      <c r="F392" s="70" t="e">
        <v>#DIV/0!</v>
      </c>
      <c r="G392" s="9">
        <v>0</v>
      </c>
      <c r="H392" s="70" t="e">
        <v>#DIV/0!</v>
      </c>
      <c r="I392" s="9">
        <v>0</v>
      </c>
      <c r="J392" s="70" t="e">
        <v>#DIV/0!</v>
      </c>
      <c r="K392" s="2">
        <v>16</v>
      </c>
      <c r="L392" s="70">
        <v>6.6666666666666652E-2</v>
      </c>
      <c r="M392" s="2">
        <v>7</v>
      </c>
      <c r="N392" s="70" t="e">
        <v>#DIV/0!</v>
      </c>
      <c r="O392" s="2">
        <v>23</v>
      </c>
      <c r="P392" s="70">
        <v>0.53333333333333344</v>
      </c>
      <c r="Q392" s="9">
        <v>8</v>
      </c>
      <c r="R392" s="70">
        <v>-0.9688715953307393</v>
      </c>
      <c r="S392" s="9">
        <v>20</v>
      </c>
      <c r="T392" s="70">
        <v>-0.94550408719346046</v>
      </c>
      <c r="U392" s="9">
        <v>28</v>
      </c>
      <c r="V392" s="70">
        <v>-0.95512820512820518</v>
      </c>
      <c r="W392" s="2">
        <v>34</v>
      </c>
      <c r="X392" s="70">
        <v>-0.87813620071684584</v>
      </c>
      <c r="Y392" s="2">
        <v>27</v>
      </c>
      <c r="Z392" s="70">
        <v>-0.92643051771117169</v>
      </c>
      <c r="AA392" s="2">
        <v>61</v>
      </c>
      <c r="AB392" s="70">
        <v>-0.90557275541795668</v>
      </c>
    </row>
    <row r="393" spans="2:28" ht="15" hidden="1" customHeight="1" outlineLevel="1">
      <c r="B393" s="41" t="s">
        <v>19</v>
      </c>
      <c r="C393" s="2">
        <v>22</v>
      </c>
      <c r="D393" s="70">
        <v>-0.828125</v>
      </c>
      <c r="E393" s="9">
        <v>0</v>
      </c>
      <c r="F393" s="70" t="e">
        <v>#DIV/0!</v>
      </c>
      <c r="G393" s="9">
        <v>0</v>
      </c>
      <c r="H393" s="70" t="e">
        <v>#DIV/0!</v>
      </c>
      <c r="I393" s="9">
        <v>0</v>
      </c>
      <c r="J393" s="70" t="e">
        <v>#DIV/0!</v>
      </c>
      <c r="K393" s="2">
        <v>732</v>
      </c>
      <c r="L393" s="70">
        <v>0.76385542168674703</v>
      </c>
      <c r="M393" s="2">
        <v>837</v>
      </c>
      <c r="N393" s="70">
        <v>3.5489130434782608</v>
      </c>
      <c r="O393" s="2">
        <v>1569</v>
      </c>
      <c r="P393" s="70">
        <v>1.619365609348915</v>
      </c>
      <c r="Q393" s="9">
        <v>408</v>
      </c>
      <c r="R393" s="70">
        <v>2.7707808564231717E-2</v>
      </c>
      <c r="S393" s="9">
        <v>988</v>
      </c>
      <c r="T393" s="70">
        <v>-0.25658389766741907</v>
      </c>
      <c r="U393" s="9">
        <v>1396</v>
      </c>
      <c r="V393" s="70">
        <v>-0.19119351100811122</v>
      </c>
      <c r="W393" s="2">
        <v>1162</v>
      </c>
      <c r="X393" s="70">
        <v>0.23617021276595751</v>
      </c>
      <c r="Y393" s="2">
        <v>1825</v>
      </c>
      <c r="Z393" s="70">
        <v>0.20621282220753478</v>
      </c>
      <c r="AA393" s="2">
        <v>2987</v>
      </c>
      <c r="AB393" s="70">
        <v>0.21769262128006517</v>
      </c>
    </row>
    <row r="394" spans="2:28" ht="15" hidden="1" customHeight="1" outlineLevel="1">
      <c r="B394" s="41" t="s">
        <v>20</v>
      </c>
      <c r="C394" s="2">
        <v>24</v>
      </c>
      <c r="D394" s="70">
        <v>-0.89699570815450647</v>
      </c>
      <c r="E394" s="9">
        <v>0</v>
      </c>
      <c r="F394" s="70" t="e">
        <v>#DIV/0!</v>
      </c>
      <c r="G394" s="9">
        <v>0</v>
      </c>
      <c r="H394" s="70" t="e">
        <v>#DIV/0!</v>
      </c>
      <c r="I394" s="9">
        <v>0</v>
      </c>
      <c r="J394" s="70" t="e">
        <v>#DIV/0!</v>
      </c>
      <c r="K394" s="2">
        <v>1470</v>
      </c>
      <c r="L394" s="70">
        <v>-0.1502890173410405</v>
      </c>
      <c r="M394" s="2">
        <v>1014</v>
      </c>
      <c r="N394" s="70">
        <v>1.0526315789473686</v>
      </c>
      <c r="O394" s="2">
        <v>2484</v>
      </c>
      <c r="P394" s="70">
        <v>0.11690647482014382</v>
      </c>
      <c r="Q394" s="9">
        <v>378</v>
      </c>
      <c r="R394" s="70">
        <v>-0.63121951219512196</v>
      </c>
      <c r="S394" s="9">
        <v>1289</v>
      </c>
      <c r="T394" s="70">
        <v>-0.22952779438135085</v>
      </c>
      <c r="U394" s="9">
        <v>1667</v>
      </c>
      <c r="V394" s="70">
        <v>-0.38213491475166794</v>
      </c>
      <c r="W394" s="2">
        <v>1872</v>
      </c>
      <c r="X394" s="70">
        <v>-0.37349397590361444</v>
      </c>
      <c r="Y394" s="2">
        <v>2303</v>
      </c>
      <c r="Z394" s="70">
        <v>6.2759575449930827E-2</v>
      </c>
      <c r="AA394" s="2">
        <v>4175</v>
      </c>
      <c r="AB394" s="70">
        <v>-0.19010669253152279</v>
      </c>
    </row>
    <row r="395" spans="2:28" ht="15" hidden="1" customHeight="1" outlineLevel="1">
      <c r="B395" s="41" t="s">
        <v>21</v>
      </c>
      <c r="C395" s="2">
        <v>29</v>
      </c>
      <c r="D395" s="70">
        <v>-0.83707865168539319</v>
      </c>
      <c r="E395" s="9">
        <v>0</v>
      </c>
      <c r="F395" s="70" t="e">
        <v>#DIV/0!</v>
      </c>
      <c r="G395" s="9">
        <v>0</v>
      </c>
      <c r="H395" s="70" t="e">
        <v>#DIV/0!</v>
      </c>
      <c r="I395" s="9">
        <v>0</v>
      </c>
      <c r="J395" s="70" t="e">
        <v>#DIV/0!</v>
      </c>
      <c r="K395" s="2">
        <v>1385</v>
      </c>
      <c r="L395" s="70">
        <v>-0.20811892510005714</v>
      </c>
      <c r="M395" s="2">
        <v>941</v>
      </c>
      <c r="N395" s="70">
        <v>1.0280172413793105</v>
      </c>
      <c r="O395" s="2">
        <v>2326</v>
      </c>
      <c r="P395" s="70">
        <v>5.1061906913691724E-2</v>
      </c>
      <c r="Q395" s="9">
        <v>391</v>
      </c>
      <c r="R395" s="70">
        <v>-0.50817610062893082</v>
      </c>
      <c r="S395" s="9">
        <v>1279</v>
      </c>
      <c r="T395" s="70">
        <v>-0.30715059588299021</v>
      </c>
      <c r="U395" s="9">
        <v>1670</v>
      </c>
      <c r="V395" s="70">
        <v>-0.3676637637258614</v>
      </c>
      <c r="W395" s="2">
        <v>1805</v>
      </c>
      <c r="X395" s="70">
        <v>-0.33688464364437909</v>
      </c>
      <c r="Y395" s="2">
        <v>2220</v>
      </c>
      <c r="Z395" s="70">
        <v>-3.8961038961038974E-2</v>
      </c>
      <c r="AA395" s="2">
        <v>4025</v>
      </c>
      <c r="AB395" s="70">
        <v>-0.20011923688394273</v>
      </c>
    </row>
    <row r="396" spans="2:28" ht="15" hidden="1" customHeight="1" outlineLevel="1">
      <c r="B396" s="41" t="s">
        <v>22</v>
      </c>
      <c r="C396" s="2">
        <v>221</v>
      </c>
      <c r="D396" s="70">
        <v>-0.21631205673758869</v>
      </c>
      <c r="E396" s="9">
        <v>0</v>
      </c>
      <c r="F396" s="70">
        <v>-1</v>
      </c>
      <c r="G396" s="9">
        <v>0</v>
      </c>
      <c r="H396" s="70" t="e">
        <v>#DIV/0!</v>
      </c>
      <c r="I396" s="9">
        <v>0</v>
      </c>
      <c r="J396" s="70">
        <v>-1</v>
      </c>
      <c r="K396" s="2">
        <v>1930</v>
      </c>
      <c r="L396" s="70">
        <v>0.18187385180649107</v>
      </c>
      <c r="M396" s="2">
        <v>1072</v>
      </c>
      <c r="N396" s="70">
        <v>1.4198645598194131</v>
      </c>
      <c r="O396" s="2">
        <v>3002</v>
      </c>
      <c r="P396" s="70">
        <v>0.44605009633911363</v>
      </c>
      <c r="Q396" s="9">
        <v>445</v>
      </c>
      <c r="R396" s="70">
        <v>-0.53645833333333326</v>
      </c>
      <c r="S396" s="9">
        <v>1594</v>
      </c>
      <c r="T396" s="70">
        <v>-0.17065556711758589</v>
      </c>
      <c r="U396" s="9">
        <v>2039</v>
      </c>
      <c r="V396" s="70">
        <v>-0.29250520471894514</v>
      </c>
      <c r="W396" s="2">
        <v>2596</v>
      </c>
      <c r="X396" s="70">
        <v>-9.9549080818591706E-2</v>
      </c>
      <c r="Y396" s="2">
        <v>2666</v>
      </c>
      <c r="Z396" s="70">
        <v>0.1272727272727272</v>
      </c>
      <c r="AA396" s="2">
        <v>5262</v>
      </c>
      <c r="AB396" s="70">
        <v>2.6676829268292845E-3</v>
      </c>
    </row>
    <row r="397" spans="2:28" collapsed="1">
      <c r="B397" s="126">
        <v>1981</v>
      </c>
      <c r="C397" s="9">
        <v>760</v>
      </c>
      <c r="D397" s="50">
        <v>-0.20502092050209209</v>
      </c>
      <c r="E397" s="9">
        <v>0</v>
      </c>
      <c r="F397" s="50">
        <v>-1</v>
      </c>
      <c r="G397" s="9">
        <v>0</v>
      </c>
      <c r="H397" s="70" t="s">
        <v>132</v>
      </c>
      <c r="I397" s="9">
        <v>0</v>
      </c>
      <c r="J397" s="50">
        <v>-1</v>
      </c>
      <c r="K397" s="9">
        <v>7984</v>
      </c>
      <c r="L397" s="50">
        <v>2.2934016655989709E-2</v>
      </c>
      <c r="M397" s="9">
        <v>7035</v>
      </c>
      <c r="N397" s="50">
        <v>0.78372210953346855</v>
      </c>
      <c r="O397" s="9">
        <v>15019</v>
      </c>
      <c r="P397" s="50">
        <v>0.27832155928164104</v>
      </c>
      <c r="Q397" s="9">
        <v>3524</v>
      </c>
      <c r="R397" s="50">
        <v>-0.36925004474673351</v>
      </c>
      <c r="S397" s="9">
        <v>8753</v>
      </c>
      <c r="T397" s="50">
        <v>-0.25727619855748829</v>
      </c>
      <c r="U397" s="9">
        <v>12277</v>
      </c>
      <c r="V397" s="50">
        <v>-0.29328804973520606</v>
      </c>
      <c r="W397" s="9">
        <v>12268</v>
      </c>
      <c r="X397" s="50">
        <v>-0.14556344894832152</v>
      </c>
      <c r="Y397" s="9">
        <v>15788</v>
      </c>
      <c r="Z397" s="50">
        <v>3.7510331235297567E-3</v>
      </c>
      <c r="AA397" s="9">
        <v>28056</v>
      </c>
      <c r="AB397" s="50">
        <v>-6.7504237710639181E-2</v>
      </c>
    </row>
    <row r="398" spans="2:28" ht="15" hidden="1" customHeight="1" outlineLevel="1">
      <c r="B398" s="41" t="s">
        <v>11</v>
      </c>
      <c r="C398" s="2">
        <v>47</v>
      </c>
      <c r="D398" s="70">
        <v>-0.76732673267326734</v>
      </c>
      <c r="E398" s="9">
        <v>2</v>
      </c>
      <c r="F398" s="70" t="e">
        <v>#DIV/0!</v>
      </c>
      <c r="G398" s="9">
        <v>0</v>
      </c>
      <c r="H398" s="70" t="e">
        <v>#DIV/0!</v>
      </c>
      <c r="I398" s="9">
        <v>2</v>
      </c>
      <c r="J398" s="70" t="e">
        <v>#DIV/0!</v>
      </c>
      <c r="K398" s="2">
        <v>1553</v>
      </c>
      <c r="L398" s="70">
        <v>-0.17173333333333329</v>
      </c>
      <c r="M398" s="2">
        <v>986</v>
      </c>
      <c r="N398" s="70">
        <v>-6.4516129032258118E-2</v>
      </c>
      <c r="O398" s="2">
        <v>2539</v>
      </c>
      <c r="P398" s="70">
        <v>-0.13315124615909868</v>
      </c>
      <c r="Q398" s="9">
        <v>405</v>
      </c>
      <c r="R398" s="70">
        <v>-0.40962099125364426</v>
      </c>
      <c r="S398" s="9">
        <v>998</v>
      </c>
      <c r="T398" s="70">
        <v>-0.38089330024813894</v>
      </c>
      <c r="U398" s="9">
        <v>1403</v>
      </c>
      <c r="V398" s="70">
        <v>-0.38946910356832032</v>
      </c>
      <c r="W398" s="2">
        <v>2007</v>
      </c>
      <c r="X398" s="70">
        <v>-0.2736156351791531</v>
      </c>
      <c r="Y398" s="2">
        <v>1984</v>
      </c>
      <c r="Z398" s="70">
        <v>-0.2558139534883721</v>
      </c>
      <c r="AA398" s="2">
        <v>3991</v>
      </c>
      <c r="AB398" s="70">
        <v>-0.26487382575059859</v>
      </c>
    </row>
    <row r="399" spans="2:28" ht="15" hidden="1" customHeight="1" outlineLevel="1">
      <c r="B399" s="41" t="s">
        <v>12</v>
      </c>
      <c r="C399" s="2">
        <v>37</v>
      </c>
      <c r="D399" s="70">
        <v>-0.81862745098039214</v>
      </c>
      <c r="E399" s="9">
        <v>0</v>
      </c>
      <c r="F399" s="70" t="e">
        <v>#DIV/0!</v>
      </c>
      <c r="G399" s="9">
        <v>0</v>
      </c>
      <c r="H399" s="70" t="e">
        <v>#DIV/0!</v>
      </c>
      <c r="I399" s="9">
        <v>0</v>
      </c>
      <c r="J399" s="70" t="e">
        <v>#DIV/0!</v>
      </c>
      <c r="K399" s="2">
        <v>380</v>
      </c>
      <c r="L399" s="70">
        <v>-0.80021030494216616</v>
      </c>
      <c r="M399" s="2">
        <v>1121</v>
      </c>
      <c r="N399" s="70">
        <v>-0.16218236173393119</v>
      </c>
      <c r="O399" s="2">
        <v>1501</v>
      </c>
      <c r="P399" s="70">
        <v>-0.53672839506172831</v>
      </c>
      <c r="Q399" s="9">
        <v>341</v>
      </c>
      <c r="R399" s="70">
        <v>-0.61161731207289294</v>
      </c>
      <c r="S399" s="9">
        <v>1103</v>
      </c>
      <c r="T399" s="70">
        <v>-0.26564580559254325</v>
      </c>
      <c r="U399" s="9">
        <v>1444</v>
      </c>
      <c r="V399" s="70">
        <v>-0.39327731092436979</v>
      </c>
      <c r="W399" s="2">
        <v>758</v>
      </c>
      <c r="X399" s="70">
        <v>-0.74597855227882037</v>
      </c>
      <c r="Y399" s="2">
        <v>2224</v>
      </c>
      <c r="Z399" s="70">
        <v>-0.21690140845070427</v>
      </c>
      <c r="AA399" s="2">
        <v>2982</v>
      </c>
      <c r="AB399" s="70">
        <v>-0.48798076923076927</v>
      </c>
    </row>
    <row r="400" spans="2:28" ht="15" hidden="1" customHeight="1" outlineLevel="1">
      <c r="B400" s="41" t="s">
        <v>13</v>
      </c>
      <c r="C400" s="2">
        <v>26</v>
      </c>
      <c r="D400" s="70">
        <v>-0.78861788617886175</v>
      </c>
      <c r="E400" s="9">
        <v>0</v>
      </c>
      <c r="F400" s="70" t="e">
        <v>#DIV/0!</v>
      </c>
      <c r="G400" s="9">
        <v>0</v>
      </c>
      <c r="H400" s="70" t="e">
        <v>#DIV/0!</v>
      </c>
      <c r="I400" s="9">
        <v>0</v>
      </c>
      <c r="J400" s="70" t="e">
        <v>#DIV/0!</v>
      </c>
      <c r="K400" s="2">
        <v>191</v>
      </c>
      <c r="L400" s="70">
        <v>-0.61876247504990012</v>
      </c>
      <c r="M400" s="2">
        <v>249</v>
      </c>
      <c r="N400" s="70">
        <v>-0.84890776699029125</v>
      </c>
      <c r="O400" s="2">
        <v>440</v>
      </c>
      <c r="P400" s="70">
        <v>-0.79525360632852493</v>
      </c>
      <c r="Q400" s="9">
        <v>495</v>
      </c>
      <c r="R400" s="70">
        <v>-0.10649819494584833</v>
      </c>
      <c r="S400" s="9">
        <v>951</v>
      </c>
      <c r="T400" s="70">
        <v>0.97713097713097707</v>
      </c>
      <c r="U400" s="9">
        <v>1446</v>
      </c>
      <c r="V400" s="70">
        <v>0.39710144927536239</v>
      </c>
      <c r="W400" s="2">
        <v>712</v>
      </c>
      <c r="X400" s="70">
        <v>-0.39558573853989809</v>
      </c>
      <c r="Y400" s="2">
        <v>1200</v>
      </c>
      <c r="Z400" s="70">
        <v>-0.43635509628933766</v>
      </c>
      <c r="AA400" s="2">
        <v>1912</v>
      </c>
      <c r="AB400" s="70">
        <v>-0.42183247656486245</v>
      </c>
    </row>
    <row r="401" spans="2:28" ht="15" hidden="1" customHeight="1" outlineLevel="1">
      <c r="B401" s="41" t="s">
        <v>14</v>
      </c>
      <c r="C401" s="2">
        <v>7</v>
      </c>
      <c r="D401" s="70">
        <v>-0.65</v>
      </c>
      <c r="E401" s="9">
        <v>0</v>
      </c>
      <c r="F401" s="70" t="e">
        <v>#DIV/0!</v>
      </c>
      <c r="G401" s="9">
        <v>0</v>
      </c>
      <c r="H401" s="70" t="e">
        <v>#DIV/0!</v>
      </c>
      <c r="I401" s="9">
        <v>0</v>
      </c>
      <c r="J401" s="70" t="e">
        <v>#DIV/0!</v>
      </c>
      <c r="K401" s="2">
        <v>8</v>
      </c>
      <c r="L401" s="70">
        <v>-0.96135265700483097</v>
      </c>
      <c r="M401" s="2">
        <v>0</v>
      </c>
      <c r="N401" s="70">
        <v>-1</v>
      </c>
      <c r="O401" s="2">
        <v>8</v>
      </c>
      <c r="P401" s="70">
        <v>-0.9642857142857143</v>
      </c>
      <c r="Q401" s="9">
        <v>241</v>
      </c>
      <c r="R401" s="70">
        <v>-0.16319444444444442</v>
      </c>
      <c r="S401" s="9">
        <v>471</v>
      </c>
      <c r="T401" s="70">
        <v>1.0567685589519651</v>
      </c>
      <c r="U401" s="9">
        <v>712</v>
      </c>
      <c r="V401" s="70">
        <v>0.3771760154738879</v>
      </c>
      <c r="W401" s="2">
        <v>256</v>
      </c>
      <c r="X401" s="70">
        <v>-0.50291262135922332</v>
      </c>
      <c r="Y401" s="2">
        <v>471</v>
      </c>
      <c r="Z401" s="70">
        <v>0.91463414634146334</v>
      </c>
      <c r="AA401" s="2">
        <v>727</v>
      </c>
      <c r="AB401" s="70">
        <v>-4.4678055190538801E-2</v>
      </c>
    </row>
    <row r="402" spans="2:28" ht="15" hidden="1" customHeight="1" outlineLevel="1">
      <c r="B402" s="41" t="s">
        <v>15</v>
      </c>
      <c r="C402" s="2">
        <v>2</v>
      </c>
      <c r="D402" s="70">
        <v>-0.6</v>
      </c>
      <c r="E402" s="9">
        <v>0</v>
      </c>
      <c r="F402" s="70" t="e">
        <v>#DIV/0!</v>
      </c>
      <c r="G402" s="9">
        <v>0</v>
      </c>
      <c r="H402" s="70" t="e">
        <v>#DIV/0!</v>
      </c>
      <c r="I402" s="9">
        <v>0</v>
      </c>
      <c r="J402" s="70" t="e">
        <v>#DIV/0!</v>
      </c>
      <c r="K402" s="2">
        <v>124</v>
      </c>
      <c r="L402" s="70">
        <v>-0.16216216216216217</v>
      </c>
      <c r="M402" s="2">
        <v>0</v>
      </c>
      <c r="N402" s="70">
        <v>-1</v>
      </c>
      <c r="O402" s="2">
        <v>124</v>
      </c>
      <c r="P402" s="70">
        <v>-0.22012578616352196</v>
      </c>
      <c r="Q402" s="9">
        <v>140</v>
      </c>
      <c r="R402" s="70">
        <v>-0.48905109489051091</v>
      </c>
      <c r="S402" s="9">
        <v>290</v>
      </c>
      <c r="T402" s="70">
        <v>0.40776699029126218</v>
      </c>
      <c r="U402" s="9">
        <v>430</v>
      </c>
      <c r="V402" s="70">
        <v>-0.10416666666666663</v>
      </c>
      <c r="W402" s="2">
        <v>266</v>
      </c>
      <c r="X402" s="70">
        <v>-0.37704918032786883</v>
      </c>
      <c r="Y402" s="2">
        <v>290</v>
      </c>
      <c r="Z402" s="70">
        <v>0.33640552995391704</v>
      </c>
      <c r="AA402" s="2">
        <v>556</v>
      </c>
      <c r="AB402" s="70">
        <v>-0.13664596273291929</v>
      </c>
    </row>
    <row r="403" spans="2:28" ht="15" hidden="1" customHeight="1" outlineLevel="1">
      <c r="B403" s="41" t="s">
        <v>16</v>
      </c>
      <c r="C403" s="2">
        <v>7</v>
      </c>
      <c r="D403" s="70">
        <v>-0.65</v>
      </c>
      <c r="E403" s="9">
        <v>0</v>
      </c>
      <c r="F403" s="70" t="e">
        <v>#DIV/0!</v>
      </c>
      <c r="G403" s="9">
        <v>0</v>
      </c>
      <c r="H403" s="70" t="e">
        <v>#DIV/0!</v>
      </c>
      <c r="I403" s="9">
        <v>0</v>
      </c>
      <c r="J403" s="70" t="e">
        <v>#DIV/0!</v>
      </c>
      <c r="K403" s="2">
        <v>4</v>
      </c>
      <c r="L403" s="70">
        <v>-0.85185185185185186</v>
      </c>
      <c r="M403" s="2">
        <v>3</v>
      </c>
      <c r="N403" s="70">
        <v>-0.97478991596638653</v>
      </c>
      <c r="O403" s="2">
        <v>7</v>
      </c>
      <c r="P403" s="70">
        <v>-0.95205479452054798</v>
      </c>
      <c r="Q403" s="9">
        <v>388</v>
      </c>
      <c r="R403" s="70">
        <v>0.60330578512396693</v>
      </c>
      <c r="S403" s="9">
        <v>488</v>
      </c>
      <c r="T403" s="70">
        <v>1.7727272727272729</v>
      </c>
      <c r="U403" s="9">
        <v>876</v>
      </c>
      <c r="V403" s="70">
        <v>1.0956937799043063</v>
      </c>
      <c r="W403" s="2">
        <v>399</v>
      </c>
      <c r="X403" s="70">
        <v>0.38062283737024227</v>
      </c>
      <c r="Y403" s="2">
        <v>491</v>
      </c>
      <c r="Z403" s="70">
        <v>0.66440677966101691</v>
      </c>
      <c r="AA403" s="2">
        <v>890</v>
      </c>
      <c r="AB403" s="70">
        <v>0.52397260273972601</v>
      </c>
    </row>
    <row r="404" spans="2:28" ht="15" hidden="1" customHeight="1" outlineLevel="1">
      <c r="B404" s="41" t="s">
        <v>17</v>
      </c>
      <c r="C404" s="2">
        <v>2</v>
      </c>
      <c r="D404" s="70">
        <v>-0.81818181818181812</v>
      </c>
      <c r="E404" s="9">
        <v>0</v>
      </c>
      <c r="F404" s="70" t="e">
        <v>#DIV/0!</v>
      </c>
      <c r="G404" s="9">
        <v>0</v>
      </c>
      <c r="H404" s="70">
        <v>-1</v>
      </c>
      <c r="I404" s="9">
        <v>0</v>
      </c>
      <c r="J404" s="70">
        <v>-1</v>
      </c>
      <c r="K404" s="2">
        <v>3</v>
      </c>
      <c r="L404" s="70">
        <v>-0.99363057324840764</v>
      </c>
      <c r="M404" s="2">
        <v>0</v>
      </c>
      <c r="N404" s="70">
        <v>-1</v>
      </c>
      <c r="O404" s="2">
        <v>3</v>
      </c>
      <c r="P404" s="70">
        <v>-0.99505766062602963</v>
      </c>
      <c r="Q404" s="9">
        <v>143</v>
      </c>
      <c r="R404" s="70">
        <v>-0.44787644787644787</v>
      </c>
      <c r="S404" s="9">
        <v>347</v>
      </c>
      <c r="T404" s="70">
        <v>0.35019455252918297</v>
      </c>
      <c r="U404" s="9">
        <v>490</v>
      </c>
      <c r="V404" s="70">
        <v>-5.0387596899224785E-2</v>
      </c>
      <c r="W404" s="2">
        <v>148</v>
      </c>
      <c r="X404" s="70">
        <v>-0.80026990553306343</v>
      </c>
      <c r="Y404" s="2">
        <v>347</v>
      </c>
      <c r="Z404" s="70">
        <v>-0.12151898734177213</v>
      </c>
      <c r="AA404" s="2">
        <v>495</v>
      </c>
      <c r="AB404" s="70">
        <v>-0.56426056338028174</v>
      </c>
    </row>
    <row r="405" spans="2:28" ht="15" hidden="1" customHeight="1" outlineLevel="1">
      <c r="B405" s="41" t="s">
        <v>18</v>
      </c>
      <c r="C405" s="2">
        <v>7</v>
      </c>
      <c r="D405" s="70">
        <v>-0.53333333333333333</v>
      </c>
      <c r="E405" s="9">
        <v>0</v>
      </c>
      <c r="F405" s="70" t="e">
        <v>#DIV/0!</v>
      </c>
      <c r="G405" s="9">
        <v>0</v>
      </c>
      <c r="H405" s="70" t="e">
        <v>#DIV/0!</v>
      </c>
      <c r="I405" s="9">
        <v>0</v>
      </c>
      <c r="J405" s="70" t="e">
        <v>#DIV/0!</v>
      </c>
      <c r="K405" s="2">
        <v>15</v>
      </c>
      <c r="L405" s="70">
        <v>-0.92105263157894735</v>
      </c>
      <c r="M405" s="2">
        <v>0</v>
      </c>
      <c r="N405" s="70">
        <v>-1</v>
      </c>
      <c r="O405" s="2">
        <v>15</v>
      </c>
      <c r="P405" s="70">
        <v>-0.93478260869565222</v>
      </c>
      <c r="Q405" s="9">
        <v>257</v>
      </c>
      <c r="R405" s="70">
        <v>-0.21406727828746175</v>
      </c>
      <c r="S405" s="9">
        <v>367</v>
      </c>
      <c r="T405" s="70">
        <v>0.19934640522875813</v>
      </c>
      <c r="U405" s="9">
        <v>624</v>
      </c>
      <c r="V405" s="70">
        <v>-1.4218009478673022E-2</v>
      </c>
      <c r="W405" s="2">
        <v>279</v>
      </c>
      <c r="X405" s="70">
        <v>-0.47556390977443608</v>
      </c>
      <c r="Y405" s="2">
        <v>367</v>
      </c>
      <c r="Z405" s="70">
        <v>6.0693641618497107E-2</v>
      </c>
      <c r="AA405" s="2">
        <v>646</v>
      </c>
      <c r="AB405" s="70">
        <v>-0.26423690205011385</v>
      </c>
    </row>
    <row r="406" spans="2:28" ht="15" hidden="1" customHeight="1" outlineLevel="1">
      <c r="B406" s="41" t="s">
        <v>19</v>
      </c>
      <c r="C406" s="2">
        <v>128</v>
      </c>
      <c r="D406" s="70">
        <v>-0.62352941176470589</v>
      </c>
      <c r="E406" s="9">
        <v>0</v>
      </c>
      <c r="F406" s="70" t="e">
        <v>#DIV/0!</v>
      </c>
      <c r="G406" s="9">
        <v>0</v>
      </c>
      <c r="H406" s="70" t="e">
        <v>#DIV/0!</v>
      </c>
      <c r="I406" s="9">
        <v>0</v>
      </c>
      <c r="J406" s="70" t="e">
        <v>#DIV/0!</v>
      </c>
      <c r="K406" s="2">
        <v>415</v>
      </c>
      <c r="L406" s="70">
        <v>-0.70504619758351095</v>
      </c>
      <c r="M406" s="2">
        <v>184</v>
      </c>
      <c r="N406" s="70">
        <v>-0.75499334221038616</v>
      </c>
      <c r="O406" s="2">
        <v>599</v>
      </c>
      <c r="P406" s="70">
        <v>-0.72242817423540318</v>
      </c>
      <c r="Q406" s="9">
        <v>397</v>
      </c>
      <c r="R406" s="70">
        <v>-0.41959064327485385</v>
      </c>
      <c r="S406" s="9">
        <v>1329</v>
      </c>
      <c r="T406" s="70">
        <v>-0.19843184559710492</v>
      </c>
      <c r="U406" s="9">
        <v>1726</v>
      </c>
      <c r="V406" s="70">
        <v>-0.26302305721605468</v>
      </c>
      <c r="W406" s="2">
        <v>940</v>
      </c>
      <c r="X406" s="70">
        <v>-0.61332784862196621</v>
      </c>
      <c r="Y406" s="2">
        <v>1513</v>
      </c>
      <c r="Z406" s="70">
        <v>-0.37193856371938561</v>
      </c>
      <c r="AA406" s="2">
        <v>2453</v>
      </c>
      <c r="AB406" s="70">
        <v>-0.49318181818181817</v>
      </c>
    </row>
    <row r="407" spans="2:28" ht="15" hidden="1" customHeight="1" outlineLevel="1">
      <c r="B407" s="41" t="s">
        <v>20</v>
      </c>
      <c r="C407" s="2">
        <v>233</v>
      </c>
      <c r="D407" s="70">
        <v>0.58503401360544216</v>
      </c>
      <c r="E407" s="9">
        <v>0</v>
      </c>
      <c r="F407" s="70">
        <v>-1</v>
      </c>
      <c r="G407" s="9">
        <v>0</v>
      </c>
      <c r="H407" s="70" t="e">
        <v>#DIV/0!</v>
      </c>
      <c r="I407" s="9">
        <v>0</v>
      </c>
      <c r="J407" s="70">
        <v>-1</v>
      </c>
      <c r="K407" s="2">
        <v>1730</v>
      </c>
      <c r="L407" s="70">
        <v>-0.33691069375239557</v>
      </c>
      <c r="M407" s="2">
        <v>494</v>
      </c>
      <c r="N407" s="70">
        <v>-0.71851851851851856</v>
      </c>
      <c r="O407" s="2">
        <v>2224</v>
      </c>
      <c r="P407" s="70">
        <v>-0.49037580201649866</v>
      </c>
      <c r="Q407" s="9">
        <v>1025</v>
      </c>
      <c r="R407" s="70">
        <v>-0.20046801872074882</v>
      </c>
      <c r="S407" s="9">
        <v>1673</v>
      </c>
      <c r="T407" s="70">
        <v>-0.32376717865804361</v>
      </c>
      <c r="U407" s="9">
        <v>2698</v>
      </c>
      <c r="V407" s="70">
        <v>-0.28168264110756125</v>
      </c>
      <c r="W407" s="2">
        <v>2988</v>
      </c>
      <c r="X407" s="70">
        <v>-0.26076199901039088</v>
      </c>
      <c r="Y407" s="2">
        <v>2167</v>
      </c>
      <c r="Z407" s="70">
        <v>-0.48758571766375025</v>
      </c>
      <c r="AA407" s="2">
        <v>5155</v>
      </c>
      <c r="AB407" s="70">
        <v>-0.3767380002418087</v>
      </c>
    </row>
    <row r="408" spans="2:28" ht="15" hidden="1" customHeight="1" outlineLevel="1">
      <c r="B408" s="41" t="s">
        <v>21</v>
      </c>
      <c r="C408" s="2">
        <v>178</v>
      </c>
      <c r="D408" s="70">
        <v>-0.6</v>
      </c>
      <c r="E408" s="9">
        <v>0</v>
      </c>
      <c r="F408" s="70" t="e">
        <v>#DIV/0!</v>
      </c>
      <c r="G408" s="9">
        <v>0</v>
      </c>
      <c r="H408" s="70">
        <v>-1</v>
      </c>
      <c r="I408" s="9">
        <v>0</v>
      </c>
      <c r="J408" s="70">
        <v>-1</v>
      </c>
      <c r="K408" s="2">
        <v>1749</v>
      </c>
      <c r="L408" s="70">
        <v>-0.37063691975530766</v>
      </c>
      <c r="M408" s="2">
        <v>464</v>
      </c>
      <c r="N408" s="70">
        <v>-0.66007326007326006</v>
      </c>
      <c r="O408" s="2">
        <v>2213</v>
      </c>
      <c r="P408" s="70">
        <v>-0.46597490347490345</v>
      </c>
      <c r="Q408" s="9">
        <v>795</v>
      </c>
      <c r="R408" s="70">
        <v>-0.60269865067466266</v>
      </c>
      <c r="S408" s="9">
        <v>1846</v>
      </c>
      <c r="T408" s="70">
        <v>-0.28282828282828287</v>
      </c>
      <c r="U408" s="9">
        <v>2641</v>
      </c>
      <c r="V408" s="70">
        <v>-0.42273224043715851</v>
      </c>
      <c r="W408" s="2">
        <v>2722</v>
      </c>
      <c r="X408" s="70">
        <v>-0.47904306220095694</v>
      </c>
      <c r="Y408" s="2">
        <v>2310</v>
      </c>
      <c r="Z408" s="70">
        <v>-0.41430020283975655</v>
      </c>
      <c r="AA408" s="2">
        <v>5032</v>
      </c>
      <c r="AB408" s="70">
        <v>-0.45119424146580867</v>
      </c>
    </row>
    <row r="409" spans="2:28" ht="15" hidden="1" customHeight="1" outlineLevel="1">
      <c r="B409" s="41" t="s">
        <v>22</v>
      </c>
      <c r="C409" s="2">
        <v>282</v>
      </c>
      <c r="D409" s="70">
        <v>-3.4246575342465779E-2</v>
      </c>
      <c r="E409" s="9">
        <v>8</v>
      </c>
      <c r="F409" s="70" t="e">
        <v>#DIV/0!</v>
      </c>
      <c r="G409" s="9">
        <v>0</v>
      </c>
      <c r="H409" s="70" t="e">
        <v>#DIV/0!</v>
      </c>
      <c r="I409" s="9">
        <v>8</v>
      </c>
      <c r="J409" s="70" t="e">
        <v>#DIV/0!</v>
      </c>
      <c r="K409" s="2">
        <v>1633</v>
      </c>
      <c r="L409" s="70">
        <v>-0.35249801744647102</v>
      </c>
      <c r="M409" s="2">
        <v>443</v>
      </c>
      <c r="N409" s="70">
        <v>-0.72415940224159403</v>
      </c>
      <c r="O409" s="2">
        <v>2076</v>
      </c>
      <c r="P409" s="70">
        <v>-0.49709302325581395</v>
      </c>
      <c r="Q409" s="9">
        <v>960</v>
      </c>
      <c r="R409" s="70">
        <v>-0.67112024665981496</v>
      </c>
      <c r="S409" s="9">
        <v>1922</v>
      </c>
      <c r="T409" s="70">
        <v>-0.34042553191489366</v>
      </c>
      <c r="U409" s="9">
        <v>2882</v>
      </c>
      <c r="V409" s="70">
        <v>-0.50591462369278251</v>
      </c>
      <c r="W409" s="2">
        <v>2883</v>
      </c>
      <c r="X409" s="70">
        <v>-0.49712192569335423</v>
      </c>
      <c r="Y409" s="2">
        <v>2365</v>
      </c>
      <c r="Z409" s="70">
        <v>-0.47676991150442483</v>
      </c>
      <c r="AA409" s="2">
        <v>5248</v>
      </c>
      <c r="AB409" s="70">
        <v>-0.48814980981176237</v>
      </c>
    </row>
    <row r="410" spans="2:28" collapsed="1">
      <c r="B410" s="126">
        <v>1980</v>
      </c>
      <c r="C410" s="9">
        <v>956</v>
      </c>
      <c r="D410" s="50">
        <v>-0.47587719298245612</v>
      </c>
      <c r="E410" s="9">
        <v>10</v>
      </c>
      <c r="F410" s="50">
        <v>1.5</v>
      </c>
      <c r="G410" s="9">
        <v>0</v>
      </c>
      <c r="H410" s="50">
        <v>-1</v>
      </c>
      <c r="I410" s="9">
        <v>10</v>
      </c>
      <c r="J410" s="50">
        <v>-9.0909090909090939E-2</v>
      </c>
      <c r="K410" s="9">
        <v>7805</v>
      </c>
      <c r="L410" s="50">
        <v>-0.46679874299767732</v>
      </c>
      <c r="M410" s="9">
        <v>3944</v>
      </c>
      <c r="N410" s="50">
        <v>-0.59918699186991864</v>
      </c>
      <c r="O410" s="9">
        <v>11749</v>
      </c>
      <c r="P410" s="50">
        <v>-0.52001797532478145</v>
      </c>
      <c r="Q410" s="9">
        <v>5587</v>
      </c>
      <c r="R410" s="50">
        <v>-0.46247835289590145</v>
      </c>
      <c r="S410" s="9">
        <v>11785</v>
      </c>
      <c r="T410" s="50">
        <v>-0.18097157550906939</v>
      </c>
      <c r="U410" s="9">
        <v>17372</v>
      </c>
      <c r="V410" s="50">
        <v>-0.29903562926199412</v>
      </c>
      <c r="W410" s="9">
        <v>14358</v>
      </c>
      <c r="X410" s="50">
        <v>-0.46545048399106481</v>
      </c>
      <c r="Y410" s="9">
        <v>15729</v>
      </c>
      <c r="Z410" s="50">
        <v>-0.3510067667932002</v>
      </c>
      <c r="AA410" s="9">
        <v>30087</v>
      </c>
      <c r="AB410" s="50">
        <v>-0.41116721465476747</v>
      </c>
    </row>
    <row r="411" spans="2:28" ht="15" hidden="1" customHeight="1" outlineLevel="1">
      <c r="B411" s="41" t="s">
        <v>11</v>
      </c>
      <c r="C411" s="2">
        <v>202</v>
      </c>
      <c r="D411" s="70">
        <v>-0.50123456790123455</v>
      </c>
      <c r="E411" s="9">
        <v>0</v>
      </c>
      <c r="F411" s="70" t="e">
        <v>#DIV/0!</v>
      </c>
      <c r="G411" s="9">
        <v>0</v>
      </c>
      <c r="H411" s="70">
        <v>-1</v>
      </c>
      <c r="I411" s="9">
        <v>0</v>
      </c>
      <c r="J411" s="70">
        <v>-1</v>
      </c>
      <c r="K411" s="2">
        <v>1875</v>
      </c>
      <c r="L411" s="70">
        <v>-0.14695177434030937</v>
      </c>
      <c r="M411" s="2">
        <v>1054</v>
      </c>
      <c r="N411" s="70">
        <v>-0.21577380952380953</v>
      </c>
      <c r="O411" s="2">
        <v>2929</v>
      </c>
      <c r="P411" s="70">
        <v>-0.17306606437041216</v>
      </c>
      <c r="Q411" s="9">
        <v>686</v>
      </c>
      <c r="R411" s="70">
        <v>-0.68804001819008642</v>
      </c>
      <c r="S411" s="9">
        <v>1612</v>
      </c>
      <c r="T411" s="70">
        <v>-0.16649431230610134</v>
      </c>
      <c r="U411" s="9">
        <v>2298</v>
      </c>
      <c r="V411" s="70">
        <v>-0.44398741834018873</v>
      </c>
      <c r="W411" s="2">
        <v>2763</v>
      </c>
      <c r="X411" s="70">
        <v>-0.42461474385672637</v>
      </c>
      <c r="Y411" s="2">
        <v>2666</v>
      </c>
      <c r="Z411" s="70">
        <v>-0.19407496977025396</v>
      </c>
      <c r="AA411" s="2">
        <v>5429</v>
      </c>
      <c r="AB411" s="70">
        <v>-0.33057953144266339</v>
      </c>
    </row>
    <row r="412" spans="2:28" ht="15" hidden="1" customHeight="1" outlineLevel="1">
      <c r="B412" s="41" t="s">
        <v>12</v>
      </c>
      <c r="C412" s="2">
        <v>204</v>
      </c>
      <c r="D412" s="70">
        <v>-0.28169014084507038</v>
      </c>
      <c r="E412" s="9">
        <v>0</v>
      </c>
      <c r="F412" s="70">
        <v>-1</v>
      </c>
      <c r="G412" s="9">
        <v>0</v>
      </c>
      <c r="H412" s="70" t="e">
        <v>#DIV/0!</v>
      </c>
      <c r="I412" s="9">
        <v>0</v>
      </c>
      <c r="J412" s="70">
        <v>-1</v>
      </c>
      <c r="K412" s="2">
        <v>1902</v>
      </c>
      <c r="L412" s="70">
        <v>-0.19848293299620734</v>
      </c>
      <c r="M412" s="2">
        <v>1338</v>
      </c>
      <c r="N412" s="70">
        <v>-0.17458359037631088</v>
      </c>
      <c r="O412" s="2">
        <v>3240</v>
      </c>
      <c r="P412" s="70">
        <v>-0.18878317476214324</v>
      </c>
      <c r="Q412" s="9">
        <v>878</v>
      </c>
      <c r="R412" s="70">
        <v>-0.65405831363278177</v>
      </c>
      <c r="S412" s="9">
        <v>1502</v>
      </c>
      <c r="T412" s="70">
        <v>-0.22457408363448628</v>
      </c>
      <c r="U412" s="9">
        <v>2380</v>
      </c>
      <c r="V412" s="70">
        <v>-0.46815642458100559</v>
      </c>
      <c r="W412" s="2">
        <v>2984</v>
      </c>
      <c r="X412" s="70">
        <v>-0.42593305117352831</v>
      </c>
      <c r="Y412" s="2">
        <v>2840</v>
      </c>
      <c r="Z412" s="70">
        <v>-0.20179876335019675</v>
      </c>
      <c r="AA412" s="2">
        <v>5824</v>
      </c>
      <c r="AB412" s="70">
        <v>-0.33485609867519417</v>
      </c>
    </row>
    <row r="413" spans="2:28" ht="15" hidden="1" customHeight="1" outlineLevel="1">
      <c r="B413" s="41" t="s">
        <v>13</v>
      </c>
      <c r="C413" s="2">
        <v>123</v>
      </c>
      <c r="D413" s="70">
        <v>-0.46982758620689657</v>
      </c>
      <c r="E413" s="9">
        <v>0</v>
      </c>
      <c r="F413" s="70">
        <v>-1</v>
      </c>
      <c r="G413" s="9">
        <v>0</v>
      </c>
      <c r="H413" s="70">
        <v>-1</v>
      </c>
      <c r="I413" s="9">
        <v>0</v>
      </c>
      <c r="J413" s="70">
        <v>-1</v>
      </c>
      <c r="K413" s="2">
        <v>501</v>
      </c>
      <c r="L413" s="70">
        <v>-0.55742049469964661</v>
      </c>
      <c r="M413" s="2">
        <v>1648</v>
      </c>
      <c r="N413" s="70">
        <v>0.609375</v>
      </c>
      <c r="O413" s="2">
        <v>2149</v>
      </c>
      <c r="P413" s="70">
        <v>-3.2467532467532756E-3</v>
      </c>
      <c r="Q413" s="9">
        <v>554</v>
      </c>
      <c r="R413" s="70">
        <v>-0.53756260434056768</v>
      </c>
      <c r="S413" s="9">
        <v>481</v>
      </c>
      <c r="T413" s="70">
        <v>-0.43278301886792447</v>
      </c>
      <c r="U413" s="9">
        <v>1035</v>
      </c>
      <c r="V413" s="70">
        <v>-0.49413489736070382</v>
      </c>
      <c r="W413" s="2">
        <v>1178</v>
      </c>
      <c r="X413" s="70">
        <v>-0.54163424124513626</v>
      </c>
      <c r="Y413" s="2">
        <v>2129</v>
      </c>
      <c r="Z413" s="70">
        <v>0.13667912439935925</v>
      </c>
      <c r="AA413" s="2">
        <v>3307</v>
      </c>
      <c r="AB413" s="70">
        <v>-0.25568309700652714</v>
      </c>
    </row>
    <row r="414" spans="2:28" ht="15" hidden="1" customHeight="1" outlineLevel="1">
      <c r="B414" s="41" t="s">
        <v>14</v>
      </c>
      <c r="C414" s="2">
        <v>20</v>
      </c>
      <c r="D414" s="70">
        <v>0.81818181818181812</v>
      </c>
      <c r="E414" s="9">
        <v>0</v>
      </c>
      <c r="F414" s="70" t="e">
        <v>#DIV/0!</v>
      </c>
      <c r="G414" s="9">
        <v>0</v>
      </c>
      <c r="H414" s="70" t="e">
        <v>#DIV/0!</v>
      </c>
      <c r="I414" s="9">
        <v>0</v>
      </c>
      <c r="J414" s="70" t="e">
        <v>#DIV/0!</v>
      </c>
      <c r="K414" s="2">
        <v>207</v>
      </c>
      <c r="L414" s="70">
        <v>0.2176470588235293</v>
      </c>
      <c r="M414" s="2">
        <v>17</v>
      </c>
      <c r="N414" s="70">
        <v>-0.63829787234042556</v>
      </c>
      <c r="O414" s="2">
        <v>224</v>
      </c>
      <c r="P414" s="70">
        <v>3.2258064516129004E-2</v>
      </c>
      <c r="Q414" s="9">
        <v>288</v>
      </c>
      <c r="R414" s="70">
        <v>-0.74558303886925792</v>
      </c>
      <c r="S414" s="9">
        <v>229</v>
      </c>
      <c r="T414" s="70">
        <v>0.33918128654970769</v>
      </c>
      <c r="U414" s="9">
        <v>517</v>
      </c>
      <c r="V414" s="70">
        <v>-0.60322333077513424</v>
      </c>
      <c r="W414" s="2">
        <v>515</v>
      </c>
      <c r="X414" s="70">
        <v>-0.60776846915460769</v>
      </c>
      <c r="Y414" s="2">
        <v>246</v>
      </c>
      <c r="Z414" s="70">
        <v>0.12844036697247696</v>
      </c>
      <c r="AA414" s="2">
        <v>761</v>
      </c>
      <c r="AB414" s="70">
        <v>-0.50293925538863493</v>
      </c>
    </row>
    <row r="415" spans="2:28" ht="15" hidden="1" customHeight="1" outlineLevel="1">
      <c r="B415" s="41" t="s">
        <v>15</v>
      </c>
      <c r="C415" s="2">
        <v>5</v>
      </c>
      <c r="D415" s="70">
        <v>-0.54545454545454541</v>
      </c>
      <c r="E415" s="9">
        <v>0</v>
      </c>
      <c r="F415" s="70" t="e">
        <v>#DIV/0!</v>
      </c>
      <c r="G415" s="9">
        <v>0</v>
      </c>
      <c r="H415" s="70" t="e">
        <v>#DIV/0!</v>
      </c>
      <c r="I415" s="9">
        <v>0</v>
      </c>
      <c r="J415" s="70" t="e">
        <v>#DIV/0!</v>
      </c>
      <c r="K415" s="2">
        <v>148</v>
      </c>
      <c r="L415" s="70">
        <v>-5.7324840764331197E-2</v>
      </c>
      <c r="M415" s="2">
        <v>11</v>
      </c>
      <c r="N415" s="70">
        <v>-0.8</v>
      </c>
      <c r="O415" s="2">
        <v>159</v>
      </c>
      <c r="P415" s="70">
        <v>-0.25</v>
      </c>
      <c r="Q415" s="9">
        <v>274</v>
      </c>
      <c r="R415" s="70">
        <v>-9.8684210526315819E-2</v>
      </c>
      <c r="S415" s="9">
        <v>206</v>
      </c>
      <c r="T415" s="70">
        <v>0.16384180790960445</v>
      </c>
      <c r="U415" s="9">
        <v>480</v>
      </c>
      <c r="V415" s="70">
        <v>-2.0790020790020236E-3</v>
      </c>
      <c r="W415" s="2">
        <v>427</v>
      </c>
      <c r="X415" s="70">
        <v>-9.5338983050847426E-2</v>
      </c>
      <c r="Y415" s="2">
        <v>217</v>
      </c>
      <c r="Z415" s="70">
        <v>-6.4655172413793149E-2</v>
      </c>
      <c r="AA415" s="2">
        <v>644</v>
      </c>
      <c r="AB415" s="70">
        <v>-8.5227272727272707E-2</v>
      </c>
    </row>
    <row r="416" spans="2:28" ht="15" hidden="1" customHeight="1" outlineLevel="1">
      <c r="B416" s="41" t="s">
        <v>16</v>
      </c>
      <c r="C416" s="2">
        <v>20</v>
      </c>
      <c r="D416" s="70">
        <v>4</v>
      </c>
      <c r="E416" s="9">
        <v>0</v>
      </c>
      <c r="F416" s="70" t="e">
        <v>#DIV/0!</v>
      </c>
      <c r="G416" s="9">
        <v>0</v>
      </c>
      <c r="H416" s="70" t="e">
        <v>#DIV/0!</v>
      </c>
      <c r="I416" s="9">
        <v>0</v>
      </c>
      <c r="J416" s="70" t="e">
        <v>#DIV/0!</v>
      </c>
      <c r="K416" s="2">
        <v>27</v>
      </c>
      <c r="L416" s="70">
        <v>-0.8794642857142857</v>
      </c>
      <c r="M416" s="2">
        <v>119</v>
      </c>
      <c r="N416" s="70">
        <v>1.7045454545454546</v>
      </c>
      <c r="O416" s="2">
        <v>146</v>
      </c>
      <c r="P416" s="70">
        <v>-0.45522388059701491</v>
      </c>
      <c r="Q416" s="9">
        <v>242</v>
      </c>
      <c r="R416" s="70">
        <v>0.12558139534883717</v>
      </c>
      <c r="S416" s="9">
        <v>176</v>
      </c>
      <c r="T416" s="70">
        <v>0.18918918918918926</v>
      </c>
      <c r="U416" s="9">
        <v>418</v>
      </c>
      <c r="V416" s="70">
        <v>0.1515151515151516</v>
      </c>
      <c r="W416" s="2">
        <v>289</v>
      </c>
      <c r="X416" s="70">
        <v>-0.34762979683972917</v>
      </c>
      <c r="Y416" s="2">
        <v>295</v>
      </c>
      <c r="Z416" s="70">
        <v>0.53645833333333326</v>
      </c>
      <c r="AA416" s="2">
        <v>584</v>
      </c>
      <c r="AB416" s="70">
        <v>-8.0314960629921273E-2</v>
      </c>
    </row>
    <row r="417" spans="2:28" ht="15" hidden="1" customHeight="1" outlineLevel="1">
      <c r="B417" s="41" t="s">
        <v>17</v>
      </c>
      <c r="C417" s="2">
        <v>11</v>
      </c>
      <c r="D417" s="70">
        <v>-0.44999999999999996</v>
      </c>
      <c r="E417" s="9">
        <v>0</v>
      </c>
      <c r="F417" s="70">
        <v>-1</v>
      </c>
      <c r="G417" s="9">
        <v>2</v>
      </c>
      <c r="H417" s="70">
        <v>-0.33333333333333337</v>
      </c>
      <c r="I417" s="9">
        <v>2</v>
      </c>
      <c r="J417" s="70">
        <v>-0.5</v>
      </c>
      <c r="K417" s="2">
        <v>471</v>
      </c>
      <c r="L417" s="70">
        <v>1.7543859649122808</v>
      </c>
      <c r="M417" s="2">
        <v>136</v>
      </c>
      <c r="N417" s="70">
        <v>0.88888888888888884</v>
      </c>
      <c r="O417" s="2">
        <v>607</v>
      </c>
      <c r="P417" s="70">
        <v>1.4979423868312756</v>
      </c>
      <c r="Q417" s="9">
        <v>259</v>
      </c>
      <c r="R417" s="70">
        <v>0.215962441314554</v>
      </c>
      <c r="S417" s="9">
        <v>257</v>
      </c>
      <c r="T417" s="70">
        <v>-0.65869853917662691</v>
      </c>
      <c r="U417" s="9">
        <v>516</v>
      </c>
      <c r="V417" s="70">
        <v>-0.46583850931677018</v>
      </c>
      <c r="W417" s="2">
        <v>741</v>
      </c>
      <c r="X417" s="70">
        <v>0.82962962962962972</v>
      </c>
      <c r="Y417" s="2">
        <v>395</v>
      </c>
      <c r="Z417" s="70">
        <v>-0.52294685990338163</v>
      </c>
      <c r="AA417" s="2">
        <v>1136</v>
      </c>
      <c r="AB417" s="70">
        <v>-7.866991078669916E-2</v>
      </c>
    </row>
    <row r="418" spans="2:28" ht="15" hidden="1" customHeight="1" outlineLevel="1">
      <c r="B418" s="41" t="s">
        <v>18</v>
      </c>
      <c r="C418" s="2">
        <v>15</v>
      </c>
      <c r="D418" s="70">
        <v>0.5</v>
      </c>
      <c r="E418" s="9">
        <v>0</v>
      </c>
      <c r="F418" s="70" t="e">
        <v>#DIV/0!</v>
      </c>
      <c r="G418" s="9">
        <v>0</v>
      </c>
      <c r="H418" s="70" t="e">
        <v>#DIV/0!</v>
      </c>
      <c r="I418" s="9">
        <v>0</v>
      </c>
      <c r="J418" s="70" t="e">
        <v>#DIV/0!</v>
      </c>
      <c r="K418" s="2">
        <v>190</v>
      </c>
      <c r="L418" s="70">
        <v>-9.5238095238095233E-2</v>
      </c>
      <c r="M418" s="2">
        <v>40</v>
      </c>
      <c r="N418" s="70">
        <v>-0.33333333333333337</v>
      </c>
      <c r="O418" s="2">
        <v>230</v>
      </c>
      <c r="P418" s="70">
        <v>-0.14814814814814814</v>
      </c>
      <c r="Q418" s="9">
        <v>327</v>
      </c>
      <c r="R418" s="70">
        <v>1.2383900928792491E-2</v>
      </c>
      <c r="S418" s="9">
        <v>306</v>
      </c>
      <c r="T418" s="70">
        <v>-0.57617728531855961</v>
      </c>
      <c r="U418" s="9">
        <v>633</v>
      </c>
      <c r="V418" s="70">
        <v>-0.39425837320574164</v>
      </c>
      <c r="W418" s="2">
        <v>532</v>
      </c>
      <c r="X418" s="70">
        <v>-2.025782688766109E-2</v>
      </c>
      <c r="Y418" s="2">
        <v>346</v>
      </c>
      <c r="Z418" s="70">
        <v>-0.55754475703324813</v>
      </c>
      <c r="AA418" s="2">
        <v>878</v>
      </c>
      <c r="AB418" s="70">
        <v>-0.33735849056603773</v>
      </c>
    </row>
    <row r="419" spans="2:28" ht="15" hidden="1" customHeight="1" outlineLevel="1">
      <c r="B419" s="41" t="s">
        <v>19</v>
      </c>
      <c r="C419" s="2">
        <v>340</v>
      </c>
      <c r="D419" s="70">
        <v>6.3913043478260869</v>
      </c>
      <c r="E419" s="9">
        <v>0</v>
      </c>
      <c r="F419" s="70" t="e">
        <v>#DIV/0!</v>
      </c>
      <c r="G419" s="9">
        <v>0</v>
      </c>
      <c r="H419" s="70">
        <v>-1</v>
      </c>
      <c r="I419" s="9">
        <v>0</v>
      </c>
      <c r="J419" s="70">
        <v>-1</v>
      </c>
      <c r="K419" s="2">
        <v>1407</v>
      </c>
      <c r="L419" s="70">
        <v>0.92739726027397262</v>
      </c>
      <c r="M419" s="2">
        <v>751</v>
      </c>
      <c r="N419" s="70">
        <v>4.0066666666666668</v>
      </c>
      <c r="O419" s="2">
        <v>2158</v>
      </c>
      <c r="P419" s="70">
        <v>1.4522727272727272</v>
      </c>
      <c r="Q419" s="9">
        <v>684</v>
      </c>
      <c r="R419" s="70">
        <v>1.4604316546762588</v>
      </c>
      <c r="S419" s="9">
        <v>1658</v>
      </c>
      <c r="T419" s="70">
        <v>1.5931372549019551E-2</v>
      </c>
      <c r="U419" s="9">
        <v>2342</v>
      </c>
      <c r="V419" s="70">
        <v>0.22617801047120412</v>
      </c>
      <c r="W419" s="2">
        <v>2431</v>
      </c>
      <c r="X419" s="70">
        <v>1.306451612903226</v>
      </c>
      <c r="Y419" s="2">
        <v>2409</v>
      </c>
      <c r="Z419" s="70">
        <v>0.3495798319327732</v>
      </c>
      <c r="AA419" s="2">
        <v>4840</v>
      </c>
      <c r="AB419" s="70">
        <v>0.70482564283198301</v>
      </c>
    </row>
    <row r="420" spans="2:28" ht="15" hidden="1" customHeight="1" outlineLevel="1">
      <c r="B420" s="41" t="s">
        <v>20</v>
      </c>
      <c r="C420" s="2">
        <v>147</v>
      </c>
      <c r="D420" s="70">
        <v>-0.38749999999999996</v>
      </c>
      <c r="E420" s="9">
        <v>4</v>
      </c>
      <c r="F420" s="70">
        <v>0.33333333333333326</v>
      </c>
      <c r="G420" s="9">
        <v>0</v>
      </c>
      <c r="H420" s="70">
        <v>-1</v>
      </c>
      <c r="I420" s="9">
        <v>4</v>
      </c>
      <c r="J420" s="70">
        <v>-0.33333333333333337</v>
      </c>
      <c r="K420" s="2">
        <v>2609</v>
      </c>
      <c r="L420" s="70">
        <v>9.3003770423125243E-2</v>
      </c>
      <c r="M420" s="2">
        <v>1755</v>
      </c>
      <c r="N420" s="70">
        <v>0.27081824764663298</v>
      </c>
      <c r="O420" s="2">
        <v>4364</v>
      </c>
      <c r="P420" s="70">
        <v>0.1581740976645436</v>
      </c>
      <c r="Q420" s="9">
        <v>1282</v>
      </c>
      <c r="R420" s="70">
        <v>-8.2975679542203196E-2</v>
      </c>
      <c r="S420" s="9">
        <v>2474</v>
      </c>
      <c r="T420" s="70">
        <v>1.4543650793650795</v>
      </c>
      <c r="U420" s="9">
        <v>3756</v>
      </c>
      <c r="V420" s="70">
        <v>0.56109725685785539</v>
      </c>
      <c r="W420" s="2">
        <v>4042</v>
      </c>
      <c r="X420" s="70">
        <v>3.4756703078451245E-3</v>
      </c>
      <c r="Y420" s="2">
        <v>4229</v>
      </c>
      <c r="Z420" s="70">
        <v>0.76797658862876261</v>
      </c>
      <c r="AA420" s="2">
        <v>8271</v>
      </c>
      <c r="AB420" s="70">
        <v>0.28831775700934581</v>
      </c>
    </row>
    <row r="421" spans="2:28" ht="15" hidden="1" customHeight="1" outlineLevel="1">
      <c r="B421" s="41" t="s">
        <v>21</v>
      </c>
      <c r="C421" s="2">
        <v>445</v>
      </c>
      <c r="D421" s="70">
        <v>0.9603524229074889</v>
      </c>
      <c r="E421" s="9">
        <v>0</v>
      </c>
      <c r="F421" s="70">
        <v>-1</v>
      </c>
      <c r="G421" s="9">
        <v>5</v>
      </c>
      <c r="H421" s="70" t="e">
        <v>#DIV/0!</v>
      </c>
      <c r="I421" s="9">
        <v>5</v>
      </c>
      <c r="J421" s="70">
        <v>1.5</v>
      </c>
      <c r="K421" s="2">
        <v>2779</v>
      </c>
      <c r="L421" s="70">
        <v>6.352851128970527E-2</v>
      </c>
      <c r="M421" s="2">
        <v>1365</v>
      </c>
      <c r="N421" s="70">
        <v>-0.18458781362007171</v>
      </c>
      <c r="O421" s="2">
        <v>4144</v>
      </c>
      <c r="P421" s="70">
        <v>-3.3356659668765998E-2</v>
      </c>
      <c r="Q421" s="9">
        <v>2001</v>
      </c>
      <c r="R421" s="70">
        <v>1.7373461012311902</v>
      </c>
      <c r="S421" s="9">
        <v>2574</v>
      </c>
      <c r="T421" s="70">
        <v>0.98611111111111116</v>
      </c>
      <c r="U421" s="9">
        <v>4575</v>
      </c>
      <c r="V421" s="70">
        <v>1.2570300937345831</v>
      </c>
      <c r="W421" s="2">
        <v>5225</v>
      </c>
      <c r="X421" s="70">
        <v>0.46235656311223061</v>
      </c>
      <c r="Y421" s="2">
        <v>3944</v>
      </c>
      <c r="Z421" s="70">
        <v>0.32794612794612799</v>
      </c>
      <c r="AA421" s="2">
        <v>9169</v>
      </c>
      <c r="AB421" s="70">
        <v>0.40134494880024452</v>
      </c>
    </row>
    <row r="422" spans="2:28" ht="15" hidden="1" customHeight="1" outlineLevel="1">
      <c r="B422" s="41" t="s">
        <v>22</v>
      </c>
      <c r="C422" s="2">
        <v>292</v>
      </c>
      <c r="D422" s="70">
        <v>0.12741312741312738</v>
      </c>
      <c r="E422" s="9">
        <v>0</v>
      </c>
      <c r="F422" s="70">
        <v>-1</v>
      </c>
      <c r="G422" s="9">
        <v>0</v>
      </c>
      <c r="H422" s="70" t="e">
        <v>#DIV/0!</v>
      </c>
      <c r="I422" s="9">
        <v>0</v>
      </c>
      <c r="J422" s="70">
        <v>-1</v>
      </c>
      <c r="K422" s="2">
        <v>2522</v>
      </c>
      <c r="L422" s="70">
        <v>-3.6301108139090599E-2</v>
      </c>
      <c r="M422" s="2">
        <v>1606</v>
      </c>
      <c r="N422" s="70">
        <v>6.8529607451763175E-2</v>
      </c>
      <c r="O422" s="2">
        <v>4128</v>
      </c>
      <c r="P422" s="70">
        <v>1.9417475728156219E-3</v>
      </c>
      <c r="Q422" s="9">
        <v>2919</v>
      </c>
      <c r="R422" s="70">
        <v>2.2147577092511015</v>
      </c>
      <c r="S422" s="9">
        <v>2914</v>
      </c>
      <c r="T422" s="70">
        <v>0.14140227183705445</v>
      </c>
      <c r="U422" s="9">
        <v>5833</v>
      </c>
      <c r="V422" s="70">
        <v>0.68535105460849466</v>
      </c>
      <c r="W422" s="2">
        <v>5733</v>
      </c>
      <c r="X422" s="70">
        <v>0.5</v>
      </c>
      <c r="Y422" s="2">
        <v>4520</v>
      </c>
      <c r="Z422" s="70">
        <v>0.1143984220907297</v>
      </c>
      <c r="AA422" s="2">
        <v>10253</v>
      </c>
      <c r="AB422" s="70">
        <v>0.30147245493780139</v>
      </c>
    </row>
    <row r="423" spans="2:28" collapsed="1">
      <c r="B423" s="126">
        <v>1979</v>
      </c>
      <c r="C423" s="9">
        <v>1824</v>
      </c>
      <c r="D423" s="50">
        <v>4.2881646655231531E-2</v>
      </c>
      <c r="E423" s="9">
        <v>4</v>
      </c>
      <c r="F423" s="50">
        <v>-0.92727272727272725</v>
      </c>
      <c r="G423" s="9">
        <v>7</v>
      </c>
      <c r="H423" s="50">
        <v>-0.82499999999999996</v>
      </c>
      <c r="I423" s="9">
        <v>11</v>
      </c>
      <c r="J423" s="50">
        <v>-0.88421052631578945</v>
      </c>
      <c r="K423" s="9">
        <v>14638</v>
      </c>
      <c r="L423" s="50">
        <v>-2.2960886397009772E-2</v>
      </c>
      <c r="M423" s="9">
        <v>9840</v>
      </c>
      <c r="N423" s="50">
        <v>9.6378830083565514E-2</v>
      </c>
      <c r="O423" s="9">
        <v>24478</v>
      </c>
      <c r="P423" s="50">
        <v>2.1747297240889862E-2</v>
      </c>
      <c r="Q423" s="9">
        <v>10394</v>
      </c>
      <c r="R423" s="50">
        <v>-9.119524350791286E-2</v>
      </c>
      <c r="S423" s="9">
        <v>14389</v>
      </c>
      <c r="T423" s="50">
        <v>9.1812732377266837E-2</v>
      </c>
      <c r="U423" s="9">
        <v>24783</v>
      </c>
      <c r="V423" s="50">
        <v>6.7842053948652392E-3</v>
      </c>
      <c r="W423" s="9">
        <v>26860</v>
      </c>
      <c r="X423" s="50">
        <v>-4.8293944655068533E-2</v>
      </c>
      <c r="Y423" s="9">
        <v>24236</v>
      </c>
      <c r="Z423" s="50">
        <v>9.2006848697846255E-2</v>
      </c>
      <c r="AA423" s="9">
        <v>51096</v>
      </c>
      <c r="AB423" s="50">
        <v>1.3467679552531919E-2</v>
      </c>
    </row>
    <row r="424" spans="2:28" ht="15" hidden="1" customHeight="1" outlineLevel="1">
      <c r="B424" s="41" t="s">
        <v>11</v>
      </c>
      <c r="C424" s="2">
        <v>405</v>
      </c>
      <c r="D424" s="69"/>
      <c r="E424" s="9">
        <v>0</v>
      </c>
      <c r="F424" s="69"/>
      <c r="G424" s="9">
        <v>30</v>
      </c>
      <c r="H424" s="69"/>
      <c r="I424" s="9">
        <v>30</v>
      </c>
      <c r="J424" s="69"/>
      <c r="K424" s="2">
        <v>2198</v>
      </c>
      <c r="L424" s="69"/>
      <c r="M424" s="2">
        <v>1344</v>
      </c>
      <c r="N424" s="69"/>
      <c r="O424" s="2">
        <v>3542</v>
      </c>
      <c r="P424" s="69"/>
      <c r="Q424" s="9">
        <v>2199</v>
      </c>
      <c r="R424" s="69"/>
      <c r="S424" s="9">
        <v>1934</v>
      </c>
      <c r="T424" s="69"/>
      <c r="U424" s="9">
        <v>4133</v>
      </c>
      <c r="V424" s="69"/>
      <c r="W424" s="2">
        <v>4802</v>
      </c>
      <c r="X424" s="69"/>
      <c r="Y424" s="2">
        <v>3308</v>
      </c>
      <c r="Z424" s="69"/>
      <c r="AA424" s="2">
        <v>8110</v>
      </c>
      <c r="AB424" s="69"/>
    </row>
    <row r="425" spans="2:28" ht="15" hidden="1" customHeight="1" outlineLevel="1">
      <c r="B425" s="41" t="s">
        <v>12</v>
      </c>
      <c r="C425" s="2">
        <v>284</v>
      </c>
      <c r="D425" s="69"/>
      <c r="E425" s="9">
        <v>3</v>
      </c>
      <c r="F425" s="69"/>
      <c r="G425" s="9">
        <v>0</v>
      </c>
      <c r="H425" s="69"/>
      <c r="I425" s="9">
        <v>3</v>
      </c>
      <c r="J425" s="69"/>
      <c r="K425" s="2">
        <v>2373</v>
      </c>
      <c r="L425" s="69"/>
      <c r="M425" s="2">
        <v>1621</v>
      </c>
      <c r="N425" s="69"/>
      <c r="O425" s="2">
        <v>3994</v>
      </c>
      <c r="P425" s="69"/>
      <c r="Q425" s="9">
        <v>2538</v>
      </c>
      <c r="R425" s="69"/>
      <c r="S425" s="9">
        <v>1937</v>
      </c>
      <c r="T425" s="69"/>
      <c r="U425" s="9">
        <v>4475</v>
      </c>
      <c r="V425" s="69"/>
      <c r="W425" s="2">
        <v>5198</v>
      </c>
      <c r="X425" s="69"/>
      <c r="Y425" s="2">
        <v>3558</v>
      </c>
      <c r="Z425" s="69"/>
      <c r="AA425" s="2">
        <v>8756</v>
      </c>
      <c r="AB425" s="69"/>
    </row>
    <row r="426" spans="2:28" ht="15" hidden="1" customHeight="1" outlineLevel="1">
      <c r="B426" s="41" t="s">
        <v>13</v>
      </c>
      <c r="C426" s="2">
        <v>232</v>
      </c>
      <c r="D426" s="69"/>
      <c r="E426" s="9">
        <v>8</v>
      </c>
      <c r="F426" s="69"/>
      <c r="G426" s="9">
        <v>1</v>
      </c>
      <c r="H426" s="69"/>
      <c r="I426" s="9">
        <v>9</v>
      </c>
      <c r="J426" s="69"/>
      <c r="K426" s="2">
        <v>1132</v>
      </c>
      <c r="L426" s="69"/>
      <c r="M426" s="2">
        <v>1024</v>
      </c>
      <c r="N426" s="69"/>
      <c r="O426" s="2">
        <v>2156</v>
      </c>
      <c r="P426" s="69"/>
      <c r="Q426" s="9">
        <v>1198</v>
      </c>
      <c r="R426" s="69"/>
      <c r="S426" s="9">
        <v>848</v>
      </c>
      <c r="T426" s="69"/>
      <c r="U426" s="9">
        <v>2046</v>
      </c>
      <c r="V426" s="69"/>
      <c r="W426" s="2">
        <v>2570</v>
      </c>
      <c r="X426" s="69"/>
      <c r="Y426" s="2">
        <v>1873</v>
      </c>
      <c r="Z426" s="69"/>
      <c r="AA426" s="2">
        <v>4443</v>
      </c>
      <c r="AB426" s="69"/>
    </row>
    <row r="427" spans="2:28" ht="15" hidden="1" customHeight="1" outlineLevel="1">
      <c r="B427" s="41" t="s">
        <v>14</v>
      </c>
      <c r="C427" s="2">
        <v>11</v>
      </c>
      <c r="D427" s="69"/>
      <c r="E427" s="9">
        <v>0</v>
      </c>
      <c r="F427" s="69"/>
      <c r="G427" s="9">
        <v>0</v>
      </c>
      <c r="H427" s="69"/>
      <c r="I427" s="9">
        <v>0</v>
      </c>
      <c r="J427" s="69"/>
      <c r="K427" s="2">
        <v>170</v>
      </c>
      <c r="L427" s="69"/>
      <c r="M427" s="2">
        <v>47</v>
      </c>
      <c r="N427" s="69"/>
      <c r="O427" s="2">
        <v>217</v>
      </c>
      <c r="P427" s="69"/>
      <c r="Q427" s="9">
        <v>1132</v>
      </c>
      <c r="R427" s="69"/>
      <c r="S427" s="9">
        <v>171</v>
      </c>
      <c r="T427" s="69"/>
      <c r="U427" s="9">
        <v>1303</v>
      </c>
      <c r="V427" s="69"/>
      <c r="W427" s="2">
        <v>1313</v>
      </c>
      <c r="X427" s="69"/>
      <c r="Y427" s="2">
        <v>218</v>
      </c>
      <c r="Z427" s="69"/>
      <c r="AA427" s="2">
        <v>1531</v>
      </c>
      <c r="AB427" s="69"/>
    </row>
    <row r="428" spans="2:28" ht="15" hidden="1" customHeight="1" outlineLevel="1">
      <c r="B428" s="41" t="s">
        <v>15</v>
      </c>
      <c r="C428" s="2">
        <v>11</v>
      </c>
      <c r="D428" s="69"/>
      <c r="E428" s="9">
        <v>0</v>
      </c>
      <c r="F428" s="69"/>
      <c r="G428" s="9">
        <v>0</v>
      </c>
      <c r="H428" s="69"/>
      <c r="I428" s="9">
        <v>0</v>
      </c>
      <c r="J428" s="69"/>
      <c r="K428" s="2">
        <v>157</v>
      </c>
      <c r="L428" s="69"/>
      <c r="M428" s="2">
        <v>55</v>
      </c>
      <c r="N428" s="69"/>
      <c r="O428" s="2">
        <v>212</v>
      </c>
      <c r="P428" s="69"/>
      <c r="Q428" s="9">
        <v>304</v>
      </c>
      <c r="R428" s="69"/>
      <c r="S428" s="9">
        <v>177</v>
      </c>
      <c r="T428" s="69"/>
      <c r="U428" s="9">
        <v>481</v>
      </c>
      <c r="V428" s="69"/>
      <c r="W428" s="2">
        <v>472</v>
      </c>
      <c r="X428" s="69"/>
      <c r="Y428" s="2">
        <v>232</v>
      </c>
      <c r="Z428" s="69"/>
      <c r="AA428" s="2">
        <v>704</v>
      </c>
      <c r="AB428" s="69"/>
    </row>
    <row r="429" spans="2:28" ht="15" hidden="1" customHeight="1" outlineLevel="1">
      <c r="B429" s="41" t="s">
        <v>16</v>
      </c>
      <c r="C429" s="2">
        <v>4</v>
      </c>
      <c r="D429" s="69"/>
      <c r="E429" s="9">
        <v>0</v>
      </c>
      <c r="F429" s="69"/>
      <c r="G429" s="9">
        <v>0</v>
      </c>
      <c r="H429" s="69"/>
      <c r="I429" s="9">
        <v>0</v>
      </c>
      <c r="J429" s="69"/>
      <c r="K429" s="2">
        <v>224</v>
      </c>
      <c r="L429" s="69"/>
      <c r="M429" s="2">
        <v>44</v>
      </c>
      <c r="N429" s="69"/>
      <c r="O429" s="2">
        <v>268</v>
      </c>
      <c r="P429" s="69"/>
      <c r="Q429" s="9">
        <v>215</v>
      </c>
      <c r="R429" s="69"/>
      <c r="S429" s="9">
        <v>148</v>
      </c>
      <c r="T429" s="69"/>
      <c r="U429" s="9">
        <v>363</v>
      </c>
      <c r="V429" s="69"/>
      <c r="W429" s="2">
        <v>443</v>
      </c>
      <c r="X429" s="69"/>
      <c r="Y429" s="2">
        <v>192</v>
      </c>
      <c r="Z429" s="69"/>
      <c r="AA429" s="2">
        <v>635</v>
      </c>
      <c r="AB429" s="69"/>
    </row>
    <row r="430" spans="2:28" ht="15" hidden="1" customHeight="1" outlineLevel="1">
      <c r="B430" s="41" t="s">
        <v>17</v>
      </c>
      <c r="C430" s="2">
        <v>20</v>
      </c>
      <c r="D430" s="69"/>
      <c r="E430" s="9">
        <v>1</v>
      </c>
      <c r="F430" s="69"/>
      <c r="G430" s="9">
        <v>3</v>
      </c>
      <c r="H430" s="69"/>
      <c r="I430" s="9">
        <v>4</v>
      </c>
      <c r="J430" s="69"/>
      <c r="K430" s="2">
        <v>171</v>
      </c>
      <c r="L430" s="69"/>
      <c r="M430" s="2">
        <v>72</v>
      </c>
      <c r="N430" s="69"/>
      <c r="O430" s="2">
        <v>243</v>
      </c>
      <c r="P430" s="69"/>
      <c r="Q430" s="9">
        <v>213</v>
      </c>
      <c r="R430" s="69"/>
      <c r="S430" s="9">
        <v>753</v>
      </c>
      <c r="T430" s="69"/>
      <c r="U430" s="9">
        <v>966</v>
      </c>
      <c r="V430" s="69"/>
      <c r="W430" s="2">
        <v>405</v>
      </c>
      <c r="X430" s="69"/>
      <c r="Y430" s="2">
        <v>828</v>
      </c>
      <c r="Z430" s="69"/>
      <c r="AA430" s="2">
        <v>1233</v>
      </c>
      <c r="AB430" s="69"/>
    </row>
    <row r="431" spans="2:28" ht="15" hidden="1" customHeight="1" outlineLevel="1">
      <c r="B431" s="41" t="s">
        <v>18</v>
      </c>
      <c r="C431" s="2">
        <v>10</v>
      </c>
      <c r="D431" s="69"/>
      <c r="E431" s="9">
        <v>0</v>
      </c>
      <c r="F431" s="69"/>
      <c r="G431" s="9">
        <v>0</v>
      </c>
      <c r="H431" s="69"/>
      <c r="I431" s="9">
        <v>0</v>
      </c>
      <c r="J431" s="69"/>
      <c r="K431" s="2">
        <v>210</v>
      </c>
      <c r="L431" s="69"/>
      <c r="M431" s="2">
        <v>60</v>
      </c>
      <c r="N431" s="69"/>
      <c r="O431" s="2">
        <v>270</v>
      </c>
      <c r="P431" s="69"/>
      <c r="Q431" s="9">
        <v>323</v>
      </c>
      <c r="R431" s="69"/>
      <c r="S431" s="9">
        <v>722</v>
      </c>
      <c r="T431" s="69"/>
      <c r="U431" s="9">
        <v>1045</v>
      </c>
      <c r="V431" s="69"/>
      <c r="W431" s="2">
        <v>543</v>
      </c>
      <c r="X431" s="69"/>
      <c r="Y431" s="2">
        <v>782</v>
      </c>
      <c r="Z431" s="69"/>
      <c r="AA431" s="2">
        <v>1325</v>
      </c>
      <c r="AB431" s="69"/>
    </row>
    <row r="432" spans="2:28" ht="15" hidden="1" customHeight="1" outlineLevel="1">
      <c r="B432" s="41" t="s">
        <v>19</v>
      </c>
      <c r="C432" s="2">
        <v>46</v>
      </c>
      <c r="D432" s="69"/>
      <c r="E432" s="9">
        <v>0</v>
      </c>
      <c r="F432" s="69"/>
      <c r="G432" s="9">
        <v>3</v>
      </c>
      <c r="H432" s="69"/>
      <c r="I432" s="9">
        <v>3</v>
      </c>
      <c r="J432" s="69"/>
      <c r="K432" s="2">
        <v>730</v>
      </c>
      <c r="L432" s="69"/>
      <c r="M432" s="2">
        <v>150</v>
      </c>
      <c r="N432" s="69"/>
      <c r="O432" s="2">
        <v>880</v>
      </c>
      <c r="P432" s="69"/>
      <c r="Q432" s="9">
        <v>278</v>
      </c>
      <c r="R432" s="69"/>
      <c r="S432" s="9">
        <v>1632</v>
      </c>
      <c r="T432" s="69"/>
      <c r="U432" s="9">
        <v>1910</v>
      </c>
      <c r="V432" s="69"/>
      <c r="W432" s="2">
        <v>1054</v>
      </c>
      <c r="X432" s="69"/>
      <c r="Y432" s="2">
        <v>1785</v>
      </c>
      <c r="Z432" s="69"/>
      <c r="AA432" s="2">
        <v>2839</v>
      </c>
      <c r="AB432" s="69"/>
    </row>
    <row r="433" spans="2:28" ht="15" hidden="1" customHeight="1" outlineLevel="1">
      <c r="B433" s="41" t="s">
        <v>20</v>
      </c>
      <c r="C433" s="2">
        <v>240</v>
      </c>
      <c r="D433" s="69"/>
      <c r="E433" s="9">
        <v>3</v>
      </c>
      <c r="F433" s="69"/>
      <c r="G433" s="9">
        <v>3</v>
      </c>
      <c r="H433" s="69"/>
      <c r="I433" s="9">
        <v>6</v>
      </c>
      <c r="J433" s="69"/>
      <c r="K433" s="2">
        <v>2387</v>
      </c>
      <c r="L433" s="69"/>
      <c r="M433" s="2">
        <v>1381</v>
      </c>
      <c r="N433" s="69"/>
      <c r="O433" s="2">
        <v>3768</v>
      </c>
      <c r="P433" s="69"/>
      <c r="Q433" s="9">
        <v>1398</v>
      </c>
      <c r="R433" s="69"/>
      <c r="S433" s="9">
        <v>1008</v>
      </c>
      <c r="T433" s="69"/>
      <c r="U433" s="9">
        <v>2406</v>
      </c>
      <c r="V433" s="69"/>
      <c r="W433" s="2">
        <v>4028</v>
      </c>
      <c r="X433" s="69"/>
      <c r="Y433" s="2">
        <v>2392</v>
      </c>
      <c r="Z433" s="69"/>
      <c r="AA433" s="2">
        <v>6420</v>
      </c>
      <c r="AB433" s="69"/>
    </row>
    <row r="434" spans="2:28" ht="15" hidden="1" customHeight="1" outlineLevel="1">
      <c r="B434" s="41" t="s">
        <v>21</v>
      </c>
      <c r="C434" s="2">
        <v>227</v>
      </c>
      <c r="D434" s="69"/>
      <c r="E434" s="9">
        <v>2</v>
      </c>
      <c r="F434" s="69"/>
      <c r="G434" s="9">
        <v>0</v>
      </c>
      <c r="H434" s="69"/>
      <c r="I434" s="9">
        <v>2</v>
      </c>
      <c r="J434" s="69"/>
      <c r="K434" s="2">
        <v>2613</v>
      </c>
      <c r="L434" s="69"/>
      <c r="M434" s="2">
        <v>1674</v>
      </c>
      <c r="N434" s="69"/>
      <c r="O434" s="2">
        <v>4287</v>
      </c>
      <c r="P434" s="69"/>
      <c r="Q434" s="9">
        <v>731</v>
      </c>
      <c r="R434" s="69"/>
      <c r="S434" s="9">
        <v>1296</v>
      </c>
      <c r="T434" s="69"/>
      <c r="U434" s="9">
        <v>2027</v>
      </c>
      <c r="V434" s="69"/>
      <c r="W434" s="2">
        <v>3573</v>
      </c>
      <c r="X434" s="69"/>
      <c r="Y434" s="2">
        <v>2970</v>
      </c>
      <c r="Z434" s="69"/>
      <c r="AA434" s="2">
        <v>6543</v>
      </c>
      <c r="AB434" s="69"/>
    </row>
    <row r="435" spans="2:28" ht="15" hidden="1" customHeight="1" outlineLevel="1">
      <c r="B435" s="41" t="s">
        <v>22</v>
      </c>
      <c r="C435" s="2">
        <v>259</v>
      </c>
      <c r="D435" s="69"/>
      <c r="E435" s="9">
        <v>38</v>
      </c>
      <c r="F435" s="69"/>
      <c r="G435" s="9">
        <v>0</v>
      </c>
      <c r="H435" s="69"/>
      <c r="I435" s="9">
        <v>38</v>
      </c>
      <c r="J435" s="69"/>
      <c r="K435" s="2">
        <v>2617</v>
      </c>
      <c r="L435" s="69"/>
      <c r="M435" s="2">
        <v>1503</v>
      </c>
      <c r="N435" s="69"/>
      <c r="O435" s="2">
        <v>4120</v>
      </c>
      <c r="P435" s="69"/>
      <c r="Q435" s="9">
        <v>908</v>
      </c>
      <c r="R435" s="69"/>
      <c r="S435" s="9">
        <v>2553</v>
      </c>
      <c r="T435" s="69"/>
      <c r="U435" s="9">
        <v>3461</v>
      </c>
      <c r="V435" s="69"/>
      <c r="W435" s="2">
        <v>3822</v>
      </c>
      <c r="X435" s="69"/>
      <c r="Y435" s="2">
        <v>4056</v>
      </c>
      <c r="Z435" s="69"/>
      <c r="AA435" s="2">
        <v>7878</v>
      </c>
      <c r="AB435" s="69"/>
    </row>
    <row r="436" spans="2:28" collapsed="1">
      <c r="B436" s="126">
        <v>1978</v>
      </c>
      <c r="C436" s="9">
        <v>1749</v>
      </c>
      <c r="D436" s="9"/>
      <c r="E436" s="9">
        <v>55</v>
      </c>
      <c r="F436" s="9"/>
      <c r="G436" s="9">
        <v>40</v>
      </c>
      <c r="H436" s="9"/>
      <c r="I436" s="9">
        <v>95</v>
      </c>
      <c r="J436" s="9"/>
      <c r="K436" s="9">
        <v>14982</v>
      </c>
      <c r="L436" s="9"/>
      <c r="M436" s="9">
        <v>8975</v>
      </c>
      <c r="N436" s="9"/>
      <c r="O436" s="9">
        <v>23957</v>
      </c>
      <c r="P436" s="9"/>
      <c r="Q436" s="9">
        <v>11437</v>
      </c>
      <c r="R436" s="9"/>
      <c r="S436" s="9">
        <v>13179</v>
      </c>
      <c r="T436" s="9"/>
      <c r="U436" s="9">
        <v>24616</v>
      </c>
      <c r="V436" s="9"/>
      <c r="W436" s="9">
        <v>28223</v>
      </c>
      <c r="X436" s="9"/>
      <c r="Y436" s="9">
        <v>22194</v>
      </c>
      <c r="Z436" s="9"/>
      <c r="AA436" s="9">
        <v>50417</v>
      </c>
      <c r="AB436" s="9"/>
    </row>
    <row r="437" spans="2:28" ht="15" customHeight="1">
      <c r="B437" s="312" t="s">
        <v>23</v>
      </c>
      <c r="C437" s="312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  <c r="AA437" s="312"/>
      <c r="AB437" s="312"/>
    </row>
  </sheetData>
  <mergeCells count="7">
    <mergeCell ref="B437:AB437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24"/>
  <sheetViews>
    <sheetView showGridLines="0" showRowColHeaders="0" zoomScaleNormal="100" workbookViewId="0">
      <selection activeCell="B13" sqref="B13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7" t="s">
        <v>275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</row>
    <row r="6" spans="2:15" ht="15" customHeight="1">
      <c r="B6" s="314"/>
      <c r="C6" s="127" t="s">
        <v>24</v>
      </c>
      <c r="D6" s="318" t="s">
        <v>25</v>
      </c>
      <c r="E6" s="318"/>
      <c r="F6" s="318"/>
      <c r="G6" s="314" t="s">
        <v>26</v>
      </c>
      <c r="H6" s="314"/>
      <c r="I6" s="314"/>
      <c r="J6" s="318" t="s">
        <v>27</v>
      </c>
      <c r="K6" s="318"/>
      <c r="L6" s="318"/>
      <c r="M6" s="314" t="s">
        <v>10</v>
      </c>
      <c r="N6" s="314"/>
      <c r="O6" s="314"/>
    </row>
    <row r="7" spans="2:15" ht="25.5">
      <c r="B7" s="314"/>
      <c r="C7" s="122" t="s">
        <v>28</v>
      </c>
      <c r="D7" s="128" t="s">
        <v>29</v>
      </c>
      <c r="E7" s="128" t="s">
        <v>30</v>
      </c>
      <c r="F7" s="128" t="s">
        <v>28</v>
      </c>
      <c r="G7" s="122" t="s">
        <v>29</v>
      </c>
      <c r="H7" s="122" t="s">
        <v>31</v>
      </c>
      <c r="I7" s="122" t="s">
        <v>28</v>
      </c>
      <c r="J7" s="128" t="s">
        <v>29</v>
      </c>
      <c r="K7" s="128" t="s">
        <v>31</v>
      </c>
      <c r="L7" s="128" t="s">
        <v>28</v>
      </c>
      <c r="M7" s="122" t="s">
        <v>32</v>
      </c>
      <c r="N7" s="122" t="s">
        <v>31</v>
      </c>
      <c r="O7" s="122" t="s">
        <v>10</v>
      </c>
    </row>
    <row r="8" spans="2:15">
      <c r="B8" s="41" t="s">
        <v>11</v>
      </c>
      <c r="C8" s="129">
        <f>IFERROR('Tablas turistas zona y tip.'!C8/'Tablas turistas zona y tip.'!C21-1,"-")</f>
        <v>0.61290322580645151</v>
      </c>
      <c r="D8" s="130">
        <f>IFERROR('Tablas turistas zona y tip.'!E8/'Tablas turistas zona y tip.'!E21-1,"-")</f>
        <v>0.25</v>
      </c>
      <c r="E8" s="130">
        <f>IFERROR('Tablas turistas zona y tip.'!G8/'Tablas turistas zona y tip.'!G21-1,"-")</f>
        <v>0.66666666666666674</v>
      </c>
      <c r="F8" s="130">
        <f>IFERROR('Tablas turistas zona y tip.'!I8/'Tablas turistas zona y tip.'!I21-1,"-")</f>
        <v>0.5</v>
      </c>
      <c r="G8" s="129">
        <f>IFERROR('Tablas turistas zona y tip.'!K8/'Tablas turistas zona y tip.'!K21-1,"-")</f>
        <v>2.5625</v>
      </c>
      <c r="H8" s="129">
        <f>IFERROR('Tablas turistas zona y tip.'!M8/'Tablas turistas zona y tip.'!M21-1,"-")</f>
        <v>-0.36138613861386137</v>
      </c>
      <c r="I8" s="129">
        <f>IFERROR('Tablas turistas zona y tip.'!O8/'Tablas turistas zona y tip.'!O21-1,"-")</f>
        <v>3.8461538461538547E-2</v>
      </c>
      <c r="J8" s="130">
        <f>IFERROR('Tablas turistas zona y tip.'!Q8/'Tablas turistas zona y tip.'!Q21-1,"-")</f>
        <v>-0.27015437392795882</v>
      </c>
      <c r="K8" s="130">
        <f>IFERROR('Tablas turistas zona y tip.'!S8/'Tablas turistas zona y tip.'!S21-1,"-")</f>
        <v>0.21999999999999997</v>
      </c>
      <c r="L8" s="130">
        <f>IFERROR('Tablas turistas zona y tip.'!U8/'Tablas turistas zona y tip.'!U21-1,"-")</f>
        <v>4.2288557213930433E-2</v>
      </c>
      <c r="M8" s="129">
        <f>IFERROR('Tablas turistas zona y tip.'!W8/'Tablas turistas zona y tip.'!W21-1,"-")</f>
        <v>-0.1630701993990713</v>
      </c>
      <c r="N8" s="129">
        <f>IFERROR('Tablas turistas zona y tip.'!Y8/'Tablas turistas zona y tip.'!Y21-1,"-")</f>
        <v>0.15292935094773119</v>
      </c>
      <c r="O8" s="129">
        <f>IFERROR('Tablas turistas zona y tip.'!AA8/'Tablas turistas zona y tip.'!AA21-1,"-")</f>
        <v>4.4047058823529328E-2</v>
      </c>
    </row>
    <row r="9" spans="2:15">
      <c r="B9" s="41" t="s">
        <v>12</v>
      </c>
      <c r="C9" s="129">
        <f>IFERROR('Tablas turistas zona y tip.'!C9/'Tablas turistas zona y tip.'!C22-1,"-")</f>
        <v>1.8125</v>
      </c>
      <c r="D9" s="130">
        <f>IFERROR('Tablas turistas zona y tip.'!E9/'Tablas turistas zona y tip.'!E22-1,"-")</f>
        <v>16</v>
      </c>
      <c r="E9" s="130" t="str">
        <f>IFERROR('Tablas turistas zona y tip.'!G9/'Tablas turistas zona y tip.'!G22-1,"-")</f>
        <v>-</v>
      </c>
      <c r="F9" s="130">
        <f>IFERROR('Tablas turistas zona y tip.'!I9/'Tablas turistas zona y tip.'!I22-1,"-")</f>
        <v>16</v>
      </c>
      <c r="G9" s="129">
        <f>IFERROR('Tablas turistas zona y tip.'!K9/'Tablas turistas zona y tip.'!K22-1,"-")</f>
        <v>3.0578512396694215</v>
      </c>
      <c r="H9" s="129">
        <f>IFERROR('Tablas turistas zona y tip.'!M9/'Tablas turistas zona y tip.'!M22-1,"-")</f>
        <v>3.9538714991762758E-2</v>
      </c>
      <c r="I9" s="129">
        <f>IFERROR('Tablas turistas zona y tip.'!O9/'Tablas turistas zona y tip.'!O22-1,"-")</f>
        <v>0.54120879120879128</v>
      </c>
      <c r="J9" s="130">
        <f>IFERROR('Tablas turistas zona y tip.'!Q9/'Tablas turistas zona y tip.'!Q22-1,"-")</f>
        <v>-0.14827918944998397</v>
      </c>
      <c r="K9" s="130">
        <f>IFERROR('Tablas turistas zona y tip.'!S9/'Tablas turistas zona y tip.'!S22-1,"-")</f>
        <v>-5.3037171350861279E-2</v>
      </c>
      <c r="L9" s="130">
        <f>IFERROR('Tablas turistas zona y tip.'!U9/'Tablas turistas zona y tip.'!U22-1,"-")</f>
        <v>-8.3478976046057363E-2</v>
      </c>
      <c r="M9" s="129">
        <f>IFERROR('Tablas turistas zona y tip.'!W9/'Tablas turistas zona y tip.'!W22-1,"-")</f>
        <v>-1.4166923313828184E-2</v>
      </c>
      <c r="N9" s="129">
        <f>IFERROR('Tablas turistas zona y tip.'!Y9/'Tablas turistas zona y tip.'!Y22-1,"-")</f>
        <v>-4.5259515570934217E-2</v>
      </c>
      <c r="O9" s="129">
        <f>IFERROR('Tablas turistas zona y tip.'!AA9/'Tablas turistas zona y tip.'!AA22-1,"-")</f>
        <v>-3.5618792971734203E-2</v>
      </c>
    </row>
    <row r="10" spans="2:15">
      <c r="B10" s="41" t="s">
        <v>13</v>
      </c>
      <c r="C10" s="129">
        <f>IFERROR('Tablas turistas zona y tip.'!C10/'Tablas turistas zona y tip.'!C23-1,"-")</f>
        <v>1.3125</v>
      </c>
      <c r="D10" s="130" t="str">
        <f>IFERROR('Tablas turistas zona y tip.'!E10/'Tablas turistas zona y tip.'!E23-1,"-")</f>
        <v>-</v>
      </c>
      <c r="E10" s="130">
        <f>IFERROR('Tablas turistas zona y tip.'!G10/'Tablas turistas zona y tip.'!G23-1,"-")</f>
        <v>-1</v>
      </c>
      <c r="F10" s="130">
        <f>IFERROR('Tablas turistas zona y tip.'!I10/'Tablas turistas zona y tip.'!I23-1,"-")</f>
        <v>0</v>
      </c>
      <c r="G10" s="129">
        <f>IFERROR('Tablas turistas zona y tip.'!K10/'Tablas turistas zona y tip.'!K23-1,"-")</f>
        <v>2.2280701754385963</v>
      </c>
      <c r="H10" s="129">
        <f>IFERROR('Tablas turistas zona y tip.'!M10/'Tablas turistas zona y tip.'!M23-1,"-")</f>
        <v>-9.8389982110912322E-2</v>
      </c>
      <c r="I10" s="129">
        <f>IFERROR('Tablas turistas zona y tip.'!O10/'Tablas turistas zona y tip.'!O23-1,"-")</f>
        <v>0.29569093610698371</v>
      </c>
      <c r="J10" s="130">
        <f>IFERROR('Tablas turistas zona y tip.'!Q10/'Tablas turistas zona y tip.'!Q23-1,"-")</f>
        <v>-9.3264248704663211E-2</v>
      </c>
      <c r="K10" s="130">
        <f>IFERROR('Tablas turistas zona y tip.'!S10/'Tablas turistas zona y tip.'!S23-1,"-")</f>
        <v>8.6018569087930041E-2</v>
      </c>
      <c r="L10" s="130">
        <f>IFERROR('Tablas turistas zona y tip.'!U10/'Tablas turistas zona y tip.'!U23-1,"-")</f>
        <v>9.8994343180389688E-3</v>
      </c>
      <c r="M10" s="129">
        <f>IFERROR('Tablas turistas zona y tip.'!W10/'Tablas turistas zona y tip.'!W23-1,"-")</f>
        <v>1.0240112994350348E-2</v>
      </c>
      <c r="N10" s="129">
        <f>IFERROR('Tablas turistas zona y tip.'!Y10/'Tablas turistas zona y tip.'!Y23-1,"-")</f>
        <v>6.0089898273006925E-2</v>
      </c>
      <c r="O10" s="129">
        <f>IFERROR('Tablas turistas zona y tip.'!AA10/'Tablas turistas zona y tip.'!AA23-1,"-")</f>
        <v>4.0090664400056708E-2</v>
      </c>
    </row>
    <row r="11" spans="2:15">
      <c r="B11" s="41" t="s">
        <v>14</v>
      </c>
      <c r="C11" s="129">
        <f>IFERROR('Tablas turistas zona y tip.'!C11/'Tablas turistas zona y tip.'!C24-1,"-")</f>
        <v>-0.33333333333333337</v>
      </c>
      <c r="D11" s="130">
        <f>IFERROR('Tablas turistas zona y tip.'!E11/'Tablas turistas zona y tip.'!E24-1,"-")</f>
        <v>3</v>
      </c>
      <c r="E11" s="130" t="str">
        <f>IFERROR('Tablas turistas zona y tip.'!G11/'Tablas turistas zona y tip.'!G24-1,"-")</f>
        <v>-</v>
      </c>
      <c r="F11" s="130">
        <f>IFERROR('Tablas turistas zona y tip.'!I11/'Tablas turistas zona y tip.'!I24-1,"-")</f>
        <v>3</v>
      </c>
      <c r="G11" s="129">
        <f>IFERROR('Tablas turistas zona y tip.'!K11/'Tablas turistas zona y tip.'!K24-1,"-")</f>
        <v>1</v>
      </c>
      <c r="H11" s="129">
        <f>IFERROR('Tablas turistas zona y tip.'!M11/'Tablas turistas zona y tip.'!M24-1,"-")</f>
        <v>1.125</v>
      </c>
      <c r="I11" s="129">
        <f>IFERROR('Tablas turistas zona y tip.'!O11/'Tablas turistas zona y tip.'!O24-1,"-")</f>
        <v>1.0943396226415096</v>
      </c>
      <c r="J11" s="130">
        <f>IFERROR('Tablas turistas zona y tip.'!Q11/'Tablas turistas zona y tip.'!Q24-1,"-")</f>
        <v>-0.51589464123524076</v>
      </c>
      <c r="K11" s="130">
        <f>IFERROR('Tablas turistas zona y tip.'!S11/'Tablas turistas zona y tip.'!S24-1,"-")</f>
        <v>-0.58240647118301314</v>
      </c>
      <c r="L11" s="130">
        <f>IFERROR('Tablas turistas zona y tip.'!U11/'Tablas turistas zona y tip.'!U24-1,"-")</f>
        <v>-0.5473684210526315</v>
      </c>
      <c r="M11" s="129">
        <f>IFERROR('Tablas turistas zona y tip.'!W11/'Tablas turistas zona y tip.'!W24-1,"-")</f>
        <v>-0.48983200707338637</v>
      </c>
      <c r="N11" s="129">
        <f>IFERROR('Tablas turistas zona y tip.'!Y11/'Tablas turistas zona y tip.'!Y24-1,"-")</f>
        <v>-0.51603498542274051</v>
      </c>
      <c r="O11" s="129">
        <f>IFERROR('Tablas turistas zona y tip.'!AA11/'Tablas turistas zona y tip.'!AA24-1,"-")</f>
        <v>-0.50231481481481488</v>
      </c>
    </row>
    <row r="12" spans="2:15">
      <c r="B12" s="41" t="s">
        <v>15</v>
      </c>
      <c r="C12" s="129">
        <f>IFERROR('Tablas turistas zona y tip.'!C12/'Tablas turistas zona y tip.'!C25-1,"-")</f>
        <v>2.5714285714285716</v>
      </c>
      <c r="D12" s="130" t="str">
        <f>IFERROR('Tablas turistas zona y tip.'!E12/'Tablas turistas zona y tip.'!E25-1,"-")</f>
        <v>-</v>
      </c>
      <c r="E12" s="130" t="str">
        <f>IFERROR('Tablas turistas zona y tip.'!G12/'Tablas turistas zona y tip.'!G25-1,"-")</f>
        <v>-</v>
      </c>
      <c r="F12" s="130" t="str">
        <f>IFERROR('Tablas turistas zona y tip.'!I12/'Tablas turistas zona y tip.'!I25-1,"-")</f>
        <v>-</v>
      </c>
      <c r="G12" s="129">
        <f>IFERROR('Tablas turistas zona y tip.'!K12/'Tablas turistas zona y tip.'!K25-1,"-")</f>
        <v>2.8888888888888888</v>
      </c>
      <c r="H12" s="129">
        <f>IFERROR('Tablas turistas zona y tip.'!M12/'Tablas turistas zona y tip.'!M25-1,"-")</f>
        <v>1</v>
      </c>
      <c r="I12" s="129">
        <f>IFERROR('Tablas turistas zona y tip.'!O12/'Tablas turistas zona y tip.'!O25-1,"-")</f>
        <v>1.6538461538461537</v>
      </c>
      <c r="J12" s="130">
        <f>IFERROR('Tablas turistas zona y tip.'!Q12/'Tablas turistas zona y tip.'!Q25-1,"-")</f>
        <v>-0.20999999999999996</v>
      </c>
      <c r="K12" s="130">
        <f>IFERROR('Tablas turistas zona y tip.'!S12/'Tablas turistas zona y tip.'!S25-1,"-")</f>
        <v>-0.29076086956521741</v>
      </c>
      <c r="L12" s="130">
        <f>IFERROR('Tablas turistas zona y tip.'!U12/'Tablas turistas zona y tip.'!U25-1,"-")</f>
        <v>-0.25139275766016711</v>
      </c>
      <c r="M12" s="129">
        <f>IFERROR('Tablas turistas zona y tip.'!W12/'Tablas turistas zona y tip.'!W25-1,"-")</f>
        <v>-0.14106145251396651</v>
      </c>
      <c r="N12" s="129">
        <f>IFERROR('Tablas turistas zona y tip.'!Y12/'Tablas turistas zona y tip.'!Y25-1,"-")</f>
        <v>-0.26162018592297476</v>
      </c>
      <c r="O12" s="129">
        <f>IFERROR('Tablas turistas zona y tip.'!AA12/'Tablas turistas zona y tip.'!AA25-1,"-")</f>
        <v>-0.20285908781484008</v>
      </c>
    </row>
    <row r="13" spans="2:15">
      <c r="B13" s="41" t="s">
        <v>16</v>
      </c>
      <c r="C13" s="129">
        <f>IFERROR('Tablas turistas zona y tip.'!C13/'Tablas turistas zona y tip.'!C26-1,"-")</f>
        <v>0.21052631578947367</v>
      </c>
      <c r="D13" s="130">
        <f>IFERROR('Tablas turistas zona y tip.'!E13/'Tablas turistas zona y tip.'!E26-1,"-")</f>
        <v>-1</v>
      </c>
      <c r="E13" s="130" t="str">
        <f>IFERROR('Tablas turistas zona y tip.'!G13/'Tablas turistas zona y tip.'!G26-1,"-")</f>
        <v>-</v>
      </c>
      <c r="F13" s="130">
        <f>IFERROR('Tablas turistas zona y tip.'!I13/'Tablas turistas zona y tip.'!I26-1,"-")</f>
        <v>-1</v>
      </c>
      <c r="G13" s="129">
        <f>IFERROR('Tablas turistas zona y tip.'!K13/'Tablas turistas zona y tip.'!K26-1,"-")</f>
        <v>2.1379310344827585</v>
      </c>
      <c r="H13" s="129">
        <f>IFERROR('Tablas turistas zona y tip.'!M13/'Tablas turistas zona y tip.'!M26-1,"-")</f>
        <v>0.96296296296296302</v>
      </c>
      <c r="I13" s="129">
        <f>IFERROR('Tablas turistas zona y tip.'!O13/'Tablas turistas zona y tip.'!O26-1,"-")</f>
        <v>1.3734939759036147</v>
      </c>
      <c r="J13" s="130">
        <f>IFERROR('Tablas turistas zona y tip.'!Q13/'Tablas turistas zona y tip.'!Q26-1,"-")</f>
        <v>-0.24890350877192979</v>
      </c>
      <c r="K13" s="130">
        <f>IFERROR('Tablas turistas zona y tip.'!S13/'Tablas turistas zona y tip.'!S26-1,"-")</f>
        <v>-0.12975391498881428</v>
      </c>
      <c r="L13" s="130">
        <f>IFERROR('Tablas turistas zona y tip.'!U13/'Tablas turistas zona y tip.'!U26-1,"-")</f>
        <v>-0.18992248062015504</v>
      </c>
      <c r="M13" s="129">
        <f>IFERROR('Tablas turistas zona y tip.'!W13/'Tablas turistas zona y tip.'!W26-1,"-")</f>
        <v>-0.16943866943866948</v>
      </c>
      <c r="N13" s="129">
        <f>IFERROR('Tablas turistas zona y tip.'!Y13/'Tablas turistas zona y tip.'!Y26-1,"-")</f>
        <v>-6.7510548523206704E-2</v>
      </c>
      <c r="O13" s="129">
        <f>IFERROR('Tablas turistas zona y tip.'!AA13/'Tablas turistas zona y tip.'!AA26-1,"-")</f>
        <v>-0.11884816753926697</v>
      </c>
    </row>
    <row r="14" spans="2:15">
      <c r="B14" s="41" t="s">
        <v>17</v>
      </c>
      <c r="C14" s="129">
        <f>IFERROR('Tablas turistas zona y tip.'!C14/'Tablas turistas zona y tip.'!C27-1,"-")</f>
        <v>1.3333333333333335</v>
      </c>
      <c r="D14" s="130">
        <f>IFERROR('Tablas turistas zona y tip.'!E14/'Tablas turistas zona y tip.'!E27-1,"-")</f>
        <v>1</v>
      </c>
      <c r="E14" s="130" t="str">
        <f>IFERROR('Tablas turistas zona y tip.'!G14/'Tablas turistas zona y tip.'!G27-1,"-")</f>
        <v>-</v>
      </c>
      <c r="F14" s="130">
        <f>IFERROR('Tablas turistas zona y tip.'!I14/'Tablas turistas zona y tip.'!I27-1,"-")</f>
        <v>4</v>
      </c>
      <c r="G14" s="129">
        <f>IFERROR('Tablas turistas zona y tip.'!K14/'Tablas turistas zona y tip.'!K27-1,"-")</f>
        <v>-0.73750000000000004</v>
      </c>
      <c r="H14" s="129">
        <f>IFERROR('Tablas turistas zona y tip.'!M14/'Tablas turistas zona y tip.'!M27-1,"-")</f>
        <v>6.4516129032258007E-2</v>
      </c>
      <c r="I14" s="129">
        <f>IFERROR('Tablas turistas zona y tip.'!O14/'Tablas turistas zona y tip.'!O27-1,"-")</f>
        <v>-0.51351351351351349</v>
      </c>
      <c r="J14" s="130">
        <f>IFERROR('Tablas turistas zona y tip.'!Q14/'Tablas turistas zona y tip.'!Q27-1,"-")</f>
        <v>-0.2857142857142857</v>
      </c>
      <c r="K14" s="130">
        <f>IFERROR('Tablas turistas zona y tip.'!S14/'Tablas turistas zona y tip.'!S27-1,"-")</f>
        <v>-0.38454288407163051</v>
      </c>
      <c r="L14" s="130">
        <f>IFERROR('Tablas turistas zona y tip.'!U14/'Tablas turistas zona y tip.'!U27-1,"-")</f>
        <v>-0.33489681050656661</v>
      </c>
      <c r="M14" s="129">
        <f>IFERROR('Tablas turistas zona y tip.'!W14/'Tablas turistas zona y tip.'!W27-1,"-")</f>
        <v>-0.30742659758203794</v>
      </c>
      <c r="N14" s="129">
        <f>IFERROR('Tablas turistas zona y tip.'!Y14/'Tablas turistas zona y tip.'!Y27-1,"-")</f>
        <v>-0.36904761904761907</v>
      </c>
      <c r="O14" s="129">
        <f>IFERROR('Tablas turistas zona y tip.'!AA14/'Tablas turistas zona y tip.'!AA27-1,"-")</f>
        <v>-0.33733333333333337</v>
      </c>
    </row>
    <row r="15" spans="2:15">
      <c r="B15" s="41" t="s">
        <v>18</v>
      </c>
      <c r="C15" s="129">
        <f>IFERROR('Tablas turistas zona y tip.'!C15/'Tablas turistas zona y tip.'!C28-1,"-")</f>
        <v>-0.23076923076923073</v>
      </c>
      <c r="D15" s="130" t="str">
        <f>IFERROR('Tablas turistas zona y tip.'!E15/'Tablas turistas zona y tip.'!E28-1,"-")</f>
        <v>-</v>
      </c>
      <c r="E15" s="130">
        <f>IFERROR('Tablas turistas zona y tip.'!G15/'Tablas turistas zona y tip.'!G28-1,"-")</f>
        <v>-1</v>
      </c>
      <c r="F15" s="130">
        <f>IFERROR('Tablas turistas zona y tip.'!I15/'Tablas turistas zona y tip.'!I28-1,"-")</f>
        <v>-0.125</v>
      </c>
      <c r="G15" s="129">
        <f>IFERROR('Tablas turistas zona y tip.'!K15/'Tablas turistas zona y tip.'!K28-1,"-")</f>
        <v>-0.23809523809523814</v>
      </c>
      <c r="H15" s="129">
        <f>IFERROR('Tablas turistas zona y tip.'!M15/'Tablas turistas zona y tip.'!M28-1,"-")</f>
        <v>-0.53846153846153844</v>
      </c>
      <c r="I15" s="129">
        <f>IFERROR('Tablas turistas zona y tip.'!O15/'Tablas turistas zona y tip.'!O28-1,"-")</f>
        <v>-0.3529411764705882</v>
      </c>
      <c r="J15" s="130">
        <f>IFERROR('Tablas turistas zona y tip.'!Q15/'Tablas turistas zona y tip.'!Q28-1,"-")</f>
        <v>-0.25817361894024804</v>
      </c>
      <c r="K15" s="130">
        <f>IFERROR('Tablas turistas zona y tip.'!S15/'Tablas turistas zona y tip.'!S28-1,"-")</f>
        <v>-5.6038647342995129E-2</v>
      </c>
      <c r="L15" s="130">
        <f>IFERROR('Tablas turistas zona y tip.'!U15/'Tablas turistas zona y tip.'!U28-1,"-")</f>
        <v>-0.14932362122788767</v>
      </c>
      <c r="M15" s="129">
        <f>IFERROR('Tablas turistas zona y tip.'!W15/'Tablas turistas zona y tip.'!W28-1,"-")</f>
        <v>-0.249728555917481</v>
      </c>
      <c r="N15" s="129">
        <f>IFERROR('Tablas turistas zona y tip.'!Y15/'Tablas turistas zona y tip.'!Y28-1,"-")</f>
        <v>-6.9128787878787845E-2</v>
      </c>
      <c r="O15" s="129">
        <f>IFERROR('Tablas turistas zona y tip.'!AA15/'Tablas turistas zona y tip.'!AA28-1,"-")</f>
        <v>-0.15326251896813359</v>
      </c>
    </row>
    <row r="16" spans="2:15">
      <c r="B16" s="41" t="s">
        <v>19</v>
      </c>
      <c r="C16" s="129">
        <f>IFERROR('Tablas turistas zona y tip.'!C16/'Tablas turistas zona y tip.'!C29-1,"-")</f>
        <v>-0.24137931034482762</v>
      </c>
      <c r="D16" s="130">
        <f>IFERROR('Tablas turistas zona y tip.'!E16/'Tablas turistas zona y tip.'!E29-1,"-")</f>
        <v>-0.5</v>
      </c>
      <c r="E16" s="130" t="str">
        <f>IFERROR('Tablas turistas zona y tip.'!G16/'Tablas turistas zona y tip.'!G29-1,"-")</f>
        <v>-</v>
      </c>
      <c r="F16" s="130">
        <f>IFERROR('Tablas turistas zona y tip.'!I16/'Tablas turistas zona y tip.'!I29-1,"-")</f>
        <v>-0.5</v>
      </c>
      <c r="G16" s="129">
        <f>IFERROR('Tablas turistas zona y tip.'!K16/'Tablas turistas zona y tip.'!K29-1,"-")</f>
        <v>-0.62393162393162394</v>
      </c>
      <c r="H16" s="129">
        <f>IFERROR('Tablas turistas zona y tip.'!M16/'Tablas turistas zona y tip.'!M29-1,"-")</f>
        <v>0.3828125</v>
      </c>
      <c r="I16" s="129">
        <f>IFERROR('Tablas turistas zona y tip.'!O16/'Tablas turistas zona y tip.'!O29-1,"-")</f>
        <v>6.7024128686327122E-2</v>
      </c>
      <c r="J16" s="130">
        <f>IFERROR('Tablas turistas zona y tip.'!Q16/'Tablas turistas zona y tip.'!Q29-1,"-")</f>
        <v>-0.18545611015490537</v>
      </c>
      <c r="K16" s="130">
        <f>IFERROR('Tablas turistas zona y tip.'!S16/'Tablas turistas zona y tip.'!S29-1,"-")</f>
        <v>-0.44502880040070125</v>
      </c>
      <c r="L16" s="130">
        <f>IFERROR('Tablas turistas zona y tip.'!U16/'Tablas turistas zona y tip.'!U29-1,"-")</f>
        <v>-0.34953300617381666</v>
      </c>
      <c r="M16" s="129">
        <f>IFERROR('Tablas turistas zona y tip.'!W16/'Tablas turistas zona y tip.'!W29-1,"-")</f>
        <v>-0.20711974110032361</v>
      </c>
      <c r="N16" s="129">
        <f>IFERROR('Tablas turistas zona y tip.'!Y16/'Tablas turistas zona y tip.'!Y29-1,"-")</f>
        <v>-0.39515180042362907</v>
      </c>
      <c r="O16" s="129">
        <f>IFERROR('Tablas turistas zona y tip.'!AA16/'Tablas turistas zona y tip.'!AA29-1,"-")</f>
        <v>-0.32599315578038979</v>
      </c>
    </row>
    <row r="17" spans="2:15">
      <c r="B17" s="41" t="s">
        <v>20</v>
      </c>
      <c r="C17" s="129">
        <f>IFERROR('Tablas turistas zona y tip.'!C17/'Tablas turistas zona y tip.'!C30-1,"-")</f>
        <v>-0.47058823529411764</v>
      </c>
      <c r="D17" s="130">
        <f>IFERROR('Tablas turistas zona y tip.'!E17/'Tablas turistas zona y tip.'!E30-1,"-")</f>
        <v>7</v>
      </c>
      <c r="E17" s="130" t="str">
        <f>IFERROR('Tablas turistas zona y tip.'!G17/'Tablas turistas zona y tip.'!G30-1,"-")</f>
        <v>-</v>
      </c>
      <c r="F17" s="130">
        <f>IFERROR('Tablas turistas zona y tip.'!I17/'Tablas turistas zona y tip.'!I30-1,"-")</f>
        <v>7</v>
      </c>
      <c r="G17" s="129">
        <f>IFERROR('Tablas turistas zona y tip.'!K17/'Tablas turistas zona y tip.'!K30-1,"-")</f>
        <v>-9.9526066350710929E-2</v>
      </c>
      <c r="H17" s="129">
        <f>IFERROR('Tablas turistas zona y tip.'!M17/'Tablas turistas zona y tip.'!M30-1,"-")</f>
        <v>-0.42704626334519569</v>
      </c>
      <c r="I17" s="129">
        <f>IFERROR('Tablas turistas zona y tip.'!O17/'Tablas turistas zona y tip.'!O30-1,"-")</f>
        <v>-0.37528089887640448</v>
      </c>
      <c r="J17" s="130">
        <f>IFERROR('Tablas turistas zona y tip.'!Q17/'Tablas turistas zona y tip.'!Q30-1,"-")</f>
        <v>-0.25432953983176643</v>
      </c>
      <c r="K17" s="130">
        <f>IFERROR('Tablas turistas zona y tip.'!S17/'Tablas turistas zona y tip.'!S30-1,"-")</f>
        <v>-0.35396645939325422</v>
      </c>
      <c r="L17" s="130">
        <f>IFERROR('Tablas turistas zona y tip.'!U17/'Tablas turistas zona y tip.'!U30-1,"-")</f>
        <v>-0.31774299934040895</v>
      </c>
      <c r="M17" s="129">
        <f>IFERROR('Tablas turistas zona y tip.'!W17/'Tablas turistas zona y tip.'!W30-1,"-")</f>
        <v>-0.24976288333860264</v>
      </c>
      <c r="N17" s="129">
        <f>IFERROR('Tablas turistas zona y tip.'!Y17/'Tablas turistas zona y tip.'!Y30-1,"-")</f>
        <v>-0.3609643891634009</v>
      </c>
      <c r="O17" s="129">
        <f>IFERROR('Tablas turistas zona y tip.'!AA17/'Tablas turistas zona y tip.'!AA30-1,"-")</f>
        <v>-0.32202170062001767</v>
      </c>
    </row>
    <row r="18" spans="2:15">
      <c r="B18" s="41" t="s">
        <v>21</v>
      </c>
      <c r="C18" s="129">
        <f>IFERROR('Tablas turistas zona y tip.'!C18/'Tablas turistas zona y tip.'!C31-1,"-")</f>
        <v>0.13636363636363646</v>
      </c>
      <c r="D18" s="130">
        <f>IFERROR('Tablas turistas zona y tip.'!E18/'Tablas turistas zona y tip.'!E31-1,"-")</f>
        <v>1.5</v>
      </c>
      <c r="E18" s="130" t="str">
        <f>IFERROR('Tablas turistas zona y tip.'!G18/'Tablas turistas zona y tip.'!G31-1,"-")</f>
        <v>-</v>
      </c>
      <c r="F18" s="130">
        <f>IFERROR('Tablas turistas zona y tip.'!I18/'Tablas turistas zona y tip.'!I31-1,"-")</f>
        <v>1.5</v>
      </c>
      <c r="G18" s="129">
        <f>IFERROR('Tablas turistas zona y tip.'!K18/'Tablas turistas zona y tip.'!K31-1,"-")</f>
        <v>0.18834080717488799</v>
      </c>
      <c r="H18" s="129">
        <f>IFERROR('Tablas turistas zona y tip.'!M18/'Tablas turistas zona y tip.'!M31-1,"-")</f>
        <v>0.10687960687960696</v>
      </c>
      <c r="I18" s="129">
        <f>IFERROR('Tablas turistas zona y tip.'!O18/'Tablas turistas zona y tip.'!O31-1,"-")</f>
        <v>0.12439729990356807</v>
      </c>
      <c r="J18" s="130">
        <f>IFERROR('Tablas turistas zona y tip.'!Q18/'Tablas turistas zona y tip.'!Q31-1,"-")</f>
        <v>-0.19854070660522272</v>
      </c>
      <c r="K18" s="130">
        <f>IFERROR('Tablas turistas zona y tip.'!S18/'Tablas turistas zona y tip.'!S31-1,"-")</f>
        <v>-0.19846137852167589</v>
      </c>
      <c r="L18" s="130">
        <f>IFERROR('Tablas turistas zona y tip.'!U18/'Tablas turistas zona y tip.'!U31-1,"-")</f>
        <v>-0.19848924259796319</v>
      </c>
      <c r="M18" s="129">
        <f>IFERROR('Tablas turistas zona y tip.'!W18/'Tablas turistas zona y tip.'!W31-1,"-")</f>
        <v>-0.17760407198691142</v>
      </c>
      <c r="N18" s="129">
        <f>IFERROR('Tablas turistas zona y tip.'!Y18/'Tablas turistas zona y tip.'!Y31-1,"-")</f>
        <v>-0.17463816735358961</v>
      </c>
      <c r="O18" s="129">
        <f>IFERROR('Tablas turistas zona y tip.'!AA18/'Tablas turistas zona y tip.'!AA31-1,"-")</f>
        <v>-0.17566210618802558</v>
      </c>
    </row>
    <row r="19" spans="2:15">
      <c r="B19" s="41" t="s">
        <v>22</v>
      </c>
      <c r="C19" s="129">
        <f>IFERROR('Tablas turistas zona y tip.'!C19/'Tablas turistas zona y tip.'!C32-1,"-")</f>
        <v>-0.29629629629629628</v>
      </c>
      <c r="D19" s="130">
        <f>IFERROR('Tablas turistas zona y tip.'!E19/'Tablas turistas zona y tip.'!E32-1,"-")</f>
        <v>0.8</v>
      </c>
      <c r="E19" s="130" t="str">
        <f>IFERROR('Tablas turistas zona y tip.'!G19/'Tablas turistas zona y tip.'!G32-1,"-")</f>
        <v>-</v>
      </c>
      <c r="F19" s="130">
        <f>IFERROR('Tablas turistas zona y tip.'!I19/'Tablas turistas zona y tip.'!I32-1,"-")</f>
        <v>0.8</v>
      </c>
      <c r="G19" s="129">
        <f>IFERROR('Tablas turistas zona y tip.'!K19/'Tablas turistas zona y tip.'!K32-1,"-")</f>
        <v>-0.3954545454545455</v>
      </c>
      <c r="H19" s="129">
        <f>IFERROR('Tablas turistas zona y tip.'!M19/'Tablas turistas zona y tip.'!M32-1,"-")</f>
        <v>-0.1316725978647687</v>
      </c>
      <c r="I19" s="129">
        <f>IFERROR('Tablas turistas zona y tip.'!O19/'Tablas turistas zona y tip.'!O32-1,"-")</f>
        <v>-0.17485119047619047</v>
      </c>
      <c r="J19" s="130">
        <f>IFERROR('Tablas turistas zona y tip.'!Q19/'Tablas turistas zona y tip.'!Q32-1,"-")</f>
        <v>-0.20516304347826086</v>
      </c>
      <c r="K19" s="130">
        <f>IFERROR('Tablas turistas zona y tip.'!S19/'Tablas turistas zona y tip.'!S32-1,"-")</f>
        <v>-0.21992875104777876</v>
      </c>
      <c r="L19" s="130">
        <f>IFERROR('Tablas turistas zona y tip.'!U19/'Tablas turistas zona y tip.'!U32-1,"-")</f>
        <v>-0.21475231355470881</v>
      </c>
      <c r="M19" s="129">
        <f>IFERROR('Tablas turistas zona y tip.'!W19/'Tablas turistas zona y tip.'!W32-1,"-")</f>
        <v>-0.21285214509298467</v>
      </c>
      <c r="N19" s="129">
        <f>IFERROR('Tablas turistas zona y tip.'!Y19/'Tablas turistas zona y tip.'!Y32-1,"-")</f>
        <v>-0.21062992125984248</v>
      </c>
      <c r="O19" s="129">
        <f>IFERROR('Tablas turistas zona y tip.'!AA19/'Tablas turistas zona y tip.'!AA32-1,"-")</f>
        <v>-0.21137958879433505</v>
      </c>
    </row>
    <row r="20" spans="2:15" ht="15" customHeight="1">
      <c r="B20" s="131" t="str">
        <f>actualizaciones!$A$2</f>
        <v>año 2010</v>
      </c>
      <c r="C20" s="132">
        <v>0.16408668730650144</v>
      </c>
      <c r="D20" s="132">
        <v>2.4090909090909092</v>
      </c>
      <c r="E20" s="132">
        <v>-0.35</v>
      </c>
      <c r="F20" s="132">
        <v>1.0952380952380953</v>
      </c>
      <c r="G20" s="132">
        <v>0.6609642301710732</v>
      </c>
      <c r="H20" s="132">
        <v>-0.12061685331375072</v>
      </c>
      <c r="I20" s="132">
        <v>2.866478538541517E-2</v>
      </c>
      <c r="J20" s="132">
        <v>-0.21997127753842394</v>
      </c>
      <c r="K20" s="132">
        <v>-0.17476099426386238</v>
      </c>
      <c r="L20" s="132">
        <v>-0.19164327605485953</v>
      </c>
      <c r="M20" s="132">
        <v>-0.18170440654287212</v>
      </c>
      <c r="N20" s="132">
        <v>-0.16993474876618864</v>
      </c>
      <c r="O20" s="132">
        <v>-0.17420308211948488</v>
      </c>
    </row>
    <row r="21" spans="2:15" hidden="1" outlineLevel="1">
      <c r="B21" s="41" t="s">
        <v>11</v>
      </c>
      <c r="C21" s="129">
        <f>IFERROR('Tablas turistas zona y tip.'!C21/'Tablas turistas zona y tip.'!C34-1,"-")</f>
        <v>0</v>
      </c>
      <c r="D21" s="130">
        <f>IFERROR('Tablas turistas zona y tip.'!E21/'Tablas turistas zona y tip.'!E34-1,"-")</f>
        <v>1</v>
      </c>
      <c r="E21" s="130" t="str">
        <f>IFERROR('Tablas turistas zona y tip.'!G21/'Tablas turistas zona y tip.'!G34-1,"-")</f>
        <v>-</v>
      </c>
      <c r="F21" s="130">
        <f>IFERROR('Tablas turistas zona y tip.'!I21/'Tablas turistas zona y tip.'!I34-1,"-")</f>
        <v>4</v>
      </c>
      <c r="G21" s="129">
        <f>IFERROR('Tablas turistas zona y tip.'!K21/'Tablas turistas zona y tip.'!K34-1,"-")</f>
        <v>-0.58441558441558439</v>
      </c>
      <c r="H21" s="129">
        <f>IFERROR('Tablas turistas zona y tip.'!M21/'Tablas turistas zona y tip.'!M34-1,"-")</f>
        <v>-0.34574898785425101</v>
      </c>
      <c r="I21" s="129">
        <f>IFERROR('Tablas turistas zona y tip.'!O21/'Tablas turistas zona y tip.'!O34-1,"-")</f>
        <v>-0.39338950097213221</v>
      </c>
      <c r="J21" s="130">
        <f>IFERROR('Tablas turistas zona y tip.'!Q21/'Tablas turistas zona y tip.'!Q34-1,"-")</f>
        <v>-0.21375590020229263</v>
      </c>
      <c r="K21" s="130">
        <f>IFERROR('Tablas turistas zona y tip.'!S21/'Tablas turistas zona y tip.'!S34-1,"-")</f>
        <v>-0.26924904942965777</v>
      </c>
      <c r="L21" s="130">
        <f>IFERROR('Tablas turistas zona y tip.'!U21/'Tablas turistas zona y tip.'!U34-1,"-")</f>
        <v>-0.25005829770695687</v>
      </c>
      <c r="M21" s="129">
        <f>IFERROR('Tablas turistas zona y tip.'!W21/'Tablas turistas zona y tip.'!W34-1,"-")</f>
        <v>-0.23569937369519833</v>
      </c>
      <c r="N21" s="129">
        <f>IFERROR('Tablas turistas zona y tip.'!Y21/'Tablas turistas zona y tip.'!Y34-1,"-")</f>
        <v>-0.2784167443788208</v>
      </c>
      <c r="O21" s="129">
        <f>IFERROR('Tablas turistas zona y tip.'!AA21/'Tablas turistas zona y tip.'!AA34-1,"-")</f>
        <v>-0.26424762828059001</v>
      </c>
    </row>
    <row r="22" spans="2:15" hidden="1" outlineLevel="1">
      <c r="B22" s="41" t="s">
        <v>12</v>
      </c>
      <c r="C22" s="129">
        <f>IFERROR('Tablas turistas zona y tip.'!C22/'Tablas turistas zona y tip.'!C35-1,"-")</f>
        <v>-0.65217391304347827</v>
      </c>
      <c r="D22" s="130" t="str">
        <f>IFERROR('Tablas turistas zona y tip.'!E22/'Tablas turistas zona y tip.'!E35-1,"-")</f>
        <v>-</v>
      </c>
      <c r="E22" s="130" t="str">
        <f>IFERROR('Tablas turistas zona y tip.'!G22/'Tablas turistas zona y tip.'!G35-1,"-")</f>
        <v>-</v>
      </c>
      <c r="F22" s="130" t="str">
        <f>IFERROR('Tablas turistas zona y tip.'!I22/'Tablas turistas zona y tip.'!I35-1,"-")</f>
        <v>-</v>
      </c>
      <c r="G22" s="129">
        <f>IFERROR('Tablas turistas zona y tip.'!K22/'Tablas turistas zona y tip.'!K35-1,"-")</f>
        <v>-0.23417721518987344</v>
      </c>
      <c r="H22" s="129">
        <f>IFERROR('Tablas turistas zona y tip.'!M22/'Tablas turistas zona y tip.'!M35-1,"-")</f>
        <v>-0.32405345211581293</v>
      </c>
      <c r="I22" s="129">
        <f>IFERROR('Tablas turistas zona y tip.'!O22/'Tablas turistas zona y tip.'!O35-1,"-")</f>
        <v>-0.31060606060606055</v>
      </c>
      <c r="J22" s="130">
        <f>IFERROR('Tablas turistas zona y tip.'!Q22/'Tablas turistas zona y tip.'!Q35-1,"-")</f>
        <v>-0.43850460538197578</v>
      </c>
      <c r="K22" s="130">
        <f>IFERROR('Tablas turistas zona y tip.'!S22/'Tablas turistas zona y tip.'!S35-1,"-")</f>
        <v>-0.42392061281337046</v>
      </c>
      <c r="L22" s="130">
        <f>IFERROR('Tablas turistas zona y tip.'!U22/'Tablas turistas zona y tip.'!U35-1,"-")</f>
        <v>-0.42866372980910428</v>
      </c>
      <c r="M22" s="129">
        <f>IFERROR('Tablas turistas zona y tip.'!W22/'Tablas turistas zona y tip.'!W35-1,"-")</f>
        <v>-0.43441909075074026</v>
      </c>
      <c r="N22" s="129">
        <f>IFERROR('Tablas turistas zona y tip.'!Y22/'Tablas turistas zona y tip.'!Y35-1,"-")</f>
        <v>-0.41668012271919908</v>
      </c>
      <c r="O22" s="129">
        <f>IFERROR('Tablas turistas zona y tip.'!AA22/'Tablas turistas zona y tip.'!AA35-1,"-")</f>
        <v>-0.42229822916092019</v>
      </c>
    </row>
    <row r="23" spans="2:15" hidden="1" outlineLevel="1">
      <c r="B23" s="41" t="s">
        <v>13</v>
      </c>
      <c r="C23" s="129">
        <f>IFERROR('Tablas turistas zona y tip.'!C23/'Tablas turistas zona y tip.'!C36-1,"-")</f>
        <v>-0.67346938775510212</v>
      </c>
      <c r="D23" s="130">
        <f>IFERROR('Tablas turistas zona y tip.'!E23/'Tablas turistas zona y tip.'!E36-1,"-")</f>
        <v>-1</v>
      </c>
      <c r="E23" s="130" t="str">
        <f>IFERROR('Tablas turistas zona y tip.'!G23/'Tablas turistas zona y tip.'!G36-1,"-")</f>
        <v>-</v>
      </c>
      <c r="F23" s="130">
        <f>IFERROR('Tablas turistas zona y tip.'!I23/'Tablas turistas zona y tip.'!I36-1,"-")</f>
        <v>0.19999999999999996</v>
      </c>
      <c r="G23" s="129">
        <f>IFERROR('Tablas turistas zona y tip.'!K23/'Tablas turistas zona y tip.'!K36-1,"-")</f>
        <v>-0.10236220472440949</v>
      </c>
      <c r="H23" s="129">
        <f>IFERROR('Tablas turistas zona y tip.'!M23/'Tablas turistas zona y tip.'!M36-1,"-")</f>
        <v>-0.37261503928170592</v>
      </c>
      <c r="I23" s="129">
        <f>IFERROR('Tablas turistas zona y tip.'!O23/'Tablas turistas zona y tip.'!O36-1,"-")</f>
        <v>-0.33889980353634575</v>
      </c>
      <c r="J23" s="130">
        <f>IFERROR('Tablas turistas zona y tip.'!Q23/'Tablas turistas zona y tip.'!Q36-1,"-")</f>
        <v>-0.38338658146964855</v>
      </c>
      <c r="K23" s="130">
        <f>IFERROR('Tablas turistas zona y tip.'!S23/'Tablas turistas zona y tip.'!S36-1,"-")</f>
        <v>-0.21985513421389002</v>
      </c>
      <c r="L23" s="130">
        <f>IFERROR('Tablas turistas zona y tip.'!U23/'Tablas turistas zona y tip.'!U36-1,"-")</f>
        <v>-0.29881004847950643</v>
      </c>
      <c r="M23" s="129">
        <f>IFERROR('Tablas turistas zona y tip.'!W23/'Tablas turistas zona y tip.'!W36-1,"-")</f>
        <v>-0.37935568704799472</v>
      </c>
      <c r="N23" s="129">
        <f>IFERROR('Tablas turistas zona y tip.'!Y23/'Tablas turistas zona y tip.'!Y36-1,"-")</f>
        <v>-0.24315129811996417</v>
      </c>
      <c r="O23" s="129">
        <f>IFERROR('Tablas turistas zona y tip.'!AA23/'Tablas turistas zona y tip.'!AA36-1,"-")</f>
        <v>-0.30439495467087108</v>
      </c>
    </row>
    <row r="24" spans="2:15" hidden="1" outlineLevel="1">
      <c r="B24" s="41" t="s">
        <v>14</v>
      </c>
      <c r="C24" s="129">
        <f>IFERROR('Tablas turistas zona y tip.'!C24/'Tablas turistas zona y tip.'!C37-1,"-")</f>
        <v>0.36363636363636354</v>
      </c>
      <c r="D24" s="130">
        <f>IFERROR('Tablas turistas zona y tip.'!E24/'Tablas turistas zona y tip.'!E37-1,"-")</f>
        <v>1</v>
      </c>
      <c r="E24" s="130" t="str">
        <f>IFERROR('Tablas turistas zona y tip.'!G24/'Tablas turistas zona y tip.'!G37-1,"-")</f>
        <v>-</v>
      </c>
      <c r="F24" s="130">
        <f>IFERROR('Tablas turistas zona y tip.'!I24/'Tablas turistas zona y tip.'!I37-1,"-")</f>
        <v>1</v>
      </c>
      <c r="G24" s="129">
        <f>IFERROR('Tablas turistas zona y tip.'!K24/'Tablas turistas zona y tip.'!K37-1,"-")</f>
        <v>-0.59375</v>
      </c>
      <c r="H24" s="129">
        <f>IFERROR('Tablas turistas zona y tip.'!M24/'Tablas turistas zona y tip.'!M37-1,"-")</f>
        <v>1.3529411764705883</v>
      </c>
      <c r="I24" s="129">
        <f>IFERROR('Tablas turistas zona y tip.'!O24/'Tablas turistas zona y tip.'!O37-1,"-")</f>
        <v>8.163265306122458E-2</v>
      </c>
      <c r="J24" s="130">
        <f>IFERROR('Tablas turistas zona y tip.'!Q24/'Tablas turistas zona y tip.'!Q37-1,"-")</f>
        <v>-0.30050825921219826</v>
      </c>
      <c r="K24" s="130">
        <f>IFERROR('Tablas turistas zona y tip.'!S24/'Tablas turistas zona y tip.'!S37-1,"-")</f>
        <v>-0.32352941176470584</v>
      </c>
      <c r="L24" s="130">
        <f>IFERROR('Tablas turistas zona y tip.'!U24/'Tablas turistas zona y tip.'!U37-1,"-")</f>
        <v>-0.31159420289855078</v>
      </c>
      <c r="M24" s="129">
        <f>IFERROR('Tablas turistas zona y tip.'!W24/'Tablas turistas zona y tip.'!W37-1,"-")</f>
        <v>-0.30098887515451178</v>
      </c>
      <c r="N24" s="129">
        <f>IFERROR('Tablas turistas zona y tip.'!Y24/'Tablas turistas zona y tip.'!Y37-1,"-")</f>
        <v>-0.3042596348884381</v>
      </c>
      <c r="O24" s="129">
        <f>IFERROR('Tablas turistas zona y tip.'!AA24/'Tablas turistas zona y tip.'!AA37-1,"-")</f>
        <v>-0.30255085566677431</v>
      </c>
    </row>
    <row r="25" spans="2:15" hidden="1" outlineLevel="1">
      <c r="B25" s="41" t="s">
        <v>15</v>
      </c>
      <c r="C25" s="129">
        <f>IFERROR('Tablas turistas zona y tip.'!C25/'Tablas turistas zona y tip.'!C38-1,"-")</f>
        <v>-0.30000000000000004</v>
      </c>
      <c r="D25" s="130" t="str">
        <f>IFERROR('Tablas turistas zona y tip.'!E25/'Tablas turistas zona y tip.'!E38-1,"-")</f>
        <v>-</v>
      </c>
      <c r="E25" s="130" t="str">
        <f>IFERROR('Tablas turistas zona y tip.'!G25/'Tablas turistas zona y tip.'!G38-1,"-")</f>
        <v>-</v>
      </c>
      <c r="F25" s="130" t="str">
        <f>IFERROR('Tablas turistas zona y tip.'!I25/'Tablas turistas zona y tip.'!I38-1,"-")</f>
        <v>-</v>
      </c>
      <c r="G25" s="129">
        <f>IFERROR('Tablas turistas zona y tip.'!K25/'Tablas turistas zona y tip.'!K38-1,"-")</f>
        <v>0.125</v>
      </c>
      <c r="H25" s="129">
        <f>IFERROR('Tablas turistas zona y tip.'!M25/'Tablas turistas zona y tip.'!M38-1,"-")</f>
        <v>0</v>
      </c>
      <c r="I25" s="129">
        <f>IFERROR('Tablas turistas zona y tip.'!O25/'Tablas turistas zona y tip.'!O38-1,"-")</f>
        <v>4.0000000000000036E-2</v>
      </c>
      <c r="J25" s="130">
        <f>IFERROR('Tablas turistas zona y tip.'!Q25/'Tablas turistas zona y tip.'!Q38-1,"-")</f>
        <v>-0.43502824858757061</v>
      </c>
      <c r="K25" s="130">
        <f>IFERROR('Tablas turistas zona y tip.'!S25/'Tablas turistas zona y tip.'!S38-1,"-")</f>
        <v>-0.3622183708838822</v>
      </c>
      <c r="L25" s="130">
        <f>IFERROR('Tablas turistas zona y tip.'!U25/'Tablas turistas zona y tip.'!U38-1,"-")</f>
        <v>-0.39991642290012541</v>
      </c>
      <c r="M25" s="129">
        <f>IFERROR('Tablas turistas zona y tip.'!W25/'Tablas turistas zona y tip.'!W38-1,"-")</f>
        <v>-0.43038981702466195</v>
      </c>
      <c r="N25" s="129">
        <f>IFERROR('Tablas turistas zona y tip.'!Y25/'Tablas turistas zona y tip.'!Y38-1,"-")</f>
        <v>-0.35695986336464558</v>
      </c>
      <c r="O25" s="129">
        <f>IFERROR('Tablas turistas zona y tip.'!AA25/'Tablas turistas zona y tip.'!AA38-1,"-")</f>
        <v>-0.39497528830313011</v>
      </c>
    </row>
    <row r="26" spans="2:15" hidden="1" outlineLevel="1">
      <c r="B26" s="41" t="s">
        <v>16</v>
      </c>
      <c r="C26" s="129">
        <f>IFERROR('Tablas turistas zona y tip.'!C26/'Tablas turistas zona y tip.'!C39-1,"-")</f>
        <v>1.7142857142857144</v>
      </c>
      <c r="D26" s="130">
        <f>IFERROR('Tablas turistas zona y tip.'!E26/'Tablas turistas zona y tip.'!E39-1,"-")</f>
        <v>0</v>
      </c>
      <c r="E26" s="130" t="str">
        <f>IFERROR('Tablas turistas zona y tip.'!G26/'Tablas turistas zona y tip.'!G39-1,"-")</f>
        <v>-</v>
      </c>
      <c r="F26" s="130">
        <f>IFERROR('Tablas turistas zona y tip.'!I26/'Tablas turistas zona y tip.'!I39-1,"-")</f>
        <v>0</v>
      </c>
      <c r="G26" s="129">
        <f>IFERROR('Tablas turistas zona y tip.'!K26/'Tablas turistas zona y tip.'!K39-1,"-")</f>
        <v>-0.38297872340425532</v>
      </c>
      <c r="H26" s="129">
        <f>IFERROR('Tablas turistas zona y tip.'!M26/'Tablas turistas zona y tip.'!M39-1,"-")</f>
        <v>-0.38636363636363635</v>
      </c>
      <c r="I26" s="129">
        <f>IFERROR('Tablas turistas zona y tip.'!O26/'Tablas turistas zona y tip.'!O39-1,"-")</f>
        <v>-0.38518518518518519</v>
      </c>
      <c r="J26" s="130">
        <f>IFERROR('Tablas turistas zona y tip.'!Q26/'Tablas turistas zona y tip.'!Q39-1,"-")</f>
        <v>-0.4548714883442917</v>
      </c>
      <c r="K26" s="130">
        <f>IFERROR('Tablas turistas zona y tip.'!S26/'Tablas turistas zona y tip.'!S39-1,"-")</f>
        <v>-0.52848101265822778</v>
      </c>
      <c r="L26" s="130">
        <f>IFERROR('Tablas turistas zona y tip.'!U26/'Tablas turistas zona y tip.'!U39-1,"-")</f>
        <v>-0.49397590361445787</v>
      </c>
      <c r="M26" s="129">
        <f>IFERROR('Tablas turistas zona y tip.'!W26/'Tablas turistas zona y tip.'!W39-1,"-")</f>
        <v>-0.44360902255639101</v>
      </c>
      <c r="N26" s="129">
        <f>IFERROR('Tablas turistas zona y tip.'!Y26/'Tablas turistas zona y tip.'!Y39-1,"-")</f>
        <v>-0.52217741935483875</v>
      </c>
      <c r="O26" s="129">
        <f>IFERROR('Tablas turistas zona y tip.'!AA26/'Tablas turistas zona y tip.'!AA39-1,"-")</f>
        <v>-0.48559116617290599</v>
      </c>
    </row>
    <row r="27" spans="2:15" hidden="1" outlineLevel="1">
      <c r="B27" s="41" t="s">
        <v>17</v>
      </c>
      <c r="C27" s="129">
        <f>IFERROR('Tablas turistas zona y tip.'!C27/'Tablas turistas zona y tip.'!C40-1,"-")</f>
        <v>-0.6</v>
      </c>
      <c r="D27" s="130" t="str">
        <f>IFERROR('Tablas turistas zona y tip.'!E27/'Tablas turistas zona y tip.'!E40-1,"-")</f>
        <v>-</v>
      </c>
      <c r="E27" s="130" t="str">
        <f>IFERROR('Tablas turistas zona y tip.'!G27/'Tablas turistas zona y tip.'!G40-1,"-")</f>
        <v>-</v>
      </c>
      <c r="F27" s="130" t="str">
        <f>IFERROR('Tablas turistas zona y tip.'!I27/'Tablas turistas zona y tip.'!I40-1,"-")</f>
        <v>-</v>
      </c>
      <c r="G27" s="129">
        <f>IFERROR('Tablas turistas zona y tip.'!K27/'Tablas turistas zona y tip.'!K40-1,"-")</f>
        <v>4</v>
      </c>
      <c r="H27" s="129">
        <f>IFERROR('Tablas turistas zona y tip.'!M27/'Tablas turistas zona y tip.'!M40-1,"-")</f>
        <v>-0.42592592592592593</v>
      </c>
      <c r="I27" s="129">
        <f>IFERROR('Tablas turistas zona y tip.'!O27/'Tablas turistas zona y tip.'!O40-1,"-")</f>
        <v>0.58571428571428563</v>
      </c>
      <c r="J27" s="130">
        <f>IFERROR('Tablas turistas zona y tip.'!Q27/'Tablas turistas zona y tip.'!Q40-1,"-")</f>
        <v>-0.14456869009584661</v>
      </c>
      <c r="K27" s="130">
        <f>IFERROR('Tablas turistas zona y tip.'!S27/'Tablas turistas zona y tip.'!S40-1,"-")</f>
        <v>-0.27229080932784633</v>
      </c>
      <c r="L27" s="130">
        <f>IFERROR('Tablas turistas zona y tip.'!U27/'Tablas turistas zona y tip.'!U40-1,"-")</f>
        <v>-0.21328413284132841</v>
      </c>
      <c r="M27" s="129">
        <f>IFERROR('Tablas turistas zona y tip.'!W27/'Tablas turistas zona y tip.'!W40-1,"-")</f>
        <v>-9.7427903351519851E-2</v>
      </c>
      <c r="N27" s="129">
        <f>IFERROR('Tablas turistas zona y tip.'!Y27/'Tablas turistas zona y tip.'!Y40-1,"-")</f>
        <v>-0.27777777777777779</v>
      </c>
      <c r="O27" s="129">
        <f>IFERROR('Tablas turistas zona y tip.'!AA27/'Tablas turistas zona y tip.'!AA40-1,"-")</f>
        <v>-0.19499105545617168</v>
      </c>
    </row>
    <row r="28" spans="2:15" hidden="1" outlineLevel="1">
      <c r="B28" s="41" t="s">
        <v>18</v>
      </c>
      <c r="C28" s="129">
        <f>IFERROR('Tablas turistas zona y tip.'!C28/'Tablas turistas zona y tip.'!C41-1,"-")</f>
        <v>-0.43478260869565222</v>
      </c>
      <c r="D28" s="130" t="str">
        <f>IFERROR('Tablas turistas zona y tip.'!E28/'Tablas turistas zona y tip.'!E41-1,"-")</f>
        <v>-</v>
      </c>
      <c r="E28" s="130" t="str">
        <f>IFERROR('Tablas turistas zona y tip.'!G28/'Tablas turistas zona y tip.'!G41-1,"-")</f>
        <v>-</v>
      </c>
      <c r="F28" s="130" t="str">
        <f>IFERROR('Tablas turistas zona y tip.'!I28/'Tablas turistas zona y tip.'!I41-1,"-")</f>
        <v>-</v>
      </c>
      <c r="G28" s="129">
        <f>IFERROR('Tablas turistas zona y tip.'!K28/'Tablas turistas zona y tip.'!K41-1,"-")</f>
        <v>-0.16000000000000003</v>
      </c>
      <c r="H28" s="129">
        <f>IFERROR('Tablas turistas zona y tip.'!M28/'Tablas turistas zona y tip.'!M41-1,"-")</f>
        <v>-0.38095238095238093</v>
      </c>
      <c r="I28" s="129">
        <f>IFERROR('Tablas turistas zona y tip.'!O28/'Tablas turistas zona y tip.'!O41-1,"-")</f>
        <v>-0.26086956521739135</v>
      </c>
      <c r="J28" s="130">
        <f>IFERROR('Tablas turistas zona y tip.'!Q28/'Tablas turistas zona y tip.'!Q41-1,"-")</f>
        <v>0.69274809160305351</v>
      </c>
      <c r="K28" s="130">
        <f>IFERROR('Tablas turistas zona y tip.'!S28/'Tablas turistas zona y tip.'!S41-1,"-")</f>
        <v>-0.430379746835443</v>
      </c>
      <c r="L28" s="130">
        <f>IFERROR('Tablas turistas zona y tip.'!U28/'Tablas turistas zona y tip.'!U41-1,"-")</f>
        <v>-0.17898334045279796</v>
      </c>
      <c r="M28" s="129">
        <f>IFERROR('Tablas turistas zona y tip.'!W28/'Tablas turistas zona y tip.'!W41-1,"-")</f>
        <v>0.61013986013986021</v>
      </c>
      <c r="N28" s="129">
        <f>IFERROR('Tablas turistas zona y tip.'!Y28/'Tablas turistas zona y tip.'!Y41-1,"-")</f>
        <v>-0.42546245919477688</v>
      </c>
      <c r="O28" s="129">
        <f>IFERROR('Tablas turistas zona y tip.'!AA28/'Tablas turistas zona y tip.'!AA41-1,"-")</f>
        <v>-0.17966804979253115</v>
      </c>
    </row>
    <row r="29" spans="2:15" hidden="1" outlineLevel="1">
      <c r="B29" s="41" t="s">
        <v>19</v>
      </c>
      <c r="C29" s="129">
        <f>IFERROR('Tablas turistas zona y tip.'!C29/'Tablas turistas zona y tip.'!C42-1,"-")</f>
        <v>3.5714285714285809E-2</v>
      </c>
      <c r="D29" s="130">
        <f>IFERROR('Tablas turistas zona y tip.'!E29/'Tablas turistas zona y tip.'!E42-1,"-")</f>
        <v>-0.7142857142857143</v>
      </c>
      <c r="E29" s="130">
        <f>IFERROR('Tablas turistas zona y tip.'!G29/'Tablas turistas zona y tip.'!G42-1,"-")</f>
        <v>-1</v>
      </c>
      <c r="F29" s="130">
        <f>IFERROR('Tablas turistas zona y tip.'!I29/'Tablas turistas zona y tip.'!I42-1,"-")</f>
        <v>-0.83333333333333337</v>
      </c>
      <c r="G29" s="129">
        <f>IFERROR('Tablas turistas zona y tip.'!K29/'Tablas turistas zona y tip.'!K42-1,"-")</f>
        <v>0.8</v>
      </c>
      <c r="H29" s="129">
        <f>IFERROR('Tablas turistas zona y tip.'!M29/'Tablas turistas zona y tip.'!M42-1,"-")</f>
        <v>-0.2808988764044944</v>
      </c>
      <c r="I29" s="129">
        <f>IFERROR('Tablas turistas zona y tip.'!O29/'Tablas turistas zona y tip.'!O42-1,"-")</f>
        <v>-0.11401425178147273</v>
      </c>
      <c r="J29" s="130">
        <f>IFERROR('Tablas turistas zona y tip.'!Q29/'Tablas turistas zona y tip.'!Q42-1,"-")</f>
        <v>3.7500000000000089E-2</v>
      </c>
      <c r="K29" s="130">
        <f>IFERROR('Tablas turistas zona y tip.'!S29/'Tablas turistas zona y tip.'!S42-1,"-")</f>
        <v>6.7932602300080136E-2</v>
      </c>
      <c r="L29" s="130">
        <f>IFERROR('Tablas turistas zona y tip.'!U29/'Tablas turistas zona y tip.'!U42-1,"-")</f>
        <v>5.6531192507108141E-2</v>
      </c>
      <c r="M29" s="129">
        <f>IFERROR('Tablas turistas zona y tip.'!W29/'Tablas turistas zona y tip.'!W42-1,"-")</f>
        <v>5.6410256410256432E-2</v>
      </c>
      <c r="N29" s="129">
        <f>IFERROR('Tablas turistas zona y tip.'!Y29/'Tablas turistas zona y tip.'!Y42-1,"-")</f>
        <v>3.6341463414634179E-2</v>
      </c>
      <c r="O29" s="129">
        <f>IFERROR('Tablas turistas zona y tip.'!AA29/'Tablas turistas zona y tip.'!AA42-1,"-")</f>
        <v>4.3633540372670865E-2</v>
      </c>
    </row>
    <row r="30" spans="2:15" hidden="1" outlineLevel="1">
      <c r="B30" s="41" t="s">
        <v>20</v>
      </c>
      <c r="C30" s="129">
        <f>IFERROR('Tablas turistas zona y tip.'!C30/'Tablas turistas zona y tip.'!C43-1,"-")</f>
        <v>-8.9285714285714302E-2</v>
      </c>
      <c r="D30" s="130">
        <f>IFERROR('Tablas turistas zona y tip.'!E30/'Tablas turistas zona y tip.'!E43-1,"-")</f>
        <v>-0.83333333333333337</v>
      </c>
      <c r="E30" s="130" t="str">
        <f>IFERROR('Tablas turistas zona y tip.'!G30/'Tablas turistas zona y tip.'!G43-1,"-")</f>
        <v>-</v>
      </c>
      <c r="F30" s="130">
        <f>IFERROR('Tablas turistas zona y tip.'!I30/'Tablas turistas zona y tip.'!I43-1,"-")</f>
        <v>-0.83333333333333337</v>
      </c>
      <c r="G30" s="129">
        <f>IFERROR('Tablas turistas zona y tip.'!K30/'Tablas turistas zona y tip.'!K43-1,"-")</f>
        <v>-0.15600000000000003</v>
      </c>
      <c r="H30" s="129">
        <f>IFERROR('Tablas turistas zona y tip.'!M30/'Tablas turistas zona y tip.'!M43-1,"-")</f>
        <v>-7.1841453344343553E-2</v>
      </c>
      <c r="I30" s="129">
        <f>IFERROR('Tablas turistas zona y tip.'!O30/'Tablas turistas zona y tip.'!O43-1,"-")</f>
        <v>-8.6242299794661137E-2</v>
      </c>
      <c r="J30" s="130">
        <f>IFERROR('Tablas turistas zona y tip.'!Q30/'Tablas turistas zona y tip.'!Q43-1,"-")</f>
        <v>1.1005502751375795E-2</v>
      </c>
      <c r="K30" s="130">
        <f>IFERROR('Tablas turistas zona y tip.'!S30/'Tablas turistas zona y tip.'!S43-1,"-")</f>
        <v>-0.17637929696593468</v>
      </c>
      <c r="L30" s="130">
        <f>IFERROR('Tablas turistas zona y tip.'!U30/'Tablas turistas zona y tip.'!U43-1,"-")</f>
        <v>-0.11687142554543528</v>
      </c>
      <c r="M30" s="129">
        <f>IFERROR('Tablas turistas zona y tip.'!W30/'Tablas turistas zona y tip.'!W43-1,"-")</f>
        <v>2.6945633222381637E-3</v>
      </c>
      <c r="N30" s="129">
        <f>IFERROR('Tablas turistas zona y tip.'!Y30/'Tablas turistas zona y tip.'!Y43-1,"-")</f>
        <v>-0.1673996311533551</v>
      </c>
      <c r="O30" s="129">
        <f>IFERROR('Tablas turistas zona y tip.'!AA30/'Tablas turistas zona y tip.'!AA43-1,"-")</f>
        <v>-0.11481354437202917</v>
      </c>
    </row>
    <row r="31" spans="2:15" hidden="1" outlineLevel="1">
      <c r="B31" s="41" t="s">
        <v>21</v>
      </c>
      <c r="C31" s="129">
        <f>IFERROR('Tablas turistas zona y tip.'!C31/'Tablas turistas zona y tip.'!C44-1,"-")</f>
        <v>-0.32653061224489799</v>
      </c>
      <c r="D31" s="130">
        <f>IFERROR('Tablas turistas zona y tip.'!E31/'Tablas turistas zona y tip.'!E44-1,"-")</f>
        <v>-0.5</v>
      </c>
      <c r="E31" s="130" t="str">
        <f>IFERROR('Tablas turistas zona y tip.'!G31/'Tablas turistas zona y tip.'!G44-1,"-")</f>
        <v>-</v>
      </c>
      <c r="F31" s="130">
        <f>IFERROR('Tablas turistas zona y tip.'!I31/'Tablas turistas zona y tip.'!I44-1,"-")</f>
        <v>-0.5</v>
      </c>
      <c r="G31" s="129">
        <f>IFERROR('Tablas turistas zona y tip.'!K31/'Tablas turistas zona y tip.'!K44-1,"-")</f>
        <v>-0.23367697594501713</v>
      </c>
      <c r="H31" s="129">
        <f>IFERROR('Tablas turistas zona y tip.'!M31/'Tablas turistas zona y tip.'!M44-1,"-")</f>
        <v>-0.38750940556809632</v>
      </c>
      <c r="I31" s="129">
        <f>IFERROR('Tablas turistas zona y tip.'!O31/'Tablas turistas zona y tip.'!O44-1,"-")</f>
        <v>-0.3598765432098765</v>
      </c>
      <c r="J31" s="130">
        <f>IFERROR('Tablas turistas zona y tip.'!Q31/'Tablas turistas zona y tip.'!Q44-1,"-")</f>
        <v>-2.7632561613144091E-2</v>
      </c>
      <c r="K31" s="130">
        <f>IFERROR('Tablas turistas zona y tip.'!S31/'Tablas turistas zona y tip.'!S44-1,"-")</f>
        <v>-0.18874926203930165</v>
      </c>
      <c r="L31" s="130">
        <f>IFERROR('Tablas turistas zona y tip.'!U31/'Tablas turistas zona y tip.'!U44-1,"-")</f>
        <v>-0.13861616220298612</v>
      </c>
      <c r="M31" s="129">
        <f>IFERROR('Tablas turistas zona y tip.'!W31/'Tablas turistas zona y tip.'!W44-1,"-")</f>
        <v>-4.3803233095776162E-2</v>
      </c>
      <c r="N31" s="129">
        <f>IFERROR('Tablas turistas zona y tip.'!Y31/'Tablas turistas zona y tip.'!Y44-1,"-")</f>
        <v>-0.20878204155922953</v>
      </c>
      <c r="O31" s="129">
        <f>IFERROR('Tablas turistas zona y tip.'!AA31/'Tablas turistas zona y tip.'!AA44-1,"-")</f>
        <v>-0.15866730027984577</v>
      </c>
    </row>
    <row r="32" spans="2:15" hidden="1" outlineLevel="1">
      <c r="B32" s="41" t="s">
        <v>22</v>
      </c>
      <c r="C32" s="129">
        <f>IFERROR('Tablas turistas zona y tip.'!C32/'Tablas turistas zona y tip.'!C45-1,"-")</f>
        <v>0.63636363636363646</v>
      </c>
      <c r="D32" s="130">
        <f>IFERROR('Tablas turistas zona y tip.'!E32/'Tablas turistas zona y tip.'!E45-1,"-")</f>
        <v>1.5</v>
      </c>
      <c r="E32" s="130" t="str">
        <f>IFERROR('Tablas turistas zona y tip.'!G32/'Tablas turistas zona y tip.'!G45-1,"-")</f>
        <v>-</v>
      </c>
      <c r="F32" s="130">
        <f>IFERROR('Tablas turistas zona y tip.'!I32/'Tablas turistas zona y tip.'!I45-1,"-")</f>
        <v>1.5</v>
      </c>
      <c r="G32" s="129">
        <f>IFERROR('Tablas turistas zona y tip.'!K32/'Tablas turistas zona y tip.'!K45-1,"-")</f>
        <v>-0.26421404682274252</v>
      </c>
      <c r="H32" s="129">
        <f>IFERROR('Tablas turistas zona y tip.'!M32/'Tablas turistas zona y tip.'!M45-1,"-")</f>
        <v>-0.27249190938511325</v>
      </c>
      <c r="I32" s="129">
        <f>IFERROR('Tablas turistas zona y tip.'!O32/'Tablas turistas zona y tip.'!O45-1,"-")</f>
        <v>-0.27114967462039041</v>
      </c>
      <c r="J32" s="130">
        <f>IFERROR('Tablas turistas zona y tip.'!Q32/'Tablas turistas zona y tip.'!Q45-1,"-")</f>
        <v>0.10297580817812024</v>
      </c>
      <c r="K32" s="130">
        <f>IFERROR('Tablas turistas zona y tip.'!S32/'Tablas turistas zona y tip.'!S45-1,"-")</f>
        <v>-0.12919708029197086</v>
      </c>
      <c r="L32" s="130">
        <f>IFERROR('Tablas turistas zona y tip.'!U32/'Tablas turistas zona y tip.'!U45-1,"-")</f>
        <v>-5.9817030260379989E-2</v>
      </c>
      <c r="M32" s="129">
        <f>IFERROR('Tablas turistas zona y tip.'!W32/'Tablas turistas zona y tip.'!W45-1,"-")</f>
        <v>8.5114885114885075E-2</v>
      </c>
      <c r="N32" s="129">
        <f>IFERROR('Tablas turistas zona y tip.'!Y32/'Tablas turistas zona y tip.'!Y45-1,"-")</f>
        <v>-0.14690123950419831</v>
      </c>
      <c r="O32" s="129">
        <f>IFERROR('Tablas turistas zona y tip.'!AA32/'Tablas turistas zona y tip.'!AA45-1,"-")</f>
        <v>-8.0582524271844647E-2</v>
      </c>
    </row>
    <row r="33" spans="2:15" collapsed="1">
      <c r="B33" s="125">
        <v>2009</v>
      </c>
      <c r="C33" s="133">
        <f>IFERROR('Tablas turistas zona y tip.'!C33/'Tablas turistas zona y tip.'!C46-1,"-")</f>
        <v>-0.20638820638820643</v>
      </c>
      <c r="D33" s="133">
        <f>IFERROR('Tablas turistas zona y tip.'!E33/'Tablas turistas zona y tip.'!E46-1,"-")</f>
        <v>-0.33333333333333337</v>
      </c>
      <c r="E33" s="133">
        <f>IFERROR('Tablas turistas zona y tip.'!G33/'Tablas turistas zona y tip.'!G46-1,"-")</f>
        <v>3</v>
      </c>
      <c r="F33" s="133">
        <f>IFERROR('Tablas turistas zona y tip.'!I33/'Tablas turistas zona y tip.'!I46-1,"-")</f>
        <v>0.10526315789473695</v>
      </c>
      <c r="G33" s="133">
        <f>IFERROR('Tablas turistas zona y tip.'!K33/'Tablas turistas zona y tip.'!K46-1,"-")</f>
        <v>-0.20910209102091026</v>
      </c>
      <c r="H33" s="133">
        <f>IFERROR('Tablas turistas zona y tip.'!M33/'Tablas turistas zona y tip.'!M46-1,"-")</f>
        <v>-0.28908901070216653</v>
      </c>
      <c r="I33" s="133">
        <f>IFERROR('Tablas turistas zona y tip.'!O33/'Tablas turistas zona y tip.'!O46-1,"-")</f>
        <v>-0.27508613264427217</v>
      </c>
      <c r="J33" s="133">
        <f>IFERROR('Tablas turistas zona y tip.'!Q33/'Tablas turistas zona y tip.'!Q46-1,"-")</f>
        <v>-0.15855916079600962</v>
      </c>
      <c r="K33" s="133">
        <f>IFERROR('Tablas turistas zona y tip.'!S33/'Tablas turistas zona y tip.'!S46-1,"-")</f>
        <v>-0.23546527816450413</v>
      </c>
      <c r="L33" s="133">
        <f>IFERROR('Tablas turistas zona y tip.'!U33/'Tablas turistas zona y tip.'!U46-1,"-")</f>
        <v>-0.20844999187153412</v>
      </c>
      <c r="M33" s="133">
        <f>IFERROR('Tablas turistas zona y tip.'!W33/'Tablas turistas zona y tip.'!W46-1,"-")</f>
        <v>-0.16118164062499996</v>
      </c>
      <c r="N33" s="133">
        <f>IFERROR('Tablas turistas zona y tip.'!Y33/'Tablas turistas zona y tip.'!Y46-1,"-")</f>
        <v>-0.24043021573683876</v>
      </c>
      <c r="O33" s="133">
        <f>IFERROR('Tablas turistas zona y tip.'!AA33/'Tablas turistas zona y tip.'!AA46-1,"-")</f>
        <v>-0.21348221327466688</v>
      </c>
    </row>
    <row r="34" spans="2:15" hidden="1" outlineLevel="1">
      <c r="B34" s="41" t="s">
        <v>11</v>
      </c>
      <c r="C34" s="129">
        <f>IFERROR('Tablas turistas zona y tip.'!C34/'Tablas turistas zona y tip.'!C47-1,"-")</f>
        <v>-0.34042553191489366</v>
      </c>
      <c r="D34" s="130">
        <f>IFERROR('Tablas turistas zona y tip.'!E34/'Tablas turistas zona y tip.'!E47-1,"-")</f>
        <v>-0.83333333333333337</v>
      </c>
      <c r="E34" s="130" t="str">
        <f>IFERROR('Tablas turistas zona y tip.'!G34/'Tablas turistas zona y tip.'!G47-1,"-")</f>
        <v>-</v>
      </c>
      <c r="F34" s="130">
        <f>IFERROR('Tablas turistas zona y tip.'!I34/'Tablas turistas zona y tip.'!I47-1,"-")</f>
        <v>-0.83333333333333337</v>
      </c>
      <c r="G34" s="129">
        <f>IFERROR('Tablas turistas zona y tip.'!K34/'Tablas turistas zona y tip.'!K47-1,"-")</f>
        <v>0.193798449612403</v>
      </c>
      <c r="H34" s="129">
        <f>IFERROR('Tablas turistas zona y tip.'!M34/'Tablas turistas zona y tip.'!M47-1,"-")</f>
        <v>-0.36957631444614603</v>
      </c>
      <c r="I34" s="129">
        <f>IFERROR('Tablas turistas zona y tip.'!O34/'Tablas turistas zona y tip.'!O47-1,"-")</f>
        <v>-0.30401443391971128</v>
      </c>
      <c r="J34" s="130">
        <f>IFERROR('Tablas turistas zona y tip.'!Q34/'Tablas turistas zona y tip.'!Q47-1,"-")</f>
        <v>-9.5731707317073145E-2</v>
      </c>
      <c r="K34" s="130">
        <f>IFERROR('Tablas turistas zona y tip.'!S34/'Tablas turistas zona y tip.'!S47-1,"-")</f>
        <v>-0.31365193280052195</v>
      </c>
      <c r="L34" s="130">
        <f>IFERROR('Tablas turistas zona y tip.'!U34/'Tablas turistas zona y tip.'!U47-1,"-")</f>
        <v>-0.25125130950995223</v>
      </c>
      <c r="M34" s="129">
        <f>IFERROR('Tablas turistas zona y tip.'!W34/'Tablas turistas zona y tip.'!W47-1,"-")</f>
        <v>-8.5354210425816257E-2</v>
      </c>
      <c r="N34" s="129">
        <f>IFERROR('Tablas turistas zona y tip.'!Y34/'Tablas turistas zona y tip.'!Y47-1,"-")</f>
        <v>-0.3213557415090359</v>
      </c>
      <c r="O34" s="129">
        <f>IFERROR('Tablas turistas zona y tip.'!AA34/'Tablas turistas zona y tip.'!AA47-1,"-")</f>
        <v>-0.25783739336005751</v>
      </c>
    </row>
    <row r="35" spans="2:15" hidden="1" outlineLevel="1">
      <c r="B35" s="41" t="s">
        <v>12</v>
      </c>
      <c r="C35" s="129">
        <f>IFERROR('Tablas turistas zona y tip.'!C35/'Tablas turistas zona y tip.'!C48-1,"-")</f>
        <v>4.5454545454545414E-2</v>
      </c>
      <c r="D35" s="130">
        <f>IFERROR('Tablas turistas zona y tip.'!E35/'Tablas turistas zona y tip.'!E48-1,"-")</f>
        <v>-1</v>
      </c>
      <c r="E35" s="130">
        <f>IFERROR('Tablas turistas zona y tip.'!G35/'Tablas turistas zona y tip.'!G48-1,"-")</f>
        <v>-1</v>
      </c>
      <c r="F35" s="130">
        <f>IFERROR('Tablas turistas zona y tip.'!I35/'Tablas turistas zona y tip.'!I48-1,"-")</f>
        <v>-1</v>
      </c>
      <c r="G35" s="129">
        <f>IFERROR('Tablas turistas zona y tip.'!K35/'Tablas turistas zona y tip.'!K48-1,"-")</f>
        <v>1.9354838709677358E-2</v>
      </c>
      <c r="H35" s="129">
        <f>IFERROR('Tablas turistas zona y tip.'!M35/'Tablas turistas zona y tip.'!M48-1,"-")</f>
        <v>-9.5669687814702975E-2</v>
      </c>
      <c r="I35" s="129">
        <f>IFERROR('Tablas turistas zona y tip.'!O35/'Tablas turistas zona y tip.'!O48-1,"-")</f>
        <v>-8.0139372822299659E-2</v>
      </c>
      <c r="J35" s="130">
        <f>IFERROR('Tablas turistas zona y tip.'!Q35/'Tablas turistas zona y tip.'!Q48-1,"-")</f>
        <v>0.57794243374180687</v>
      </c>
      <c r="K35" s="130">
        <f>IFERROR('Tablas turistas zona y tip.'!S35/'Tablas turistas zona y tip.'!S48-1,"-")</f>
        <v>0.13104263069804079</v>
      </c>
      <c r="L35" s="130">
        <f>IFERROR('Tablas turistas zona y tip.'!U35/'Tablas turistas zona y tip.'!U48-1,"-")</f>
        <v>0.2457924776818381</v>
      </c>
      <c r="M35" s="129">
        <f>IFERROR('Tablas turistas zona y tip.'!W35/'Tablas turistas zona y tip.'!W48-1,"-")</f>
        <v>0.54577275175013473</v>
      </c>
      <c r="N35" s="129">
        <f>IFERROR('Tablas turistas zona y tip.'!Y35/'Tablas turistas zona y tip.'!Y48-1,"-")</f>
        <v>0.11055321438178067</v>
      </c>
      <c r="O35" s="129">
        <f>IFERROR('Tablas turistas zona y tip.'!AA35/'Tablas turistas zona y tip.'!AA48-1,"-")</f>
        <v>0.2192775946727652</v>
      </c>
    </row>
    <row r="36" spans="2:15" hidden="1" outlineLevel="1">
      <c r="B36" s="41" t="s">
        <v>13</v>
      </c>
      <c r="C36" s="129">
        <f>IFERROR('Tablas turistas zona y tip.'!C36/'Tablas turistas zona y tip.'!C49-1,"-")</f>
        <v>0.11363636363636354</v>
      </c>
      <c r="D36" s="130">
        <f>IFERROR('Tablas turistas zona y tip.'!E36/'Tablas turistas zona y tip.'!E49-1,"-")</f>
        <v>-0.44444444444444442</v>
      </c>
      <c r="E36" s="130">
        <f>IFERROR('Tablas turistas zona y tip.'!G36/'Tablas turistas zona y tip.'!G49-1,"-")</f>
        <v>-1</v>
      </c>
      <c r="F36" s="130">
        <f>IFERROR('Tablas turistas zona y tip.'!I36/'Tablas turistas zona y tip.'!I49-1,"-")</f>
        <v>-0.66666666666666674</v>
      </c>
      <c r="G36" s="129">
        <f>IFERROR('Tablas turistas zona y tip.'!K36/'Tablas turistas zona y tip.'!K49-1,"-")</f>
        <v>0.62820512820512819</v>
      </c>
      <c r="H36" s="129">
        <f>IFERROR('Tablas turistas zona y tip.'!M36/'Tablas turistas zona y tip.'!M49-1,"-")</f>
        <v>0.29505813953488369</v>
      </c>
      <c r="I36" s="129">
        <f>IFERROR('Tablas turistas zona y tip.'!O36/'Tablas turistas zona y tip.'!O49-1,"-")</f>
        <v>0.328981723237598</v>
      </c>
      <c r="J36" s="130">
        <f>IFERROR('Tablas turistas zona y tip.'!Q36/'Tablas turistas zona y tip.'!Q49-1,"-")</f>
        <v>0.75209916033586555</v>
      </c>
      <c r="K36" s="130">
        <f>IFERROR('Tablas turistas zona y tip.'!S36/'Tablas turistas zona y tip.'!S49-1,"-")</f>
        <v>-0.13202662721893488</v>
      </c>
      <c r="L36" s="130">
        <f>IFERROR('Tablas turistas zona y tip.'!U36/'Tablas turistas zona y tip.'!U49-1,"-")</f>
        <v>0.14755342015425454</v>
      </c>
      <c r="M36" s="129">
        <f>IFERROR('Tablas turistas zona y tip.'!W36/'Tablas turistas zona y tip.'!W49-1,"-")</f>
        <v>0.73366261398176302</v>
      </c>
      <c r="N36" s="129">
        <f>IFERROR('Tablas turistas zona y tip.'!Y36/'Tablas turistas zona y tip.'!Y49-1,"-")</f>
        <v>-8.4726319239593617E-2</v>
      </c>
      <c r="O36" s="129">
        <f>IFERROR('Tablas turistas zona y tip.'!AA36/'Tablas turistas zona y tip.'!AA49-1,"-")</f>
        <v>0.16189603847034584</v>
      </c>
    </row>
    <row r="37" spans="2:15" hidden="1" outlineLevel="1">
      <c r="B37" s="41" t="s">
        <v>14</v>
      </c>
      <c r="C37" s="129">
        <f>IFERROR('Tablas turistas zona y tip.'!C37/'Tablas turistas zona y tip.'!C50-1,"-")</f>
        <v>0.5714285714285714</v>
      </c>
      <c r="D37" s="130">
        <f>IFERROR('Tablas turistas zona y tip.'!E37/'Tablas turistas zona y tip.'!E50-1,"-")</f>
        <v>-0.83333333333333337</v>
      </c>
      <c r="E37" s="130" t="str">
        <f>IFERROR('Tablas turistas zona y tip.'!G37/'Tablas turistas zona y tip.'!G50-1,"-")</f>
        <v>-</v>
      </c>
      <c r="F37" s="130">
        <f>IFERROR('Tablas turistas zona y tip.'!I37/'Tablas turistas zona y tip.'!I50-1,"-")</f>
        <v>-0.83333333333333337</v>
      </c>
      <c r="G37" s="129">
        <f>IFERROR('Tablas turistas zona y tip.'!K37/'Tablas turistas zona y tip.'!K50-1,"-")</f>
        <v>2.5555555555555554</v>
      </c>
      <c r="H37" s="129">
        <f>IFERROR('Tablas turistas zona y tip.'!M37/'Tablas turistas zona y tip.'!M50-1,"-")</f>
        <v>-0.43333333333333335</v>
      </c>
      <c r="I37" s="129">
        <f>IFERROR('Tablas turistas zona y tip.'!O37/'Tablas turistas zona y tip.'!O50-1,"-")</f>
        <v>0.25641025641025639</v>
      </c>
      <c r="J37" s="130">
        <f>IFERROR('Tablas turistas zona y tip.'!Q37/'Tablas turistas zona y tip.'!Q50-1,"-")</f>
        <v>0.2592000000000001</v>
      </c>
      <c r="K37" s="130">
        <f>IFERROR('Tablas turistas zona y tip.'!S37/'Tablas turistas zona y tip.'!S50-1,"-")</f>
        <v>9.3492894540014859E-2</v>
      </c>
      <c r="L37" s="130">
        <f>IFERROR('Tablas turistas zona y tip.'!U37/'Tablas turistas zona y tip.'!U50-1,"-")</f>
        <v>0.17356010823347501</v>
      </c>
      <c r="M37" s="129">
        <f>IFERROR('Tablas turistas zona y tip.'!W37/'Tablas turistas zona y tip.'!W50-1,"-")</f>
        <v>0.27201257861635231</v>
      </c>
      <c r="N37" s="129">
        <f>IFERROR('Tablas turistas zona y tip.'!Y37/'Tablas turistas zona y tip.'!Y50-1,"-")</f>
        <v>8.1931236283833142E-2</v>
      </c>
      <c r="O37" s="129">
        <f>IFERROR('Tablas turistas zona y tip.'!AA37/'Tablas turistas zona y tip.'!AA50-1,"-")</f>
        <v>0.17355058734369089</v>
      </c>
    </row>
    <row r="38" spans="2:15" hidden="1" outlineLevel="1">
      <c r="B38" s="41" t="s">
        <v>15</v>
      </c>
      <c r="C38" s="129">
        <f>IFERROR('Tablas turistas zona y tip.'!C38/'Tablas turistas zona y tip.'!C51-1,"-")</f>
        <v>-0.8666666666666667</v>
      </c>
      <c r="D38" s="130" t="str">
        <f>IFERROR('Tablas turistas zona y tip.'!E38/'Tablas turistas zona y tip.'!E51-1,"-")</f>
        <v>-</v>
      </c>
      <c r="E38" s="130">
        <f>IFERROR('Tablas turistas zona y tip.'!G38/'Tablas turistas zona y tip.'!G51-1,"-")</f>
        <v>-1</v>
      </c>
      <c r="F38" s="130">
        <f>IFERROR('Tablas turistas zona y tip.'!I38/'Tablas turistas zona y tip.'!I51-1,"-")</f>
        <v>-1</v>
      </c>
      <c r="G38" s="129">
        <f>IFERROR('Tablas turistas zona y tip.'!K38/'Tablas turistas zona y tip.'!K51-1,"-")</f>
        <v>-0.6</v>
      </c>
      <c r="H38" s="129">
        <f>IFERROR('Tablas turistas zona y tip.'!M38/'Tablas turistas zona y tip.'!M51-1,"-")</f>
        <v>0.1333333333333333</v>
      </c>
      <c r="I38" s="129">
        <f>IFERROR('Tablas turistas zona y tip.'!O38/'Tablas turistas zona y tip.'!O51-1,"-")</f>
        <v>-0.2857142857142857</v>
      </c>
      <c r="J38" s="130">
        <f>IFERROR('Tablas turistas zona y tip.'!Q38/'Tablas turistas zona y tip.'!Q51-1,"-")</f>
        <v>1.6531049250535332</v>
      </c>
      <c r="K38" s="130">
        <f>IFERROR('Tablas turistas zona y tip.'!S38/'Tablas turistas zona y tip.'!S51-1,"-")</f>
        <v>-0.23878627968337729</v>
      </c>
      <c r="L38" s="130">
        <f>IFERROR('Tablas turistas zona y tip.'!U38/'Tablas turistas zona y tip.'!U51-1,"-")</f>
        <v>0.20675743822491177</v>
      </c>
      <c r="M38" s="129">
        <f>IFERROR('Tablas turistas zona y tip.'!W38/'Tablas turistas zona y tip.'!W51-1,"-")</f>
        <v>1.2366548042704628</v>
      </c>
      <c r="N38" s="129">
        <f>IFERROR('Tablas turistas zona y tip.'!Y38/'Tablas turistas zona y tip.'!Y51-1,"-")</f>
        <v>-0.23812621990891347</v>
      </c>
      <c r="O38" s="129">
        <f>IFERROR('Tablas turistas zona y tip.'!AA38/'Tablas turistas zona y tip.'!AA51-1,"-")</f>
        <v>0.15674130538351605</v>
      </c>
    </row>
    <row r="39" spans="2:15" hidden="1" outlineLevel="1">
      <c r="B39" s="41" t="s">
        <v>16</v>
      </c>
      <c r="C39" s="129">
        <f>IFERROR('Tablas turistas zona y tip.'!C39/'Tablas turistas zona y tip.'!C52-1,"-")</f>
        <v>0.39999999999999991</v>
      </c>
      <c r="D39" s="130" t="str">
        <f>IFERROR('Tablas turistas zona y tip.'!E39/'Tablas turistas zona y tip.'!E52-1,"-")</f>
        <v>-</v>
      </c>
      <c r="E39" s="130" t="str">
        <f>IFERROR('Tablas turistas zona y tip.'!G39/'Tablas turistas zona y tip.'!G52-1,"-")</f>
        <v>-</v>
      </c>
      <c r="F39" s="130" t="str">
        <f>IFERROR('Tablas turistas zona y tip.'!I39/'Tablas turistas zona y tip.'!I52-1,"-")</f>
        <v>-</v>
      </c>
      <c r="G39" s="129">
        <f>IFERROR('Tablas turistas zona y tip.'!K39/'Tablas turistas zona y tip.'!K52-1,"-")</f>
        <v>0.46875</v>
      </c>
      <c r="H39" s="129">
        <f>IFERROR('Tablas turistas zona y tip.'!M39/'Tablas turistas zona y tip.'!M52-1,"-")</f>
        <v>-0.16190476190476188</v>
      </c>
      <c r="I39" s="129">
        <f>IFERROR('Tablas turistas zona y tip.'!O39/'Tablas turistas zona y tip.'!O52-1,"-")</f>
        <v>-1.4598540145985384E-2</v>
      </c>
      <c r="J39" s="130">
        <f>IFERROR('Tablas turistas zona y tip.'!Q39/'Tablas turistas zona y tip.'!Q52-1,"-")</f>
        <v>1.7027463651050079</v>
      </c>
      <c r="K39" s="130">
        <f>IFERROR('Tablas turistas zona y tip.'!S39/'Tablas turistas zona y tip.'!S52-1,"-")</f>
        <v>0.19170333123821504</v>
      </c>
      <c r="L39" s="130">
        <f>IFERROR('Tablas turistas zona y tip.'!U39/'Tablas turistas zona y tip.'!U52-1,"-")</f>
        <v>0.61493212669683261</v>
      </c>
      <c r="M39" s="129">
        <f>IFERROR('Tablas turistas zona y tip.'!W39/'Tablas turistas zona y tip.'!W52-1,"-")</f>
        <v>1.6356707317073171</v>
      </c>
      <c r="N39" s="129">
        <f>IFERROR('Tablas turistas zona y tip.'!Y39/'Tablas turistas zona y tip.'!Y52-1,"-")</f>
        <v>0.16981132075471694</v>
      </c>
      <c r="O39" s="129">
        <f>IFERROR('Tablas turistas zona y tip.'!AA39/'Tablas turistas zona y tip.'!AA52-1,"-")</f>
        <v>0.57865646258503411</v>
      </c>
    </row>
    <row r="40" spans="2:15" hidden="1" outlineLevel="1">
      <c r="B40" s="41" t="s">
        <v>17</v>
      </c>
      <c r="C40" s="129">
        <f>IFERROR('Tablas turistas zona y tip.'!C40/'Tablas turistas zona y tip.'!C53-1,"-")</f>
        <v>2</v>
      </c>
      <c r="D40" s="130" t="str">
        <f>IFERROR('Tablas turistas zona y tip.'!E40/'Tablas turistas zona y tip.'!E53-1,"-")</f>
        <v>-</v>
      </c>
      <c r="E40" s="130" t="str">
        <f>IFERROR('Tablas turistas zona y tip.'!G40/'Tablas turistas zona y tip.'!G53-1,"-")</f>
        <v>-</v>
      </c>
      <c r="F40" s="130" t="str">
        <f>IFERROR('Tablas turistas zona y tip.'!I40/'Tablas turistas zona y tip.'!I53-1,"-")</f>
        <v>-</v>
      </c>
      <c r="G40" s="129">
        <f>IFERROR('Tablas turistas zona y tip.'!K40/'Tablas turistas zona y tip.'!K53-1,"-")</f>
        <v>-0.54285714285714293</v>
      </c>
      <c r="H40" s="129">
        <f>IFERROR('Tablas turistas zona y tip.'!M40/'Tablas turistas zona y tip.'!M53-1,"-")</f>
        <v>1.25</v>
      </c>
      <c r="I40" s="129">
        <f>IFERROR('Tablas turistas zona y tip.'!O40/'Tablas turistas zona y tip.'!O53-1,"-")</f>
        <v>0.18644067796610164</v>
      </c>
      <c r="J40" s="130">
        <f>IFERROR('Tablas turistas zona y tip.'!Q40/'Tablas turistas zona y tip.'!Q53-1,"-")</f>
        <v>4.4434782608695649</v>
      </c>
      <c r="K40" s="130">
        <f>IFERROR('Tablas turistas zona y tip.'!S40/'Tablas turistas zona y tip.'!S53-1,"-")</f>
        <v>0.18826405867970664</v>
      </c>
      <c r="L40" s="130">
        <f>IFERROR('Tablas turistas zona y tip.'!U40/'Tablas turistas zona y tip.'!U53-1,"-")</f>
        <v>0.85998627316403575</v>
      </c>
      <c r="M40" s="129">
        <f>IFERROR('Tablas turistas zona y tip.'!W40/'Tablas turistas zona y tip.'!W53-1,"-")</f>
        <v>3.7518518518518515</v>
      </c>
      <c r="N40" s="129">
        <f>IFERROR('Tablas turistas zona y tip.'!Y40/'Tablas turistas zona y tip.'!Y53-1,"-")</f>
        <v>0.20863309352517989</v>
      </c>
      <c r="O40" s="129">
        <f>IFERROR('Tablas turistas zona y tip.'!AA40/'Tablas turistas zona y tip.'!AA53-1,"-")</f>
        <v>0.83760683760683752</v>
      </c>
    </row>
    <row r="41" spans="2:15" hidden="1" outlineLevel="1">
      <c r="B41" s="41" t="s">
        <v>18</v>
      </c>
      <c r="C41" s="129">
        <f>IFERROR('Tablas turistas zona y tip.'!C41/'Tablas turistas zona y tip.'!C54-1,"-")</f>
        <v>2.8333333333333335</v>
      </c>
      <c r="D41" s="130">
        <f>IFERROR('Tablas turistas zona y tip.'!E41/'Tablas turistas zona y tip.'!E54-1,"-")</f>
        <v>-1</v>
      </c>
      <c r="E41" s="130" t="str">
        <f>IFERROR('Tablas turistas zona y tip.'!G41/'Tablas turistas zona y tip.'!G54-1,"-")</f>
        <v>-</v>
      </c>
      <c r="F41" s="130">
        <f>IFERROR('Tablas turistas zona y tip.'!I41/'Tablas turistas zona y tip.'!I54-1,"-")</f>
        <v>-1</v>
      </c>
      <c r="G41" s="129">
        <f>IFERROR('Tablas turistas zona y tip.'!K41/'Tablas turistas zona y tip.'!K54-1,"-")</f>
        <v>5.25</v>
      </c>
      <c r="H41" s="129">
        <f>IFERROR('Tablas turistas zona y tip.'!M41/'Tablas turistas zona y tip.'!M54-1,"-")</f>
        <v>0.90909090909090917</v>
      </c>
      <c r="I41" s="129">
        <f>IFERROR('Tablas turistas zona y tip.'!O41/'Tablas turistas zona y tip.'!O54-1,"-")</f>
        <v>2.0666666666666669</v>
      </c>
      <c r="J41" s="130">
        <f>IFERROR('Tablas turistas zona y tip.'!Q41/'Tablas turistas zona y tip.'!Q54-1,"-")</f>
        <v>0.55952380952380953</v>
      </c>
      <c r="K41" s="130">
        <f>IFERROR('Tablas turistas zona y tip.'!S41/'Tablas turistas zona y tip.'!S54-1,"-")</f>
        <v>-9.8710317460317443E-2</v>
      </c>
      <c r="L41" s="130">
        <f>IFERROR('Tablas turistas zona y tip.'!U41/'Tablas turistas zona y tip.'!U54-1,"-")</f>
        <v>-4.6768707482993666E-3</v>
      </c>
      <c r="M41" s="129">
        <f>IFERROR('Tablas turistas zona y tip.'!W41/'Tablas turistas zona y tip.'!W54-1,"-")</f>
        <v>0.64841498559077815</v>
      </c>
      <c r="N41" s="129">
        <f>IFERROR('Tablas turistas zona y tip.'!Y41/'Tablas turistas zona y tip.'!Y54-1,"-")</f>
        <v>-9.3241243216576231E-2</v>
      </c>
      <c r="O41" s="129">
        <f>IFERROR('Tablas turistas zona y tip.'!AA41/'Tablas turistas zona y tip.'!AA54-1,"-")</f>
        <v>1.5164279696714411E-2</v>
      </c>
    </row>
    <row r="42" spans="2:15" hidden="1" outlineLevel="1">
      <c r="B42" s="41" t="s">
        <v>19</v>
      </c>
      <c r="C42" s="129">
        <f>IFERROR('Tablas turistas zona y tip.'!C42/'Tablas turistas zona y tip.'!C55-1,"-")</f>
        <v>1</v>
      </c>
      <c r="D42" s="130">
        <f>IFERROR('Tablas turistas zona y tip.'!E42/'Tablas turistas zona y tip.'!E55-1,"-")</f>
        <v>0.75</v>
      </c>
      <c r="E42" s="130">
        <f>IFERROR('Tablas turistas zona y tip.'!G42/'Tablas turistas zona y tip.'!G55-1,"-")</f>
        <v>-0.16666666666666663</v>
      </c>
      <c r="F42" s="130">
        <f>IFERROR('Tablas turistas zona y tip.'!I42/'Tablas turistas zona y tip.'!I55-1,"-")</f>
        <v>0.19999999999999996</v>
      </c>
      <c r="G42" s="129">
        <f>IFERROR('Tablas turistas zona y tip.'!K42/'Tablas turistas zona y tip.'!K55-1,"-")</f>
        <v>-2.9850746268656692E-2</v>
      </c>
      <c r="H42" s="129">
        <f>IFERROR('Tablas turistas zona y tip.'!M42/'Tablas turistas zona y tip.'!M55-1,"-")</f>
        <v>0.17880794701986757</v>
      </c>
      <c r="I42" s="129">
        <f>IFERROR('Tablas turistas zona y tip.'!O42/'Tablas turistas zona y tip.'!O55-1,"-")</f>
        <v>0.14092140921409224</v>
      </c>
      <c r="J42" s="130">
        <f>IFERROR('Tablas turistas zona y tip.'!Q42/'Tablas turistas zona y tip.'!Q55-1,"-")</f>
        <v>-5.9613769941225914E-2</v>
      </c>
      <c r="K42" s="130">
        <f>IFERROR('Tablas turistas zona y tip.'!S42/'Tablas turistas zona y tip.'!S55-1,"-")</f>
        <v>-0.18487028558971008</v>
      </c>
      <c r="L42" s="130">
        <f>IFERROR('Tablas turistas zona y tip.'!U42/'Tablas turistas zona y tip.'!U55-1,"-")</f>
        <v>-0.14205768402927255</v>
      </c>
      <c r="M42" s="129">
        <f>IFERROR('Tablas turistas zona y tip.'!W42/'Tablas turistas zona y tip.'!W55-1,"-")</f>
        <v>-5.1479529793271195E-2</v>
      </c>
      <c r="N42" s="129">
        <f>IFERROR('Tablas turistas zona y tip.'!Y42/'Tablas turistas zona y tip.'!Y55-1,"-")</f>
        <v>-0.16241062308478038</v>
      </c>
      <c r="O42" s="129">
        <f>IFERROR('Tablas turistas zona y tip.'!AA42/'Tablas turistas zona y tip.'!AA55-1,"-")</f>
        <v>-0.12523770714479765</v>
      </c>
    </row>
    <row r="43" spans="2:15" hidden="1" outlineLevel="1">
      <c r="B43" s="41" t="s">
        <v>20</v>
      </c>
      <c r="C43" s="129">
        <f>IFERROR('Tablas turistas zona y tip.'!C43/'Tablas turistas zona y tip.'!C56-1,"-")</f>
        <v>0.4358974358974359</v>
      </c>
      <c r="D43" s="130">
        <f>IFERROR('Tablas turistas zona y tip.'!E43/'Tablas turistas zona y tip.'!E56-1,"-")</f>
        <v>0.19999999999999996</v>
      </c>
      <c r="E43" s="130">
        <f>IFERROR('Tablas turistas zona y tip.'!G43/'Tablas turistas zona y tip.'!G56-1,"-")</f>
        <v>-1</v>
      </c>
      <c r="F43" s="130">
        <f>IFERROR('Tablas turistas zona y tip.'!I43/'Tablas turistas zona y tip.'!I56-1,"-")</f>
        <v>-0.25</v>
      </c>
      <c r="G43" s="129">
        <f>IFERROR('Tablas turistas zona y tip.'!K43/'Tablas turistas zona y tip.'!K56-1,"-")</f>
        <v>0.51515151515151514</v>
      </c>
      <c r="H43" s="129">
        <f>IFERROR('Tablas turistas zona y tip.'!M43/'Tablas turistas zona y tip.'!M56-1,"-")</f>
        <v>-9.0157776108189314E-2</v>
      </c>
      <c r="I43" s="129">
        <f>IFERROR('Tablas turistas zona y tip.'!O43/'Tablas turistas zona y tip.'!O56-1,"-")</f>
        <v>-2.3395721925133728E-2</v>
      </c>
      <c r="J43" s="130">
        <f>IFERROR('Tablas turistas zona y tip.'!Q43/'Tablas turistas zona y tip.'!Q56-1,"-")</f>
        <v>0.12156349354778384</v>
      </c>
      <c r="K43" s="130">
        <f>IFERROR('Tablas turistas zona y tip.'!S43/'Tablas turistas zona y tip.'!S56-1,"-")</f>
        <v>0.54169158990309851</v>
      </c>
      <c r="L43" s="130">
        <f>IFERROR('Tablas turistas zona y tip.'!U43/'Tablas turistas zona y tip.'!U56-1,"-")</f>
        <v>0.37779074857726536</v>
      </c>
      <c r="M43" s="129">
        <f>IFERROR('Tablas turistas zona y tip.'!W43/'Tablas turistas zona y tip.'!W56-1,"-")</f>
        <v>0.13552915766738671</v>
      </c>
      <c r="N43" s="129">
        <f>IFERROR('Tablas turistas zona y tip.'!Y43/'Tablas turistas zona y tip.'!Y56-1,"-")</f>
        <v>0.45445166615083044</v>
      </c>
      <c r="O43" s="129">
        <f>IFERROR('Tablas turistas zona y tip.'!AA43/'Tablas turistas zona y tip.'!AA56-1,"-")</f>
        <v>0.3382516886353204</v>
      </c>
    </row>
    <row r="44" spans="2:15" hidden="1" outlineLevel="1">
      <c r="B44" s="41" t="s">
        <v>21</v>
      </c>
      <c r="C44" s="129">
        <f>IFERROR('Tablas turistas zona y tip.'!C44/'Tablas turistas zona y tip.'!C57-1,"-")</f>
        <v>1.0851063829787235</v>
      </c>
      <c r="D44" s="130">
        <f>IFERROR('Tablas turistas zona y tip.'!E44/'Tablas turistas zona y tip.'!E57-1,"-")</f>
        <v>0.14285714285714279</v>
      </c>
      <c r="E44" s="130" t="str">
        <f>IFERROR('Tablas turistas zona y tip.'!G44/'Tablas turistas zona y tip.'!G57-1,"-")</f>
        <v>-</v>
      </c>
      <c r="F44" s="130">
        <f>IFERROR('Tablas turistas zona y tip.'!I44/'Tablas turistas zona y tip.'!I57-1,"-")</f>
        <v>0.14285714285714279</v>
      </c>
      <c r="G44" s="129">
        <f>IFERROR('Tablas turistas zona y tip.'!K44/'Tablas turistas zona y tip.'!K57-1,"-")</f>
        <v>0.20247933884297531</v>
      </c>
      <c r="H44" s="129">
        <f>IFERROR('Tablas turistas zona y tip.'!M44/'Tablas turistas zona y tip.'!M57-1,"-")</f>
        <v>7.7858880778588713E-2</v>
      </c>
      <c r="I44" s="129">
        <f>IFERROR('Tablas turistas zona y tip.'!O44/'Tablas turistas zona y tip.'!O57-1,"-")</f>
        <v>9.8305084745762716E-2</v>
      </c>
      <c r="J44" s="130">
        <f>IFERROR('Tablas turistas zona y tip.'!Q44/'Tablas turistas zona y tip.'!Q57-1,"-")</f>
        <v>-0.10867032784157094</v>
      </c>
      <c r="K44" s="130">
        <f>IFERROR('Tablas turistas zona y tip.'!S44/'Tablas turistas zona y tip.'!S57-1,"-")</f>
        <v>0.35199543899657915</v>
      </c>
      <c r="L44" s="130">
        <f>IFERROR('Tablas turistas zona y tip.'!U44/'Tablas turistas zona y tip.'!U57-1,"-")</f>
        <v>0.16469314567968052</v>
      </c>
      <c r="M44" s="129">
        <f>IFERROR('Tablas turistas zona y tip.'!W44/'Tablas turistas zona y tip.'!W57-1,"-")</f>
        <v>-8.7549563838223654E-2</v>
      </c>
      <c r="N44" s="129">
        <f>IFERROR('Tablas turistas zona y tip.'!Y44/'Tablas turistas zona y tip.'!Y57-1,"-")</f>
        <v>0.31820453863840847</v>
      </c>
      <c r="O44" s="129">
        <f>IFERROR('Tablas turistas zona y tip.'!AA44/'Tablas turistas zona y tip.'!AA57-1,"-")</f>
        <v>0.16133186166298752</v>
      </c>
    </row>
    <row r="45" spans="2:15" hidden="1" outlineLevel="1">
      <c r="B45" s="41" t="s">
        <v>22</v>
      </c>
      <c r="C45" s="129">
        <f>IFERROR('Tablas turistas zona y tip.'!C45/'Tablas turistas zona y tip.'!C58-1,"-")</f>
        <v>-0.17500000000000004</v>
      </c>
      <c r="D45" s="130">
        <f>IFERROR('Tablas turistas zona y tip.'!E45/'Tablas turistas zona y tip.'!E58-1,"-")</f>
        <v>-0.77777777777777779</v>
      </c>
      <c r="E45" s="130" t="str">
        <f>IFERROR('Tablas turistas zona y tip.'!G45/'Tablas turistas zona y tip.'!G58-1,"-")</f>
        <v>-</v>
      </c>
      <c r="F45" s="130">
        <f>IFERROR('Tablas turistas zona y tip.'!I45/'Tablas turistas zona y tip.'!I58-1,"-")</f>
        <v>-0.77777777777777779</v>
      </c>
      <c r="G45" s="129">
        <f>IFERROR('Tablas turistas zona y tip.'!K45/'Tablas turistas zona y tip.'!K58-1,"-")</f>
        <v>9.5238095238095344E-2</v>
      </c>
      <c r="H45" s="129">
        <f>IFERROR('Tablas turistas zona y tip.'!M45/'Tablas turistas zona y tip.'!M58-1,"-")</f>
        <v>-3.4375000000000044E-2</v>
      </c>
      <c r="I45" s="129">
        <f>IFERROR('Tablas turistas zona y tip.'!O45/'Tablas turistas zona y tip.'!O58-1,"-")</f>
        <v>-1.5483182060864964E-2</v>
      </c>
      <c r="J45" s="130">
        <f>IFERROR('Tablas turistas zona y tip.'!Q45/'Tablas turistas zona y tip.'!Q58-1,"-")</f>
        <v>6.6810344827585855E-3</v>
      </c>
      <c r="K45" s="130">
        <f>IFERROR('Tablas turistas zona y tip.'!S45/'Tablas turistas zona y tip.'!S58-1,"-")</f>
        <v>4.5601984354130876E-2</v>
      </c>
      <c r="L45" s="130">
        <f>IFERROR('Tablas turistas zona y tip.'!U45/'Tablas turistas zona y tip.'!U58-1,"-")</f>
        <v>3.3659568840100462E-2</v>
      </c>
      <c r="M45" s="129">
        <f>IFERROR('Tablas turistas zona y tip.'!W45/'Tablas turistas zona y tip.'!W58-1,"-")</f>
        <v>8.6658605401048749E-3</v>
      </c>
      <c r="N45" s="129">
        <f>IFERROR('Tablas turistas zona y tip.'!Y45/'Tablas turistas zona y tip.'!Y58-1,"-")</f>
        <v>3.5010759807978742E-2</v>
      </c>
      <c r="O45" s="129">
        <f>IFERROR('Tablas turistas zona y tip.'!AA45/'Tablas turistas zona y tip.'!AA58-1,"-")</f>
        <v>2.7340999765313345E-2</v>
      </c>
    </row>
    <row r="46" spans="2:15" collapsed="1">
      <c r="B46" s="126">
        <v>2008</v>
      </c>
      <c r="C46" s="134">
        <f>IFERROR('Tablas turistas zona y tip.'!C46/'Tablas turistas zona y tip.'!C59-1,"-")</f>
        <v>9.1152815013404886E-2</v>
      </c>
      <c r="D46" s="134">
        <f>IFERROR('Tablas turistas zona y tip.'!E46/'Tablas turistas zona y tip.'!E59-1,"-")</f>
        <v>-0.44067796610169496</v>
      </c>
      <c r="E46" s="134">
        <f>IFERROR('Tablas turistas zona y tip.'!G46/'Tablas turistas zona y tip.'!G59-1,"-")</f>
        <v>-0.79166666666666663</v>
      </c>
      <c r="F46" s="134">
        <f>IFERROR('Tablas turistas zona y tip.'!I46/'Tablas turistas zona y tip.'!I59-1,"-")</f>
        <v>-0.54216867469879526</v>
      </c>
      <c r="G46" s="134">
        <f>IFERROR('Tablas turistas zona y tip.'!K46/'Tablas turistas zona y tip.'!K59-1,"-")</f>
        <v>0.2152466367713004</v>
      </c>
      <c r="H46" s="134">
        <f>IFERROR('Tablas turistas zona y tip.'!M46/'Tablas turistas zona y tip.'!M59-1,"-")</f>
        <v>-7.5865396212760783E-2</v>
      </c>
      <c r="I46" s="134">
        <f>IFERROR('Tablas turistas zona y tip.'!O46/'Tablas turistas zona y tip.'!O59-1,"-")</f>
        <v>-3.5413853982760424E-2</v>
      </c>
      <c r="J46" s="134">
        <f>IFERROR('Tablas turistas zona y tip.'!Q46/'Tablas turistas zona y tip.'!Q59-1,"-")</f>
        <v>0.20751319466004348</v>
      </c>
      <c r="K46" s="134">
        <f>IFERROR('Tablas turistas zona y tip.'!S46/'Tablas turistas zona y tip.'!S59-1,"-")</f>
        <v>6.0786862003780806E-2</v>
      </c>
      <c r="L46" s="134">
        <f>IFERROR('Tablas turistas zona y tip.'!U46/'Tablas turistas zona y tip.'!U59-1,"-")</f>
        <v>0.10808430575849171</v>
      </c>
      <c r="M46" s="134">
        <f>IFERROR('Tablas turistas zona y tip.'!W46/'Tablas turistas zona y tip.'!W59-1,"-")</f>
        <v>0.20541494997057086</v>
      </c>
      <c r="N46" s="134">
        <f>IFERROR('Tablas turistas zona y tip.'!Y46/'Tablas turistas zona y tip.'!Y59-1,"-")</f>
        <v>4.5615373485735411E-2</v>
      </c>
      <c r="O46" s="134">
        <f>IFERROR('Tablas turistas zona y tip.'!AA46/'Tablas turistas zona y tip.'!AA59-1,"-")</f>
        <v>9.4975774268910129E-2</v>
      </c>
    </row>
    <row r="47" spans="2:15" hidden="1" outlineLevel="1">
      <c r="B47" s="41" t="s">
        <v>11</v>
      </c>
      <c r="C47" s="129">
        <f>IFERROR('Tablas turistas zona y tip.'!C47/'Tablas turistas zona y tip.'!C60-1,"-")</f>
        <v>9.3023255813953432E-2</v>
      </c>
      <c r="D47" s="130">
        <f>IFERROR('Tablas turistas zona y tip.'!E47/'Tablas turistas zona y tip.'!E60-1,"-")</f>
        <v>0</v>
      </c>
      <c r="E47" s="130" t="str">
        <f>IFERROR('Tablas turistas zona y tip.'!G47/'Tablas turistas zona y tip.'!G60-1,"-")</f>
        <v>-</v>
      </c>
      <c r="F47" s="130">
        <f>IFERROR('Tablas turistas zona y tip.'!I47/'Tablas turistas zona y tip.'!I60-1,"-")</f>
        <v>0</v>
      </c>
      <c r="G47" s="129">
        <f>IFERROR('Tablas turistas zona y tip.'!K47/'Tablas turistas zona y tip.'!K60-1,"-")</f>
        <v>7.8125E-3</v>
      </c>
      <c r="H47" s="129">
        <f>IFERROR('Tablas turistas zona y tip.'!M47/'Tablas turistas zona y tip.'!M60-1,"-")</f>
        <v>0.36993006993006983</v>
      </c>
      <c r="I47" s="129">
        <f>IFERROR('Tablas turistas zona y tip.'!O47/'Tablas turistas zona y tip.'!O60-1,"-")</f>
        <v>0.31494661921708178</v>
      </c>
      <c r="J47" s="130">
        <f>IFERROR('Tablas turistas zona y tip.'!Q47/'Tablas turistas zona y tip.'!Q60-1,"-")</f>
        <v>-6.1605950791531527E-2</v>
      </c>
      <c r="K47" s="130">
        <f>IFERROR('Tablas turistas zona y tip.'!S47/'Tablas turistas zona y tip.'!S60-1,"-")</f>
        <v>0.65792320173066532</v>
      </c>
      <c r="L47" s="130">
        <f>IFERROR('Tablas turistas zona y tip.'!U47/'Tablas turistas zona y tip.'!U60-1,"-")</f>
        <v>0.35944299390774592</v>
      </c>
      <c r="M47" s="129">
        <f>IFERROR('Tablas turistas zona y tip.'!W47/'Tablas turistas zona y tip.'!W60-1,"-")</f>
        <v>-5.7075981274756882E-2</v>
      </c>
      <c r="N47" s="129">
        <f>IFERROR('Tablas turistas zona y tip.'!Y47/'Tablas turistas zona y tip.'!Y60-1,"-")</f>
        <v>0.61126217992295495</v>
      </c>
      <c r="O47" s="129">
        <f>IFERROR('Tablas turistas zona y tip.'!AA47/'Tablas turistas zona y tip.'!AA60-1,"-")</f>
        <v>0.35312934631432547</v>
      </c>
    </row>
    <row r="48" spans="2:15" hidden="1" outlineLevel="1">
      <c r="B48" s="41" t="s">
        <v>12</v>
      </c>
      <c r="C48" s="129">
        <f>IFERROR('Tablas turistas zona y tip.'!C48/'Tablas turistas zona y tip.'!C61-1,"-")</f>
        <v>0.15789473684210531</v>
      </c>
      <c r="D48" s="130">
        <f>IFERROR('Tablas turistas zona y tip.'!E48/'Tablas turistas zona y tip.'!E61-1,"-")</f>
        <v>1</v>
      </c>
      <c r="E48" s="130">
        <f>IFERROR('Tablas turistas zona y tip.'!G48/'Tablas turistas zona y tip.'!G61-1,"-")</f>
        <v>-0.66666666666666674</v>
      </c>
      <c r="F48" s="130">
        <f>IFERROR('Tablas turistas zona y tip.'!I48/'Tablas turistas zona y tip.'!I61-1,"-")</f>
        <v>-0.25</v>
      </c>
      <c r="G48" s="129">
        <f>IFERROR('Tablas turistas zona y tip.'!K48/'Tablas turistas zona y tip.'!K61-1,"-")</f>
        <v>-7.7380952380952328E-2</v>
      </c>
      <c r="H48" s="129">
        <f>IFERROR('Tablas turistas zona y tip.'!M48/'Tablas turistas zona y tip.'!M61-1,"-")</f>
        <v>9.8451327433628277E-2</v>
      </c>
      <c r="I48" s="129">
        <f>IFERROR('Tablas turistas zona y tip.'!O48/'Tablas turistas zona y tip.'!O61-1,"-")</f>
        <v>7.0895522388059629E-2</v>
      </c>
      <c r="J48" s="130">
        <f>IFERROR('Tablas turistas zona y tip.'!Q48/'Tablas turistas zona y tip.'!Q61-1,"-")</f>
        <v>-0.16372735938989513</v>
      </c>
      <c r="K48" s="130">
        <f>IFERROR('Tablas turistas zona y tip.'!S48/'Tablas turistas zona y tip.'!S61-1,"-")</f>
        <v>0.6948106123811113</v>
      </c>
      <c r="L48" s="130">
        <f>IFERROR('Tablas turistas zona y tip.'!U48/'Tablas turistas zona y tip.'!U61-1,"-")</f>
        <v>0.34125036804396891</v>
      </c>
      <c r="M48" s="129">
        <f>IFERROR('Tablas turistas zona y tip.'!W48/'Tablas turistas zona y tip.'!W61-1,"-")</f>
        <v>-0.15686719636776392</v>
      </c>
      <c r="N48" s="129">
        <f>IFERROR('Tablas turistas zona y tip.'!Y48/'Tablas turistas zona y tip.'!Y61-1,"-")</f>
        <v>0.61497248769186208</v>
      </c>
      <c r="O48" s="129">
        <f>IFERROR('Tablas turistas zona y tip.'!AA48/'Tablas turistas zona y tip.'!AA61-1,"-")</f>
        <v>0.3143842277429052</v>
      </c>
    </row>
    <row r="49" spans="2:15" hidden="1" outlineLevel="1">
      <c r="B49" s="41" t="s">
        <v>13</v>
      </c>
      <c r="C49" s="129">
        <f>IFERROR('Tablas turistas zona y tip.'!C49/'Tablas turistas zona y tip.'!C62-1,"-")</f>
        <v>2.3846153846153846</v>
      </c>
      <c r="D49" s="130" t="str">
        <f>IFERROR('Tablas turistas zona y tip.'!E49/'Tablas turistas zona y tip.'!E62-1,"-")</f>
        <v>-</v>
      </c>
      <c r="E49" s="130" t="str">
        <f>IFERROR('Tablas turistas zona y tip.'!G49/'Tablas turistas zona y tip.'!G62-1,"-")</f>
        <v>-</v>
      </c>
      <c r="F49" s="130" t="str">
        <f>IFERROR('Tablas turistas zona y tip.'!I49/'Tablas turistas zona y tip.'!I62-1,"-")</f>
        <v>-</v>
      </c>
      <c r="G49" s="129">
        <f>IFERROR('Tablas turistas zona y tip.'!K49/'Tablas turistas zona y tip.'!K62-1,"-")</f>
        <v>-0.51249999999999996</v>
      </c>
      <c r="H49" s="129">
        <f>IFERROR('Tablas turistas zona y tip.'!M49/'Tablas turistas zona y tip.'!M62-1,"-")</f>
        <v>-3.5063113604488105E-2</v>
      </c>
      <c r="I49" s="129">
        <f>IFERROR('Tablas turistas zona y tip.'!O49/'Tablas turistas zona y tip.'!O62-1,"-")</f>
        <v>-0.12256586483390608</v>
      </c>
      <c r="J49" s="130">
        <f>IFERROR('Tablas turistas zona y tip.'!Q49/'Tablas turistas zona y tip.'!Q62-1,"-")</f>
        <v>-0.34869791666666672</v>
      </c>
      <c r="K49" s="130">
        <f>IFERROR('Tablas turistas zona y tip.'!S49/'Tablas turistas zona y tip.'!S62-1,"-")</f>
        <v>0.37050177394830208</v>
      </c>
      <c r="L49" s="130">
        <f>IFERROR('Tablas turistas zona y tip.'!U49/'Tablas turistas zona y tip.'!U62-1,"-")</f>
        <v>1.5797585409709658E-2</v>
      </c>
      <c r="M49" s="129">
        <f>IFERROR('Tablas turistas zona y tip.'!W49/'Tablas turistas zona y tip.'!W62-1,"-")</f>
        <v>-0.34413157238973335</v>
      </c>
      <c r="N49" s="129">
        <f>IFERROR('Tablas turistas zona y tip.'!Y49/'Tablas turistas zona y tip.'!Y62-1,"-")</f>
        <v>0.30972311654861562</v>
      </c>
      <c r="O49" s="129">
        <f>IFERROR('Tablas turistas zona y tip.'!AA49/'Tablas turistas zona y tip.'!AA62-1,"-")</f>
        <v>7.1494464944650282E-3</v>
      </c>
    </row>
    <row r="50" spans="2:15" hidden="1" outlineLevel="1">
      <c r="B50" s="41" t="s">
        <v>14</v>
      </c>
      <c r="C50" s="129">
        <f>IFERROR('Tablas turistas zona y tip.'!C50/'Tablas turistas zona y tip.'!C63-1,"-")</f>
        <v>-0.53333333333333333</v>
      </c>
      <c r="D50" s="130" t="str">
        <f>IFERROR('Tablas turistas zona y tip.'!E50/'Tablas turistas zona y tip.'!E63-1,"-")</f>
        <v>-</v>
      </c>
      <c r="E50" s="130" t="str">
        <f>IFERROR('Tablas turistas zona y tip.'!G50/'Tablas turistas zona y tip.'!G63-1,"-")</f>
        <v>-</v>
      </c>
      <c r="F50" s="130" t="str">
        <f>IFERROR('Tablas turistas zona y tip.'!I50/'Tablas turistas zona y tip.'!I63-1,"-")</f>
        <v>-</v>
      </c>
      <c r="G50" s="129">
        <f>IFERROR('Tablas turistas zona y tip.'!K50/'Tablas turistas zona y tip.'!K63-1,"-")</f>
        <v>-0.91</v>
      </c>
      <c r="H50" s="129">
        <f>IFERROR('Tablas turistas zona y tip.'!M50/'Tablas turistas zona y tip.'!M63-1,"-")</f>
        <v>3.4482758620689724E-2</v>
      </c>
      <c r="I50" s="129">
        <f>IFERROR('Tablas turistas zona y tip.'!O50/'Tablas turistas zona y tip.'!O63-1,"-")</f>
        <v>-0.69767441860465118</v>
      </c>
      <c r="J50" s="130">
        <f>IFERROR('Tablas turistas zona y tip.'!Q50/'Tablas turistas zona y tip.'!Q63-1,"-")</f>
        <v>0.26135216952573148</v>
      </c>
      <c r="K50" s="130">
        <f>IFERROR('Tablas turistas zona y tip.'!S50/'Tablas turistas zona y tip.'!S63-1,"-")</f>
        <v>1.8029350104821802</v>
      </c>
      <c r="L50" s="130">
        <f>IFERROR('Tablas turistas zona y tip.'!U50/'Tablas turistas zona y tip.'!U63-1,"-")</f>
        <v>0.7622615803814714</v>
      </c>
      <c r="M50" s="129">
        <f>IFERROR('Tablas turistas zona y tip.'!W50/'Tablas turistas zona y tip.'!W63-1,"-")</f>
        <v>0.15009041591320083</v>
      </c>
      <c r="N50" s="129">
        <f>IFERROR('Tablas turistas zona y tip.'!Y50/'Tablas turistas zona y tip.'!Y63-1,"-")</f>
        <v>1.7015810276679844</v>
      </c>
      <c r="O50" s="129">
        <f>IFERROR('Tablas turistas zona y tip.'!AA50/'Tablas turistas zona y tip.'!AA63-1,"-")</f>
        <v>0.63709677419354849</v>
      </c>
    </row>
    <row r="51" spans="2:15" hidden="1" outlineLevel="1">
      <c r="B51" s="41" t="s">
        <v>15</v>
      </c>
      <c r="C51" s="129">
        <f>IFERROR('Tablas turistas zona y tip.'!C51/'Tablas turistas zona y tip.'!C64-1,"-")</f>
        <v>7.3333333333333339</v>
      </c>
      <c r="D51" s="130">
        <f>IFERROR('Tablas turistas zona y tip.'!E51/'Tablas turistas zona y tip.'!E64-1,"-")</f>
        <v>-1</v>
      </c>
      <c r="E51" s="130" t="str">
        <f>IFERROR('Tablas turistas zona y tip.'!G51/'Tablas turistas zona y tip.'!G64-1,"-")</f>
        <v>-</v>
      </c>
      <c r="F51" s="130">
        <f>IFERROR('Tablas turistas zona y tip.'!I51/'Tablas turistas zona y tip.'!I64-1,"-")</f>
        <v>0.19999999999999996</v>
      </c>
      <c r="G51" s="129">
        <f>IFERROR('Tablas turistas zona y tip.'!K51/'Tablas turistas zona y tip.'!K64-1,"-")</f>
        <v>1.5</v>
      </c>
      <c r="H51" s="129">
        <f>IFERROR('Tablas turistas zona y tip.'!M51/'Tablas turistas zona y tip.'!M64-1,"-")</f>
        <v>-0.64285714285714279</v>
      </c>
      <c r="I51" s="129">
        <f>IFERROR('Tablas turistas zona y tip.'!O51/'Tablas turistas zona y tip.'!O64-1,"-")</f>
        <v>-0.30000000000000004</v>
      </c>
      <c r="J51" s="130">
        <f>IFERROR('Tablas turistas zona y tip.'!Q51/'Tablas turistas zona y tip.'!Q64-1,"-")</f>
        <v>-0.59741379310344822</v>
      </c>
      <c r="K51" s="130">
        <f>IFERROR('Tablas turistas zona y tip.'!S51/'Tablas turistas zona y tip.'!S64-1,"-")</f>
        <v>1.6927175843694493</v>
      </c>
      <c r="L51" s="130">
        <f>IFERROR('Tablas turistas zona y tip.'!U51/'Tablas turistas zona y tip.'!U64-1,"-")</f>
        <v>0.15089959373186312</v>
      </c>
      <c r="M51" s="129">
        <f>IFERROR('Tablas turistas zona y tip.'!W51/'Tablas turistas zona y tip.'!W64-1,"-")</f>
        <v>-0.52453468697123518</v>
      </c>
      <c r="N51" s="129">
        <f>IFERROR('Tablas turistas zona y tip.'!Y51/'Tablas turistas zona y tip.'!Y64-1,"-")</f>
        <v>1.5404958677685952</v>
      </c>
      <c r="O51" s="129">
        <f>IFERROR('Tablas turistas zona y tip.'!AA51/'Tablas turistas zona y tip.'!AA64-1,"-")</f>
        <v>0.17459429210968103</v>
      </c>
    </row>
    <row r="52" spans="2:15" hidden="1" outlineLevel="1">
      <c r="B52" s="41" t="s">
        <v>16</v>
      </c>
      <c r="C52" s="129">
        <f>IFERROR('Tablas turistas zona y tip.'!C52/'Tablas turistas zona y tip.'!C65-1,"-")</f>
        <v>-0.75</v>
      </c>
      <c r="D52" s="130" t="str">
        <f>IFERROR('Tablas turistas zona y tip.'!E52/'Tablas turistas zona y tip.'!E65-1,"-")</f>
        <v>-</v>
      </c>
      <c r="E52" s="130" t="str">
        <f>IFERROR('Tablas turistas zona y tip.'!G52/'Tablas turistas zona y tip.'!G65-1,"-")</f>
        <v>-</v>
      </c>
      <c r="F52" s="130" t="str">
        <f>IFERROR('Tablas turistas zona y tip.'!I52/'Tablas turistas zona y tip.'!I65-1,"-")</f>
        <v>-</v>
      </c>
      <c r="G52" s="129">
        <f>IFERROR('Tablas turistas zona y tip.'!K52/'Tablas turistas zona y tip.'!K65-1,"-")</f>
        <v>0.88235294117647056</v>
      </c>
      <c r="H52" s="129">
        <f>IFERROR('Tablas turistas zona y tip.'!M52/'Tablas turistas zona y tip.'!M65-1,"-")</f>
        <v>-4.5454545454545414E-2</v>
      </c>
      <c r="I52" s="129">
        <f>IFERROR('Tablas turistas zona y tip.'!O52/'Tablas turistas zona y tip.'!O65-1,"-")</f>
        <v>7.8740157480315043E-2</v>
      </c>
      <c r="J52" s="130">
        <f>IFERROR('Tablas turistas zona y tip.'!Q52/'Tablas turistas zona y tip.'!Q65-1,"-")</f>
        <v>-0.35115303983228507</v>
      </c>
      <c r="K52" s="130">
        <f>IFERROR('Tablas turistas zona y tip.'!S52/'Tablas turistas zona y tip.'!S65-1,"-")</f>
        <v>1.656093489148581</v>
      </c>
      <c r="L52" s="130">
        <f>IFERROR('Tablas turistas zona y tip.'!U52/'Tablas turistas zona y tip.'!U65-1,"-")</f>
        <v>0.42305215711526079</v>
      </c>
      <c r="M52" s="129">
        <f>IFERROR('Tablas turistas zona y tip.'!W52/'Tablas turistas zona y tip.'!W65-1,"-")</f>
        <v>-0.33804238143289611</v>
      </c>
      <c r="N52" s="129">
        <f>IFERROR('Tablas turistas zona y tip.'!Y52/'Tablas turistas zona y tip.'!Y65-1,"-")</f>
        <v>1.3921015514809589</v>
      </c>
      <c r="O52" s="129">
        <f>IFERROR('Tablas turistas zona y tip.'!AA52/'Tablas turistas zona y tip.'!AA65-1,"-")</f>
        <v>0.3835294117647059</v>
      </c>
    </row>
    <row r="53" spans="2:15" hidden="1" outlineLevel="1">
      <c r="B53" s="41" t="s">
        <v>17</v>
      </c>
      <c r="C53" s="129">
        <f>IFERROR('Tablas turistas zona y tip.'!C53/'Tablas turistas zona y tip.'!C66-1,"-")</f>
        <v>-0.73684210526315796</v>
      </c>
      <c r="D53" s="130">
        <f>IFERROR('Tablas turistas zona y tip.'!E53/'Tablas turistas zona y tip.'!E66-1,"-")</f>
        <v>-1</v>
      </c>
      <c r="E53" s="130" t="str">
        <f>IFERROR('Tablas turistas zona y tip.'!G53/'Tablas turistas zona y tip.'!G66-1,"-")</f>
        <v>-</v>
      </c>
      <c r="F53" s="130">
        <f>IFERROR('Tablas turistas zona y tip.'!I53/'Tablas turistas zona y tip.'!I66-1,"-")</f>
        <v>-1</v>
      </c>
      <c r="G53" s="129">
        <f>IFERROR('Tablas turistas zona y tip.'!K53/'Tablas turistas zona y tip.'!K66-1,"-")</f>
        <v>1.9166666666666665</v>
      </c>
      <c r="H53" s="129">
        <f>IFERROR('Tablas turistas zona y tip.'!M53/'Tablas turistas zona y tip.'!M66-1,"-")</f>
        <v>0.71428571428571419</v>
      </c>
      <c r="I53" s="129">
        <f>IFERROR('Tablas turistas zona y tip.'!O53/'Tablas turistas zona y tip.'!O66-1,"-")</f>
        <v>1.2692307692307692</v>
      </c>
      <c r="J53" s="130">
        <f>IFERROR('Tablas turistas zona y tip.'!Q53/'Tablas turistas zona y tip.'!Q66-1,"-")</f>
        <v>-0.70129870129870131</v>
      </c>
      <c r="K53" s="130">
        <f>IFERROR('Tablas turistas zona y tip.'!S53/'Tablas turistas zona y tip.'!S66-1,"-")</f>
        <v>1.6162046908315566</v>
      </c>
      <c r="L53" s="130">
        <f>IFERROR('Tablas turistas zona y tip.'!U53/'Tablas turistas zona y tip.'!U66-1,"-")</f>
        <v>0.17594834543987092</v>
      </c>
      <c r="M53" s="129">
        <f>IFERROR('Tablas turistas zona y tip.'!W53/'Tablas turistas zona y tip.'!W66-1,"-")</f>
        <v>-0.66376089663760895</v>
      </c>
      <c r="N53" s="129">
        <f>IFERROR('Tablas turistas zona y tip.'!Y53/'Tablas turistas zona y tip.'!Y66-1,"-")</f>
        <v>1.5900621118012421</v>
      </c>
      <c r="O53" s="129">
        <f>IFERROR('Tablas turistas zona y tip.'!AA53/'Tablas turistas zona y tip.'!AA66-1,"-")</f>
        <v>0.18273716951788499</v>
      </c>
    </row>
    <row r="54" spans="2:15" hidden="1" outlineLevel="1">
      <c r="B54" s="41" t="s">
        <v>18</v>
      </c>
      <c r="C54" s="129">
        <f>IFERROR('Tablas turistas zona y tip.'!C54/'Tablas turistas zona y tip.'!C67-1,"-")</f>
        <v>-0.25</v>
      </c>
      <c r="D54" s="130">
        <f>IFERROR('Tablas turistas zona y tip.'!E54/'Tablas turistas zona y tip.'!E67-1,"-")</f>
        <v>0</v>
      </c>
      <c r="E54" s="130" t="str">
        <f>IFERROR('Tablas turistas zona y tip.'!G54/'Tablas turistas zona y tip.'!G67-1,"-")</f>
        <v>-</v>
      </c>
      <c r="F54" s="130">
        <f>IFERROR('Tablas turistas zona y tip.'!I54/'Tablas turistas zona y tip.'!I67-1,"-")</f>
        <v>0</v>
      </c>
      <c r="G54" s="129">
        <f>IFERROR('Tablas turistas zona y tip.'!K54/'Tablas turistas zona y tip.'!K67-1,"-")</f>
        <v>0.33333333333333326</v>
      </c>
      <c r="H54" s="129">
        <f>IFERROR('Tablas turistas zona y tip.'!M54/'Tablas turistas zona y tip.'!M67-1,"-")</f>
        <v>-0.52173913043478259</v>
      </c>
      <c r="I54" s="129">
        <f>IFERROR('Tablas turistas zona y tip.'!O54/'Tablas turistas zona y tip.'!O67-1,"-")</f>
        <v>-0.42307692307692313</v>
      </c>
      <c r="J54" s="130">
        <f>IFERROR('Tablas turistas zona y tip.'!Q54/'Tablas turistas zona y tip.'!Q67-1,"-")</f>
        <v>-0.64519535374868009</v>
      </c>
      <c r="K54" s="130">
        <f>IFERROR('Tablas turistas zona y tip.'!S54/'Tablas turistas zona y tip.'!S67-1,"-")</f>
        <v>1.0384226491405459</v>
      </c>
      <c r="L54" s="130">
        <f>IFERROR('Tablas turistas zona y tip.'!U54/'Tablas turistas zona y tip.'!U67-1,"-")</f>
        <v>0.21487603305785119</v>
      </c>
      <c r="M54" s="129">
        <f>IFERROR('Tablas turistas zona y tip.'!W54/'Tablas turistas zona y tip.'!W67-1,"-")</f>
        <v>-0.63816475495307612</v>
      </c>
      <c r="N54" s="129">
        <f>IFERROR('Tablas turistas zona y tip.'!Y54/'Tablas turistas zona y tip.'!Y67-1,"-")</f>
        <v>1.0029644268774702</v>
      </c>
      <c r="O54" s="129">
        <f>IFERROR('Tablas turistas zona y tip.'!AA54/'Tablas turistas zona y tip.'!AA67-1,"-")</f>
        <v>0.2044647387113141</v>
      </c>
    </row>
    <row r="55" spans="2:15" hidden="1" outlineLevel="1">
      <c r="B55" s="41" t="s">
        <v>19</v>
      </c>
      <c r="C55" s="129">
        <f>IFERROR('Tablas turistas zona y tip.'!C55/'Tablas turistas zona y tip.'!C68-1,"-")</f>
        <v>-6.6666666666666652E-2</v>
      </c>
      <c r="D55" s="130">
        <f>IFERROR('Tablas turistas zona y tip.'!E55/'Tablas turistas zona y tip.'!E68-1,"-")</f>
        <v>1</v>
      </c>
      <c r="E55" s="130">
        <f>IFERROR('Tablas turistas zona y tip.'!G55/'Tablas turistas zona y tip.'!G68-1,"-")</f>
        <v>1</v>
      </c>
      <c r="F55" s="130">
        <f>IFERROR('Tablas turistas zona y tip.'!I55/'Tablas turistas zona y tip.'!I68-1,"-")</f>
        <v>1</v>
      </c>
      <c r="G55" s="129">
        <f>IFERROR('Tablas turistas zona y tip.'!K55/'Tablas turistas zona y tip.'!K68-1,"-")</f>
        <v>-2.8985507246376829E-2</v>
      </c>
      <c r="H55" s="129">
        <f>IFERROR('Tablas turistas zona y tip.'!M55/'Tablas turistas zona y tip.'!M68-1,"-")</f>
        <v>-0.30574712643678159</v>
      </c>
      <c r="I55" s="129">
        <f>IFERROR('Tablas turistas zona y tip.'!O55/'Tablas turistas zona y tip.'!O68-1,"-")</f>
        <v>-0.2678571428571429</v>
      </c>
      <c r="J55" s="130">
        <f>IFERROR('Tablas turistas zona y tip.'!Q55/'Tablas turistas zona y tip.'!Q68-1,"-")</f>
        <v>-0.40240842950326139</v>
      </c>
      <c r="K55" s="130">
        <f>IFERROR('Tablas turistas zona y tip.'!S55/'Tablas turistas zona y tip.'!S68-1,"-")</f>
        <v>5.5210489993098744E-2</v>
      </c>
      <c r="L55" s="130">
        <f>IFERROR('Tablas turistas zona y tip.'!U55/'Tablas turistas zona y tip.'!U68-1,"-")</f>
        <v>-0.16368654746189848</v>
      </c>
      <c r="M55" s="129">
        <f>IFERROR('Tablas turistas zona y tip.'!W55/'Tablas turistas zona y tip.'!W68-1,"-")</f>
        <v>-0.39415520628683698</v>
      </c>
      <c r="N55" s="129">
        <f>IFERROR('Tablas turistas zona y tip.'!Y55/'Tablas turistas zona y tip.'!Y68-1,"-")</f>
        <v>2.2988505747126409E-2</v>
      </c>
      <c r="O55" s="129">
        <f>IFERROR('Tablas turistas zona y tip.'!AA55/'Tablas turistas zona y tip.'!AA68-1,"-")</f>
        <v>-0.16879304504911374</v>
      </c>
    </row>
    <row r="56" spans="2:15" hidden="1" outlineLevel="1">
      <c r="B56" s="41" t="s">
        <v>20</v>
      </c>
      <c r="C56" s="129">
        <f>IFERROR('Tablas turistas zona y tip.'!C56/'Tablas turistas zona y tip.'!C69-1,"-")</f>
        <v>-0.32758620689655171</v>
      </c>
      <c r="D56" s="130">
        <f>IFERROR('Tablas turistas zona y tip.'!E56/'Tablas turistas zona y tip.'!E69-1,"-")</f>
        <v>-0.54545454545454541</v>
      </c>
      <c r="E56" s="130">
        <f>IFERROR('Tablas turistas zona y tip.'!G56/'Tablas turistas zona y tip.'!G69-1,"-")</f>
        <v>0</v>
      </c>
      <c r="F56" s="130">
        <f>IFERROR('Tablas turistas zona y tip.'!I56/'Tablas turistas zona y tip.'!I69-1,"-")</f>
        <v>-0.4285714285714286</v>
      </c>
      <c r="G56" s="129">
        <f>IFERROR('Tablas turistas zona y tip.'!K56/'Tablas turistas zona y tip.'!K69-1,"-")</f>
        <v>-0.10326086956521741</v>
      </c>
      <c r="H56" s="129">
        <f>IFERROR('Tablas turistas zona y tip.'!M56/'Tablas turistas zona y tip.'!M69-1,"-")</f>
        <v>0.29097963142580019</v>
      </c>
      <c r="I56" s="129">
        <f>IFERROR('Tablas turistas zona y tip.'!O56/'Tablas turistas zona y tip.'!O69-1,"-")</f>
        <v>0.23127572016460896</v>
      </c>
      <c r="J56" s="130">
        <f>IFERROR('Tablas turistas zona y tip.'!Q56/'Tablas turistas zona y tip.'!Q69-1,"-")</f>
        <v>6.2177195073500169E-2</v>
      </c>
      <c r="K56" s="130">
        <f>IFERROR('Tablas turistas zona y tip.'!S56/'Tablas turistas zona y tip.'!S69-1,"-")</f>
        <v>-8.6248360297332738E-2</v>
      </c>
      <c r="L56" s="130">
        <f>IFERROR('Tablas turistas zona y tip.'!U56/'Tablas turistas zona y tip.'!U69-1,"-")</f>
        <v>-3.3563672260612076E-2</v>
      </c>
      <c r="M56" s="129">
        <f>IFERROR('Tablas turistas zona y tip.'!W56/'Tablas turistas zona y tip.'!W69-1,"-")</f>
        <v>5.0879515793455621E-2</v>
      </c>
      <c r="N56" s="129">
        <f>IFERROR('Tablas turistas zona y tip.'!Y56/'Tablas turistas zona y tip.'!Y69-1,"-")</f>
        <v>-4.8025928108426652E-2</v>
      </c>
      <c r="O56" s="129">
        <f>IFERROR('Tablas turistas zona y tip.'!AA56/'Tablas turistas zona y tip.'!AA69-1,"-")</f>
        <v>-1.4221992371840408E-2</v>
      </c>
    </row>
    <row r="57" spans="2:15" hidden="1" outlineLevel="1">
      <c r="B57" s="41" t="s">
        <v>21</v>
      </c>
      <c r="C57" s="129">
        <f>IFERROR('Tablas turistas zona y tip.'!C57/'Tablas turistas zona y tip.'!C70-1,"-")</f>
        <v>-0.3380281690140845</v>
      </c>
      <c r="D57" s="130">
        <f>IFERROR('Tablas turistas zona y tip.'!E57/'Tablas turistas zona y tip.'!E70-1,"-")</f>
        <v>-0.22222222222222221</v>
      </c>
      <c r="E57" s="130">
        <f>IFERROR('Tablas turistas zona y tip.'!G57/'Tablas turistas zona y tip.'!G70-1,"-")</f>
        <v>-1</v>
      </c>
      <c r="F57" s="130">
        <f>IFERROR('Tablas turistas zona y tip.'!I57/'Tablas turistas zona y tip.'!I70-1,"-")</f>
        <v>-0.41666666666666663</v>
      </c>
      <c r="G57" s="129">
        <f>IFERROR('Tablas turistas zona y tip.'!K57/'Tablas turistas zona y tip.'!K70-1,"-")</f>
        <v>-0.15087719298245617</v>
      </c>
      <c r="H57" s="129">
        <f>IFERROR('Tablas turistas zona y tip.'!M57/'Tablas turistas zona y tip.'!M70-1,"-")</f>
        <v>-5.2267486548808639E-2</v>
      </c>
      <c r="I57" s="129">
        <f>IFERROR('Tablas turistas zona y tip.'!O57/'Tablas turistas zona y tip.'!O70-1,"-")</f>
        <v>-6.9987389659520782E-2</v>
      </c>
      <c r="J57" s="130">
        <f>IFERROR('Tablas turistas zona y tip.'!Q57/'Tablas turistas zona y tip.'!Q70-1,"-")</f>
        <v>0.13206480783722685</v>
      </c>
      <c r="K57" s="130">
        <f>IFERROR('Tablas turistas zona y tip.'!S57/'Tablas turistas zona y tip.'!S70-1,"-")</f>
        <v>-5.4243502642079111E-2</v>
      </c>
      <c r="L57" s="130">
        <f>IFERROR('Tablas turistas zona y tip.'!U57/'Tablas turistas zona y tip.'!U70-1,"-")</f>
        <v>1.3579315547630477E-2</v>
      </c>
      <c r="M57" s="129">
        <f>IFERROR('Tablas turistas zona y tip.'!W57/'Tablas turistas zona y tip.'!W70-1,"-")</f>
        <v>0.11140490040542916</v>
      </c>
      <c r="N57" s="129">
        <f>IFERROR('Tablas turistas zona y tip.'!Y57/'Tablas turistas zona y tip.'!Y70-1,"-")</f>
        <v>-5.4268696227663837E-2</v>
      </c>
      <c r="O57" s="129">
        <f>IFERROR('Tablas turistas zona y tip.'!AA57/'Tablas turistas zona y tip.'!AA70-1,"-")</f>
        <v>3.569230769230769E-3</v>
      </c>
    </row>
    <row r="58" spans="2:15" hidden="1" outlineLevel="1">
      <c r="B58" s="41" t="s">
        <v>22</v>
      </c>
      <c r="C58" s="129">
        <f>IFERROR('Tablas turistas zona y tip.'!C58/'Tablas turistas zona y tip.'!C71-1,"-")</f>
        <v>0.17647058823529416</v>
      </c>
      <c r="D58" s="130">
        <f>IFERROR('Tablas turistas zona y tip.'!E58/'Tablas turistas zona y tip.'!E71-1,"-")</f>
        <v>2</v>
      </c>
      <c r="E58" s="130">
        <f>IFERROR('Tablas turistas zona y tip.'!G58/'Tablas turistas zona y tip.'!G71-1,"-")</f>
        <v>-1</v>
      </c>
      <c r="F58" s="130">
        <f>IFERROR('Tablas turistas zona y tip.'!I58/'Tablas turistas zona y tip.'!I71-1,"-")</f>
        <v>0</v>
      </c>
      <c r="G58" s="129">
        <f>IFERROR('Tablas turistas zona y tip.'!K58/'Tablas turistas zona y tip.'!K71-1,"-")</f>
        <v>-4.5454545454545414E-2</v>
      </c>
      <c r="H58" s="129">
        <f>IFERROR('Tablas turistas zona y tip.'!M58/'Tablas turistas zona y tip.'!M71-1,"-")</f>
        <v>-9.2970521541950069E-2</v>
      </c>
      <c r="I58" s="129">
        <f>IFERROR('Tablas turistas zona y tip.'!O58/'Tablas turistas zona y tip.'!O71-1,"-")</f>
        <v>-8.6341463414634112E-2</v>
      </c>
      <c r="J58" s="130">
        <f>IFERROR('Tablas turistas zona y tip.'!Q58/'Tablas turistas zona y tip.'!Q71-1,"-")</f>
        <v>-0.13206135428357646</v>
      </c>
      <c r="K58" s="130">
        <f>IFERROR('Tablas turistas zona y tip.'!S58/'Tablas turistas zona y tip.'!S71-1,"-")</f>
        <v>7.7065351418002415E-2</v>
      </c>
      <c r="L58" s="130">
        <f>IFERROR('Tablas turistas zona y tip.'!U58/'Tablas turistas zona y tip.'!U71-1,"-")</f>
        <v>2.9181589070168545E-3</v>
      </c>
      <c r="M58" s="129">
        <f>IFERROR('Tablas turistas zona y tip.'!W58/'Tablas turistas zona y tip.'!W71-1,"-")</f>
        <v>-0.12471335332510147</v>
      </c>
      <c r="N58" s="129">
        <f>IFERROR('Tablas turistas zona y tip.'!Y58/'Tablas turistas zona y tip.'!Y71-1,"-")</f>
        <v>5.0426012867327508E-2</v>
      </c>
      <c r="O58" s="129">
        <f>IFERROR('Tablas turistas zona y tip.'!AA58/'Tablas turistas zona y tip.'!AA71-1,"-")</f>
        <v>-7.3961912526935292E-3</v>
      </c>
    </row>
    <row r="59" spans="2:15" collapsed="1">
      <c r="B59" s="126">
        <v>2007</v>
      </c>
      <c r="C59" s="134">
        <f>IFERROR('Tablas turistas zona y tip.'!C59/'Tablas turistas zona y tip.'!C72-1,"-")</f>
        <v>8.7463556851312019E-2</v>
      </c>
      <c r="D59" s="134">
        <f>IFERROR('Tablas turistas zona y tip.'!E59/'Tablas turistas zona y tip.'!E72-1,"-")</f>
        <v>0.22916666666666674</v>
      </c>
      <c r="E59" s="134">
        <f>IFERROR('Tablas turistas zona y tip.'!G59/'Tablas turistas zona y tip.'!G72-1,"-")</f>
        <v>0</v>
      </c>
      <c r="F59" s="134">
        <f>IFERROR('Tablas turistas zona y tip.'!I59/'Tablas turistas zona y tip.'!I72-1,"-")</f>
        <v>0.15277777777777768</v>
      </c>
      <c r="G59" s="134">
        <f>IFERROR('Tablas turistas zona y tip.'!K59/'Tablas turistas zona y tip.'!K72-1,"-")</f>
        <v>-0.13565891472868219</v>
      </c>
      <c r="H59" s="134">
        <f>IFERROR('Tablas turistas zona y tip.'!M59/'Tablas turistas zona y tip.'!M72-1,"-")</f>
        <v>6.3494099538224713E-2</v>
      </c>
      <c r="I59" s="134">
        <f>IFERROR('Tablas turistas zona y tip.'!O59/'Tablas turistas zona y tip.'!O72-1,"-")</f>
        <v>3.0500856164383583E-2</v>
      </c>
      <c r="J59" s="134">
        <f>IFERROR('Tablas turistas zona y tip.'!Q59/'Tablas turistas zona y tip.'!Q72-1,"-")</f>
        <v>-0.14731965585704832</v>
      </c>
      <c r="K59" s="134">
        <f>IFERROR('Tablas turistas zona y tip.'!S59/'Tablas turistas zona y tip.'!S72-1,"-")</f>
        <v>0.27922617698178787</v>
      </c>
      <c r="L59" s="134">
        <f>IFERROR('Tablas turistas zona y tip.'!U59/'Tablas turistas zona y tip.'!U72-1,"-")</f>
        <v>0.10159083642938249</v>
      </c>
      <c r="M59" s="134">
        <f>IFERROR('Tablas turistas zona y tip.'!W59/'Tablas turistas zona y tip.'!W72-1,"-")</f>
        <v>-0.14438233368585385</v>
      </c>
      <c r="N59" s="134">
        <f>IFERROR('Tablas turistas zona y tip.'!Y59/'Tablas turistas zona y tip.'!Y72-1,"-")</f>
        <v>0.25143205161969973</v>
      </c>
      <c r="O59" s="134">
        <f>IFERROR('Tablas turistas zona y tip.'!AA59/'Tablas turistas zona y tip.'!AA72-1,"-")</f>
        <v>9.4967451675193493E-2</v>
      </c>
    </row>
    <row r="60" spans="2:15" hidden="1" outlineLevel="1">
      <c r="B60" s="41" t="s">
        <v>11</v>
      </c>
      <c r="C60" s="129">
        <f>IFERROR('Tablas turistas zona y tip.'!C60/'Tablas turistas zona y tip.'!C73-1,"-")</f>
        <v>0.26470588235294112</v>
      </c>
      <c r="D60" s="130">
        <f>IFERROR('Tablas turistas zona y tip.'!E60/'Tablas turistas zona y tip.'!E73-1,"-")</f>
        <v>11</v>
      </c>
      <c r="E60" s="130">
        <f>IFERROR('Tablas turistas zona y tip.'!G60/'Tablas turistas zona y tip.'!G73-1,"-")</f>
        <v>-1</v>
      </c>
      <c r="F60" s="130">
        <f>IFERROR('Tablas turistas zona y tip.'!I60/'Tablas turistas zona y tip.'!I73-1,"-")</f>
        <v>0.19999999999999996</v>
      </c>
      <c r="G60" s="129">
        <f>IFERROR('Tablas turistas zona y tip.'!K60/'Tablas turistas zona y tip.'!K73-1,"-")</f>
        <v>0.21327014218009488</v>
      </c>
      <c r="H60" s="129">
        <f>IFERROR('Tablas turistas zona y tip.'!M60/'Tablas turistas zona y tip.'!M73-1,"-")</f>
        <v>0.12954186413902047</v>
      </c>
      <c r="I60" s="129">
        <f>IFERROR('Tablas turistas zona y tip.'!O60/'Tablas turistas zona y tip.'!O73-1,"-")</f>
        <v>0.14150304671631675</v>
      </c>
      <c r="J60" s="130">
        <f>IFERROR('Tablas turistas zona y tip.'!Q60/'Tablas turistas zona y tip.'!Q73-1,"-")</f>
        <v>0.17214397496087641</v>
      </c>
      <c r="K60" s="130">
        <f>IFERROR('Tablas turistas zona y tip.'!S60/'Tablas turistas zona y tip.'!S73-1,"-")</f>
        <v>-2.45317858084938E-2</v>
      </c>
      <c r="L60" s="130">
        <f>IFERROR('Tablas turistas zona y tip.'!U60/'Tablas turistas zona y tip.'!U73-1,"-")</f>
        <v>4.8444628784736654E-2</v>
      </c>
      <c r="M60" s="129">
        <f>IFERROR('Tablas turistas zona y tip.'!W60/'Tablas turistas zona y tip.'!W73-1,"-")</f>
        <v>0.17694426785335882</v>
      </c>
      <c r="N60" s="129">
        <f>IFERROR('Tablas turistas zona y tip.'!Y60/'Tablas turistas zona y tip.'!Y73-1,"-")</f>
        <v>-3.5000564525233813E-3</v>
      </c>
      <c r="O60" s="129">
        <f>IFERROR('Tablas turistas zona y tip.'!AA60/'Tablas turistas zona y tip.'!AA73-1,"-")</f>
        <v>5.9222156747200883E-2</v>
      </c>
    </row>
    <row r="61" spans="2:15" hidden="1" outlineLevel="1">
      <c r="B61" s="41" t="s">
        <v>12</v>
      </c>
      <c r="C61" s="129">
        <f>IFERROR('Tablas turistas zona y tip.'!C61/'Tablas turistas zona y tip.'!C74-1,"-")</f>
        <v>-0.22448979591836737</v>
      </c>
      <c r="D61" s="130">
        <f>IFERROR('Tablas turistas zona y tip.'!E61/'Tablas turistas zona y tip.'!E74-1,"-")</f>
        <v>2</v>
      </c>
      <c r="E61" s="130">
        <f>IFERROR('Tablas turistas zona y tip.'!G61/'Tablas turistas zona y tip.'!G74-1,"-")</f>
        <v>2</v>
      </c>
      <c r="F61" s="130">
        <f>IFERROR('Tablas turistas zona y tip.'!I61/'Tablas turistas zona y tip.'!I74-1,"-")</f>
        <v>2</v>
      </c>
      <c r="G61" s="129">
        <f>IFERROR('Tablas turistas zona y tip.'!K61/'Tablas turistas zona y tip.'!K74-1,"-")</f>
        <v>0.21739130434782616</v>
      </c>
      <c r="H61" s="129">
        <f>IFERROR('Tablas turistas zona y tip.'!M61/'Tablas turistas zona y tip.'!M74-1,"-")</f>
        <v>-2.4811218985976269E-2</v>
      </c>
      <c r="I61" s="129">
        <f>IFERROR('Tablas turistas zona y tip.'!O61/'Tablas turistas zona y tip.'!O74-1,"-")</f>
        <v>6.5727699530515604E-3</v>
      </c>
      <c r="J61" s="130">
        <f>IFERROR('Tablas turistas zona y tip.'!Q61/'Tablas turistas zona y tip.'!Q74-1,"-")</f>
        <v>-4.4844070111541123E-2</v>
      </c>
      <c r="K61" s="130">
        <f>IFERROR('Tablas turistas zona y tip.'!S61/'Tablas turistas zona y tip.'!S74-1,"-")</f>
        <v>-0.2064353813559322</v>
      </c>
      <c r="L61" s="130">
        <f>IFERROR('Tablas turistas zona y tip.'!U61/'Tablas turistas zona y tip.'!U74-1,"-")</f>
        <v>-0.14700711594809546</v>
      </c>
      <c r="M61" s="129">
        <f>IFERROR('Tablas turistas zona y tip.'!W61/'Tablas turistas zona y tip.'!W74-1,"-")</f>
        <v>-3.8419559048242791E-2</v>
      </c>
      <c r="N61" s="129">
        <f>IFERROR('Tablas turistas zona y tip.'!Y61/'Tablas turistas zona y tip.'!Y74-1,"-")</f>
        <v>-0.18580523461447773</v>
      </c>
      <c r="O61" s="129">
        <f>IFERROR('Tablas turistas zona y tip.'!AA61/'Tablas turistas zona y tip.'!AA74-1,"-")</f>
        <v>-0.13411926816198427</v>
      </c>
    </row>
    <row r="62" spans="2:15" hidden="1" outlineLevel="1">
      <c r="B62" s="41" t="s">
        <v>13</v>
      </c>
      <c r="C62" s="129">
        <f>IFERROR('Tablas turistas zona y tip.'!C62/'Tablas turistas zona y tip.'!C75-1,"-")</f>
        <v>-0.1333333333333333</v>
      </c>
      <c r="D62" s="130">
        <f>IFERROR('Tablas turistas zona y tip.'!E62/'Tablas turistas zona y tip.'!E75-1,"-")</f>
        <v>-1</v>
      </c>
      <c r="E62" s="130" t="str">
        <f>IFERROR('Tablas turistas zona y tip.'!G62/'Tablas turistas zona y tip.'!G75-1,"-")</f>
        <v>-</v>
      </c>
      <c r="F62" s="130">
        <f>IFERROR('Tablas turistas zona y tip.'!I62/'Tablas turistas zona y tip.'!I75-1,"-")</f>
        <v>-1</v>
      </c>
      <c r="G62" s="129">
        <f>IFERROR('Tablas turistas zona y tip.'!K62/'Tablas turistas zona y tip.'!K75-1,"-")</f>
        <v>0.7021276595744681</v>
      </c>
      <c r="H62" s="129">
        <f>IFERROR('Tablas turistas zona y tip.'!M62/'Tablas turistas zona y tip.'!M75-1,"-")</f>
        <v>-1.6551724137931045E-2</v>
      </c>
      <c r="I62" s="129">
        <f>IFERROR('Tablas turistas zona y tip.'!O62/'Tablas turistas zona y tip.'!O75-1,"-")</f>
        <v>6.5934065934065922E-2</v>
      </c>
      <c r="J62" s="130">
        <f>IFERROR('Tablas turistas zona y tip.'!Q62/'Tablas turistas zona y tip.'!Q75-1,"-")</f>
        <v>0.16469517743403084</v>
      </c>
      <c r="K62" s="130">
        <f>IFERROR('Tablas turistas zona y tip.'!S62/'Tablas turistas zona y tip.'!S75-1,"-")</f>
        <v>0.20012165450121655</v>
      </c>
      <c r="L62" s="130">
        <f>IFERROR('Tablas turistas zona y tip.'!U62/'Tablas turistas zona y tip.'!U75-1,"-")</f>
        <v>0.18238420652999232</v>
      </c>
      <c r="M62" s="129">
        <f>IFERROR('Tablas turistas zona y tip.'!W62/'Tablas turistas zona y tip.'!W75-1,"-")</f>
        <v>0.17752347417840375</v>
      </c>
      <c r="N62" s="129">
        <f>IFERROR('Tablas turistas zona y tip.'!Y62/'Tablas turistas zona y tip.'!Y75-1,"-")</f>
        <v>0.16097682531771751</v>
      </c>
      <c r="O62" s="129">
        <f>IFERROR('Tablas turistas zona y tip.'!AA62/'Tablas turistas zona y tip.'!AA75-1,"-")</f>
        <v>0.16857566365718912</v>
      </c>
    </row>
    <row r="63" spans="2:15" hidden="1" outlineLevel="1">
      <c r="B63" s="41" t="s">
        <v>14</v>
      </c>
      <c r="C63" s="129">
        <f>IFERROR('Tablas turistas zona y tip.'!C63/'Tablas turistas zona y tip.'!C76-1,"-")</f>
        <v>14</v>
      </c>
      <c r="D63" s="130">
        <f>IFERROR('Tablas turistas zona y tip.'!E63/'Tablas turistas zona y tip.'!E76-1,"-")</f>
        <v>-1</v>
      </c>
      <c r="E63" s="130" t="str">
        <f>IFERROR('Tablas turistas zona y tip.'!G63/'Tablas turistas zona y tip.'!G76-1,"-")</f>
        <v>-</v>
      </c>
      <c r="F63" s="130">
        <f>IFERROR('Tablas turistas zona y tip.'!I63/'Tablas turistas zona y tip.'!I76-1,"-")</f>
        <v>-1</v>
      </c>
      <c r="G63" s="129">
        <f>IFERROR('Tablas turistas zona y tip.'!K63/'Tablas turistas zona y tip.'!K76-1,"-")</f>
        <v>2.5714285714285716</v>
      </c>
      <c r="H63" s="129">
        <f>IFERROR('Tablas turistas zona y tip.'!M63/'Tablas turistas zona y tip.'!M76-1,"-")</f>
        <v>1.4166666666666665</v>
      </c>
      <c r="I63" s="129">
        <f>IFERROR('Tablas turistas zona y tip.'!O63/'Tablas turistas zona y tip.'!O76-1,"-")</f>
        <v>2.2250000000000001</v>
      </c>
      <c r="J63" s="130">
        <f>IFERROR('Tablas turistas zona y tip.'!Q63/'Tablas turistas zona y tip.'!Q76-1,"-")</f>
        <v>-0.27558479532163738</v>
      </c>
      <c r="K63" s="130">
        <f>IFERROR('Tablas turistas zona y tip.'!S63/'Tablas turistas zona y tip.'!S76-1,"-")</f>
        <v>1.0384615384615383</v>
      </c>
      <c r="L63" s="130">
        <f>IFERROR('Tablas turistas zona y tip.'!U63/'Tablas turistas zona y tip.'!U76-1,"-")</f>
        <v>-8.3645443196004976E-2</v>
      </c>
      <c r="M63" s="129">
        <f>IFERROR('Tablas turistas zona y tip.'!W63/'Tablas turistas zona y tip.'!W76-1,"-")</f>
        <v>-0.20943531093638312</v>
      </c>
      <c r="N63" s="129">
        <f>IFERROR('Tablas turistas zona y tip.'!Y63/'Tablas turistas zona y tip.'!Y76-1,"-")</f>
        <v>1.0569105691056913</v>
      </c>
      <c r="O63" s="129">
        <f>IFERROR('Tablas turistas zona y tip.'!AA63/'Tablas turistas zona y tip.'!AA76-1,"-")</f>
        <v>-2.0060790273556228E-2</v>
      </c>
    </row>
    <row r="64" spans="2:15" hidden="1" outlineLevel="1">
      <c r="B64" s="41" t="s">
        <v>15</v>
      </c>
      <c r="C64" s="129">
        <f>IFERROR('Tablas turistas zona y tip.'!C64/'Tablas turistas zona y tip.'!C77-1,"-")</f>
        <v>1.25</v>
      </c>
      <c r="D64" s="130">
        <f>IFERROR('Tablas turistas zona y tip.'!E64/'Tablas turistas zona y tip.'!E77-1,"-")</f>
        <v>0</v>
      </c>
      <c r="E64" s="130" t="str">
        <f>IFERROR('Tablas turistas zona y tip.'!G64/'Tablas turistas zona y tip.'!G77-1,"-")</f>
        <v>-</v>
      </c>
      <c r="F64" s="130">
        <f>IFERROR('Tablas turistas zona y tip.'!I64/'Tablas turistas zona y tip.'!I77-1,"-")</f>
        <v>0</v>
      </c>
      <c r="G64" s="129">
        <f>IFERROR('Tablas turistas zona y tip.'!K64/'Tablas turistas zona y tip.'!K77-1,"-")</f>
        <v>-0.6</v>
      </c>
      <c r="H64" s="129">
        <f>IFERROR('Tablas turistas zona y tip.'!M64/'Tablas turistas zona y tip.'!M77-1,"-")</f>
        <v>1</v>
      </c>
      <c r="I64" s="129">
        <f>IFERROR('Tablas turistas zona y tip.'!O64/'Tablas turistas zona y tip.'!O77-1,"-")</f>
        <v>0.21951219512195119</v>
      </c>
      <c r="J64" s="130">
        <f>IFERROR('Tablas turistas zona y tip.'!Q64/'Tablas turistas zona y tip.'!Q77-1,"-")</f>
        <v>1.3986013986013957E-2</v>
      </c>
      <c r="K64" s="130">
        <f>IFERROR('Tablas turistas zona y tip.'!S64/'Tablas turistas zona y tip.'!S77-1,"-")</f>
        <v>0.60857142857142854</v>
      </c>
      <c r="L64" s="130">
        <f>IFERROR('Tablas turistas zona y tip.'!U64/'Tablas turistas zona y tip.'!U77-1,"-")</f>
        <v>0.1532797858099062</v>
      </c>
      <c r="M64" s="129">
        <f>IFERROR('Tablas turistas zona y tip.'!W64/'Tablas turistas zona y tip.'!W77-1,"-")</f>
        <v>7.6726342710997653E-3</v>
      </c>
      <c r="N64" s="129">
        <f>IFERROR('Tablas turistas zona y tip.'!Y64/'Tablas turistas zona y tip.'!Y77-1,"-")</f>
        <v>0.63072776280323439</v>
      </c>
      <c r="O64" s="129">
        <f>IFERROR('Tablas turistas zona y tip.'!AA64/'Tablas turistas zona y tip.'!AA77-1,"-")</f>
        <v>0.15738341968911906</v>
      </c>
    </row>
    <row r="65" spans="2:15" hidden="1" outlineLevel="1">
      <c r="B65" s="41" t="s">
        <v>16</v>
      </c>
      <c r="C65" s="129">
        <f>IFERROR('Tablas turistas zona y tip.'!C65/'Tablas turistas zona y tip.'!C78-1,"-")</f>
        <v>-9.0909090909090939E-2</v>
      </c>
      <c r="D65" s="130">
        <f>IFERROR('Tablas turistas zona y tip.'!E65/'Tablas turistas zona y tip.'!E78-1,"-")</f>
        <v>-1</v>
      </c>
      <c r="E65" s="130" t="str">
        <f>IFERROR('Tablas turistas zona y tip.'!G65/'Tablas turistas zona y tip.'!G78-1,"-")</f>
        <v>-</v>
      </c>
      <c r="F65" s="130">
        <f>IFERROR('Tablas turistas zona y tip.'!I65/'Tablas turistas zona y tip.'!I78-1,"-")</f>
        <v>-1</v>
      </c>
      <c r="G65" s="129">
        <f>IFERROR('Tablas turistas zona y tip.'!K65/'Tablas turistas zona y tip.'!K78-1,"-")</f>
        <v>-0.41379310344827591</v>
      </c>
      <c r="H65" s="129">
        <f>IFERROR('Tablas turistas zona y tip.'!M65/'Tablas turistas zona y tip.'!M78-1,"-")</f>
        <v>0.52777777777777768</v>
      </c>
      <c r="I65" s="129">
        <f>IFERROR('Tablas turistas zona y tip.'!O65/'Tablas turistas zona y tip.'!O78-1,"-")</f>
        <v>0.25742574257425743</v>
      </c>
      <c r="J65" s="130">
        <f>IFERROR('Tablas turistas zona y tip.'!Q65/'Tablas turistas zona y tip.'!Q78-1,"-")</f>
        <v>-0.36229946524064172</v>
      </c>
      <c r="K65" s="130">
        <f>IFERROR('Tablas turistas zona y tip.'!S65/'Tablas turistas zona y tip.'!S78-1,"-")</f>
        <v>0.34606741573033717</v>
      </c>
      <c r="L65" s="130">
        <f>IFERROR('Tablas turistas zona y tip.'!U65/'Tablas turistas zona y tip.'!U78-1,"-")</f>
        <v>-0.19989696032972692</v>
      </c>
      <c r="M65" s="129">
        <f>IFERROR('Tablas turistas zona y tip.'!W65/'Tablas turistas zona y tip.'!W78-1,"-")</f>
        <v>-0.36105738233397811</v>
      </c>
      <c r="N65" s="129">
        <f>IFERROR('Tablas turistas zona y tip.'!Y65/'Tablas turistas zona y tip.'!Y78-1,"-")</f>
        <v>0.37137330754352038</v>
      </c>
      <c r="O65" s="129">
        <f>IFERROR('Tablas turistas zona y tip.'!AA65/'Tablas turistas zona y tip.'!AA78-1,"-")</f>
        <v>-0.17794970986460346</v>
      </c>
    </row>
    <row r="66" spans="2:15" hidden="1" outlineLevel="1">
      <c r="B66" s="41" t="s">
        <v>17</v>
      </c>
      <c r="C66" s="129">
        <f>IFERROR('Tablas turistas zona y tip.'!C66/'Tablas turistas zona y tip.'!C79-1,"-")</f>
        <v>0.72727272727272729</v>
      </c>
      <c r="D66" s="130" t="str">
        <f>IFERROR('Tablas turistas zona y tip.'!E66/'Tablas turistas zona y tip.'!E79-1,"-")</f>
        <v>-</v>
      </c>
      <c r="E66" s="130" t="str">
        <f>IFERROR('Tablas turistas zona y tip.'!G66/'Tablas turistas zona y tip.'!G79-1,"-")</f>
        <v>-</v>
      </c>
      <c r="F66" s="130" t="str">
        <f>IFERROR('Tablas turistas zona y tip.'!I66/'Tablas turistas zona y tip.'!I79-1,"-")</f>
        <v>-</v>
      </c>
      <c r="G66" s="129">
        <f>IFERROR('Tablas turistas zona y tip.'!K66/'Tablas turistas zona y tip.'!K79-1,"-")</f>
        <v>5</v>
      </c>
      <c r="H66" s="129">
        <f>IFERROR('Tablas turistas zona y tip.'!M66/'Tablas turistas zona y tip.'!M79-1,"-")</f>
        <v>-0.7021276595744681</v>
      </c>
      <c r="I66" s="129">
        <f>IFERROR('Tablas turistas zona y tip.'!O66/'Tablas turistas zona y tip.'!O79-1,"-")</f>
        <v>-0.46938775510204078</v>
      </c>
      <c r="J66" s="130">
        <f>IFERROR('Tablas turistas zona y tip.'!Q66/'Tablas turistas zona y tip.'!Q79-1,"-")</f>
        <v>-0.41400304414003042</v>
      </c>
      <c r="K66" s="130">
        <f>IFERROR('Tablas turistas zona y tip.'!S66/'Tablas turistas zona y tip.'!S79-1,"-")</f>
        <v>0.51779935275080913</v>
      </c>
      <c r="L66" s="130">
        <f>IFERROR('Tablas turistas zona y tip.'!U66/'Tablas turistas zona y tip.'!U79-1,"-")</f>
        <v>-0.2365988909426987</v>
      </c>
      <c r="M66" s="129">
        <f>IFERROR('Tablas turistas zona y tip.'!W66/'Tablas turistas zona y tip.'!W79-1,"-")</f>
        <v>-0.39487565938206481</v>
      </c>
      <c r="N66" s="129">
        <f>IFERROR('Tablas turistas zona y tip.'!Y66/'Tablas turistas zona y tip.'!Y79-1,"-")</f>
        <v>0.35674157303370779</v>
      </c>
      <c r="O66" s="129">
        <f>IFERROR('Tablas turistas zona y tip.'!AA66/'Tablas turistas zona y tip.'!AA79-1,"-")</f>
        <v>-0.23588829471182415</v>
      </c>
    </row>
    <row r="67" spans="2:15" hidden="1" outlineLevel="1">
      <c r="B67" s="41" t="s">
        <v>18</v>
      </c>
      <c r="C67" s="129">
        <f>IFERROR('Tablas turistas zona y tip.'!C67/'Tablas turistas zona y tip.'!C80-1,"-")</f>
        <v>-0.38461538461538458</v>
      </c>
      <c r="D67" s="130">
        <f>IFERROR('Tablas turistas zona y tip.'!E67/'Tablas turistas zona y tip.'!E80-1,"-")</f>
        <v>0</v>
      </c>
      <c r="E67" s="130" t="str">
        <f>IFERROR('Tablas turistas zona y tip.'!G67/'Tablas turistas zona y tip.'!G80-1,"-")</f>
        <v>-</v>
      </c>
      <c r="F67" s="130">
        <f>IFERROR('Tablas turistas zona y tip.'!I67/'Tablas turistas zona y tip.'!I80-1,"-")</f>
        <v>0</v>
      </c>
      <c r="G67" s="129">
        <f>IFERROR('Tablas turistas zona y tip.'!K67/'Tablas turistas zona y tip.'!K80-1,"-")</f>
        <v>-0.93333333333333335</v>
      </c>
      <c r="H67" s="129">
        <f>IFERROR('Tablas turistas zona y tip.'!M67/'Tablas turistas zona y tip.'!M80-1,"-")</f>
        <v>-0.2068965517241379</v>
      </c>
      <c r="I67" s="129">
        <f>IFERROR('Tablas turistas zona y tip.'!O67/'Tablas turistas zona y tip.'!O80-1,"-")</f>
        <v>-0.64864864864864868</v>
      </c>
      <c r="J67" s="130">
        <f>IFERROR('Tablas turistas zona y tip.'!Q67/'Tablas turistas zona y tip.'!Q80-1,"-")</f>
        <v>-0.41289522628642283</v>
      </c>
      <c r="K67" s="130">
        <f>IFERROR('Tablas turistas zona y tip.'!S67/'Tablas turistas zona y tip.'!S80-1,"-")</f>
        <v>2.482394366197183</v>
      </c>
      <c r="L67" s="130">
        <f>IFERROR('Tablas turistas zona y tip.'!U67/'Tablas turistas zona y tip.'!U80-1,"-")</f>
        <v>2.0558777016341567E-2</v>
      </c>
      <c r="M67" s="129">
        <f>IFERROR('Tablas turistas zona y tip.'!W67/'Tablas turistas zona y tip.'!W80-1,"-")</f>
        <v>-0.42643540669856461</v>
      </c>
      <c r="N67" s="129">
        <f>IFERROR('Tablas turistas zona y tip.'!Y67/'Tablas turistas zona y tip.'!Y80-1,"-")</f>
        <v>2.2332268370607027</v>
      </c>
      <c r="O67" s="129">
        <f>IFERROR('Tablas turistas zona y tip.'!AA67/'Tablas turistas zona y tip.'!AA80-1,"-")</f>
        <v>-7.0528967254408492E-3</v>
      </c>
    </row>
    <row r="68" spans="2:15" hidden="1" outlineLevel="1">
      <c r="B68" s="41" t="s">
        <v>19</v>
      </c>
      <c r="C68" s="129">
        <f>IFERROR('Tablas turistas zona y tip.'!C68/'Tablas turistas zona y tip.'!C81-1,"-")</f>
        <v>0.36363636363636354</v>
      </c>
      <c r="D68" s="130">
        <f>IFERROR('Tablas turistas zona y tip.'!E68/'Tablas turistas zona y tip.'!E81-1,"-")</f>
        <v>-0.33333333333333337</v>
      </c>
      <c r="E68" s="130" t="str">
        <f>IFERROR('Tablas turistas zona y tip.'!G68/'Tablas turistas zona y tip.'!G81-1,"-")</f>
        <v>-</v>
      </c>
      <c r="F68" s="130">
        <f>IFERROR('Tablas turistas zona y tip.'!I68/'Tablas turistas zona y tip.'!I81-1,"-")</f>
        <v>0.66666666666666674</v>
      </c>
      <c r="G68" s="129">
        <f>IFERROR('Tablas turistas zona y tip.'!K68/'Tablas turistas zona y tip.'!K81-1,"-")</f>
        <v>-2.8169014084507005E-2</v>
      </c>
      <c r="H68" s="129">
        <f>IFERROR('Tablas turistas zona y tip.'!M68/'Tablas turistas zona y tip.'!M81-1,"-")</f>
        <v>0.35514018691588789</v>
      </c>
      <c r="I68" s="129">
        <f>IFERROR('Tablas turistas zona y tip.'!O68/'Tablas turistas zona y tip.'!O81-1,"-")</f>
        <v>0.28571428571428581</v>
      </c>
      <c r="J68" s="130">
        <f>IFERROR('Tablas turistas zona y tip.'!Q68/'Tablas turistas zona y tip.'!Q81-1,"-")</f>
        <v>0.61311210036422503</v>
      </c>
      <c r="K68" s="130">
        <f>IFERROR('Tablas turistas zona y tip.'!S68/'Tablas turistas zona y tip.'!S81-1,"-")</f>
        <v>0.29374999999999996</v>
      </c>
      <c r="L68" s="130">
        <f>IFERROR('Tablas turistas zona y tip.'!U68/'Tablas turistas zona y tip.'!U81-1,"-")</f>
        <v>0.42908592008231872</v>
      </c>
      <c r="M68" s="129">
        <f>IFERROR('Tablas turistas zona y tip.'!W68/'Tablas turistas zona y tip.'!W81-1,"-")</f>
        <v>0.59311424100156485</v>
      </c>
      <c r="N68" s="129">
        <f>IFERROR('Tablas turistas zona y tip.'!Y68/'Tablas turistas zona y tip.'!Y81-1,"-")</f>
        <v>0.29991850040749801</v>
      </c>
      <c r="O68" s="129">
        <f>IFERROR('Tablas turistas zona y tip.'!AA68/'Tablas turistas zona y tip.'!AA81-1,"-")</f>
        <v>0.42007375340708664</v>
      </c>
    </row>
    <row r="69" spans="2:15" hidden="1" outlineLevel="1">
      <c r="B69" s="41" t="s">
        <v>20</v>
      </c>
      <c r="C69" s="129">
        <f>IFERROR('Tablas turistas zona y tip.'!C69/'Tablas turistas zona y tip.'!C82-1,"-")</f>
        <v>1.3199999999999998</v>
      </c>
      <c r="D69" s="130">
        <f>IFERROR('Tablas turistas zona y tip.'!E69/'Tablas turistas zona y tip.'!E82-1,"-")</f>
        <v>0</v>
      </c>
      <c r="E69" s="130" t="str">
        <f>IFERROR('Tablas turistas zona y tip.'!G69/'Tablas turistas zona y tip.'!G82-1,"-")</f>
        <v>-</v>
      </c>
      <c r="F69" s="130">
        <f>IFERROR('Tablas turistas zona y tip.'!I69/'Tablas turistas zona y tip.'!I82-1,"-")</f>
        <v>0.27272727272727271</v>
      </c>
      <c r="G69" s="129">
        <f>IFERROR('Tablas turistas zona y tip.'!K69/'Tablas turistas zona y tip.'!K82-1,"-")</f>
        <v>0.14285714285714279</v>
      </c>
      <c r="H69" s="129">
        <f>IFERROR('Tablas turistas zona y tip.'!M69/'Tablas turistas zona y tip.'!M82-1,"-")</f>
        <v>-0.28103207810320785</v>
      </c>
      <c r="I69" s="129">
        <f>IFERROR('Tablas turistas zona y tip.'!O69/'Tablas turistas zona y tip.'!O82-1,"-")</f>
        <v>-0.23824451410658309</v>
      </c>
      <c r="J69" s="130">
        <f>IFERROR('Tablas turistas zona y tip.'!Q69/'Tablas turistas zona y tip.'!Q82-1,"-")</f>
        <v>0.30991412958626063</v>
      </c>
      <c r="K69" s="130">
        <f>IFERROR('Tablas turistas zona y tip.'!S69/'Tablas turistas zona y tip.'!S82-1,"-")</f>
        <v>0.17508028259473352</v>
      </c>
      <c r="L69" s="130">
        <f>IFERROR('Tablas turistas zona y tip.'!U69/'Tablas turistas zona y tip.'!U82-1,"-")</f>
        <v>0.21964224286205702</v>
      </c>
      <c r="M69" s="129">
        <f>IFERROR('Tablas turistas zona y tip.'!W69/'Tablas turistas zona y tip.'!W82-1,"-")</f>
        <v>0.3086633663366336</v>
      </c>
      <c r="N69" s="129">
        <f>IFERROR('Tablas turistas zona y tip.'!Y69/'Tablas turistas zona y tip.'!Y82-1,"-")</f>
        <v>0.10445818418483577</v>
      </c>
      <c r="O69" s="129">
        <f>IFERROR('Tablas turistas zona y tip.'!AA69/'Tablas turistas zona y tip.'!AA82-1,"-")</f>
        <v>0.16667923674485263</v>
      </c>
    </row>
    <row r="70" spans="2:15" hidden="1" outlineLevel="1">
      <c r="B70" s="41" t="s">
        <v>21</v>
      </c>
      <c r="C70" s="129">
        <f>IFERROR('Tablas turistas zona y tip.'!C70/'Tablas turistas zona y tip.'!C83-1,"-")</f>
        <v>0.33962264150943389</v>
      </c>
      <c r="D70" s="130">
        <f>IFERROR('Tablas turistas zona y tip.'!E70/'Tablas turistas zona y tip.'!E83-1,"-")</f>
        <v>0</v>
      </c>
      <c r="E70" s="130">
        <f>IFERROR('Tablas turistas zona y tip.'!G70/'Tablas turistas zona y tip.'!G83-1,"-")</f>
        <v>-0.66666666666666674</v>
      </c>
      <c r="F70" s="130">
        <f>IFERROR('Tablas turistas zona y tip.'!I70/'Tablas turistas zona y tip.'!I83-1,"-")</f>
        <v>-0.33333333333333337</v>
      </c>
      <c r="G70" s="129">
        <f>IFERROR('Tablas turistas zona y tip.'!K70/'Tablas turistas zona y tip.'!K83-1,"-")</f>
        <v>8.7786259541984712E-2</v>
      </c>
      <c r="H70" s="129">
        <f>IFERROR('Tablas turistas zona y tip.'!M70/'Tablas turistas zona y tip.'!M83-1,"-")</f>
        <v>-1.4393939393939403E-2</v>
      </c>
      <c r="I70" s="129">
        <f>IFERROR('Tablas turistas zona y tip.'!O70/'Tablas turistas zona y tip.'!O83-1,"-")</f>
        <v>2.5284450063212116E-3</v>
      </c>
      <c r="J70" s="130">
        <f>IFERROR('Tablas turistas zona y tip.'!Q70/'Tablas turistas zona y tip.'!Q83-1,"-")</f>
        <v>0.11794439764111209</v>
      </c>
      <c r="K70" s="130">
        <f>IFERROR('Tablas turistas zona y tip.'!S70/'Tablas turistas zona y tip.'!S83-1,"-")</f>
        <v>0.13251099169516367</v>
      </c>
      <c r="L70" s="130">
        <f>IFERROR('Tablas turistas zona y tip.'!U70/'Tablas turistas zona y tip.'!U83-1,"-")</f>
        <v>0.12716450216450226</v>
      </c>
      <c r="M70" s="129">
        <f>IFERROR('Tablas turistas zona y tip.'!W70/'Tablas turistas zona y tip.'!W83-1,"-")</f>
        <v>0.11849369085173511</v>
      </c>
      <c r="N70" s="129">
        <f>IFERROR('Tablas turistas zona y tip.'!Y70/'Tablas turistas zona y tip.'!Y83-1,"-")</f>
        <v>0.11137963644005455</v>
      </c>
      <c r="O70" s="129">
        <f>IFERROR('Tablas turistas zona y tip.'!AA70/'Tablas turistas zona y tip.'!AA83-1,"-")</f>
        <v>0.11385290287202676</v>
      </c>
    </row>
    <row r="71" spans="2:15" hidden="1" outlineLevel="1">
      <c r="B71" s="41" t="s">
        <v>22</v>
      </c>
      <c r="C71" s="129">
        <f>IFERROR('Tablas turistas zona y tip.'!C71/'Tablas turistas zona y tip.'!C84-1,"-")</f>
        <v>-0.17073170731707321</v>
      </c>
      <c r="D71" s="130">
        <f>IFERROR('Tablas turistas zona y tip.'!E71/'Tablas turistas zona y tip.'!E84-1,"-")</f>
        <v>-0.93023255813953487</v>
      </c>
      <c r="E71" s="130" t="str">
        <f>IFERROR('Tablas turistas zona y tip.'!G71/'Tablas turistas zona y tip.'!G84-1,"-")</f>
        <v>-</v>
      </c>
      <c r="F71" s="130">
        <f>IFERROR('Tablas turistas zona y tip.'!I71/'Tablas turistas zona y tip.'!I84-1,"-")</f>
        <v>-0.79069767441860461</v>
      </c>
      <c r="G71" s="129">
        <f>IFERROR('Tablas turistas zona y tip.'!K71/'Tablas turistas zona y tip.'!K84-1,"-")</f>
        <v>0.31797235023041481</v>
      </c>
      <c r="H71" s="129">
        <f>IFERROR('Tablas turistas zona y tip.'!M71/'Tablas turistas zona y tip.'!M84-1,"-")</f>
        <v>0.15900131406044671</v>
      </c>
      <c r="I71" s="129">
        <f>IFERROR('Tablas turistas zona y tip.'!O71/'Tablas turistas zona y tip.'!O84-1,"-")</f>
        <v>0.17883841288096614</v>
      </c>
      <c r="J71" s="130">
        <f>IFERROR('Tablas turistas zona y tip.'!Q71/'Tablas turistas zona y tip.'!Q84-1,"-")</f>
        <v>-3.5414725069897734E-3</v>
      </c>
      <c r="K71" s="130">
        <f>IFERROR('Tablas turistas zona y tip.'!S71/'Tablas turistas zona y tip.'!S84-1,"-")</f>
        <v>0.17366136034732271</v>
      </c>
      <c r="L71" s="130">
        <f>IFERROR('Tablas turistas zona y tip.'!U71/'Tablas turistas zona y tip.'!U84-1,"-")</f>
        <v>0.1040492055356228</v>
      </c>
      <c r="M71" s="129">
        <f>IFERROR('Tablas turistas zona y tip.'!W71/'Tablas turistas zona y tip.'!W84-1,"-")</f>
        <v>5.2947405577130624E-4</v>
      </c>
      <c r="N71" s="129">
        <f>IFERROR('Tablas turistas zona y tip.'!Y71/'Tablas turistas zona y tip.'!Y84-1,"-")</f>
        <v>0.17199918483798649</v>
      </c>
      <c r="O71" s="129">
        <f>IFERROR('Tablas turistas zona y tip.'!AA71/'Tablas turistas zona y tip.'!AA84-1,"-")</f>
        <v>0.10923772609819116</v>
      </c>
    </row>
    <row r="72" spans="2:15" collapsed="1">
      <c r="B72" s="126">
        <v>2006</v>
      </c>
      <c r="C72" s="134">
        <f>IFERROR('Tablas turistas zona y tip.'!C72/'Tablas turistas zona y tip.'!C85-1,"-")</f>
        <v>0.22939068100358417</v>
      </c>
      <c r="D72" s="134">
        <f>IFERROR('Tablas turistas zona y tip.'!E72/'Tablas turistas zona y tip.'!E85-1,"-")</f>
        <v>-0.41463414634146345</v>
      </c>
      <c r="E72" s="134">
        <f>IFERROR('Tablas turistas zona y tip.'!G72/'Tablas turistas zona y tip.'!G85-1,"-")</f>
        <v>0.14285714285714279</v>
      </c>
      <c r="F72" s="134">
        <f>IFERROR('Tablas turistas zona y tip.'!I72/'Tablas turistas zona y tip.'!I85-1,"-")</f>
        <v>-0.30097087378640774</v>
      </c>
      <c r="G72" s="134">
        <f>IFERROR('Tablas turistas zona y tip.'!K72/'Tablas turistas zona y tip.'!K85-1,"-")</f>
        <v>0.21126760563380276</v>
      </c>
      <c r="H72" s="134">
        <f>IFERROR('Tablas turistas zona y tip.'!M72/'Tablas turistas zona y tip.'!M85-1,"-")</f>
        <v>1.2993762993763092E-2</v>
      </c>
      <c r="I72" s="134">
        <f>IFERROR('Tablas turistas zona y tip.'!O72/'Tablas turistas zona y tip.'!O85-1,"-")</f>
        <v>4.1230220637396897E-2</v>
      </c>
      <c r="J72" s="134">
        <f>IFERROR('Tablas turistas zona y tip.'!Q72/'Tablas turistas zona y tip.'!Q85-1,"-")</f>
        <v>6.3335679099225883E-2</v>
      </c>
      <c r="K72" s="134">
        <f>IFERROR('Tablas turistas zona y tip.'!S72/'Tablas turistas zona y tip.'!S85-1,"-")</f>
        <v>0.11040718286517448</v>
      </c>
      <c r="L72" s="134">
        <f>IFERROR('Tablas turistas zona y tip.'!U72/'Tablas turistas zona y tip.'!U85-1,"-")</f>
        <v>9.0306993292785576E-2</v>
      </c>
      <c r="M72" s="134">
        <f>IFERROR('Tablas turistas zona y tip.'!W72/'Tablas turistas zona y tip.'!W85-1,"-")</f>
        <v>6.8614788505004798E-2</v>
      </c>
      <c r="N72" s="134">
        <f>IFERROR('Tablas turistas zona y tip.'!Y72/'Tablas turistas zona y tip.'!Y85-1,"-")</f>
        <v>9.6883689018885555E-2</v>
      </c>
      <c r="O72" s="134">
        <f>IFERROR('Tablas turistas zona y tip.'!AA72/'Tablas turistas zona y tip.'!AA85-1,"-")</f>
        <v>8.553214478660176E-2</v>
      </c>
    </row>
    <row r="73" spans="2:15" hidden="1" outlineLevel="1">
      <c r="B73" s="41" t="s">
        <v>11</v>
      </c>
      <c r="C73" s="129">
        <f>IFERROR('Tablas turistas zona y tip.'!C73/'Tablas turistas zona y tip.'!C86-1,"-")</f>
        <v>-0.22727272727272729</v>
      </c>
      <c r="D73" s="130">
        <f>IFERROR('Tablas turistas zona y tip.'!E73/'Tablas turistas zona y tip.'!E86-1,"-")</f>
        <v>-0.75</v>
      </c>
      <c r="E73" s="130" t="str">
        <f>IFERROR('Tablas turistas zona y tip.'!G73/'Tablas turistas zona y tip.'!G86-1,"-")</f>
        <v>-</v>
      </c>
      <c r="F73" s="130">
        <f>IFERROR('Tablas turistas zona y tip.'!I73/'Tablas turistas zona y tip.'!I86-1,"-")</f>
        <v>1.5</v>
      </c>
      <c r="G73" s="129">
        <f>IFERROR('Tablas turistas zona y tip.'!K73/'Tablas turistas zona y tip.'!K86-1,"-")</f>
        <v>0.46527777777777768</v>
      </c>
      <c r="H73" s="129">
        <f>IFERROR('Tablas turistas zona y tip.'!M73/'Tablas turistas zona y tip.'!M86-1,"-")</f>
        <v>-0.10845070422535208</v>
      </c>
      <c r="I73" s="129">
        <f>IFERROR('Tablas turistas zona y tip.'!O73/'Tablas turistas zona y tip.'!O86-1,"-")</f>
        <v>-5.5626598465473132E-2</v>
      </c>
      <c r="J73" s="130">
        <f>IFERROR('Tablas turistas zona y tip.'!Q73/'Tablas turistas zona y tip.'!Q86-1,"-")</f>
        <v>2.8039531142266094E-2</v>
      </c>
      <c r="K73" s="130">
        <f>IFERROR('Tablas turistas zona y tip.'!S73/'Tablas turistas zona y tip.'!S86-1,"-")</f>
        <v>0.1260953512550127</v>
      </c>
      <c r="L73" s="130">
        <f>IFERROR('Tablas turistas zona y tip.'!U73/'Tablas turistas zona y tip.'!U86-1,"-")</f>
        <v>8.7603753157704745E-2</v>
      </c>
      <c r="M73" s="129">
        <f>IFERROR('Tablas turistas zona y tip.'!W73/'Tablas turistas zona y tip.'!W86-1,"-")</f>
        <v>3.874092009685226E-2</v>
      </c>
      <c r="N73" s="129">
        <f>IFERROR('Tablas turistas zona y tip.'!Y73/'Tablas turistas zona y tip.'!Y86-1,"-")</f>
        <v>8.6348583343554441E-2</v>
      </c>
      <c r="O73" s="129">
        <f>IFERROR('Tablas turistas zona y tip.'!AA73/'Tablas turistas zona y tip.'!AA86-1,"-")</f>
        <v>6.9313169502205341E-2</v>
      </c>
    </row>
    <row r="74" spans="2:15" hidden="1" outlineLevel="1">
      <c r="B74" s="41" t="s">
        <v>12</v>
      </c>
      <c r="C74" s="129">
        <f>IFERROR('Tablas turistas zona y tip.'!C74/'Tablas turistas zona y tip.'!C87-1,"-")</f>
        <v>3.083333333333333</v>
      </c>
      <c r="D74" s="130">
        <f>IFERROR('Tablas turistas zona y tip.'!E74/'Tablas turistas zona y tip.'!E87-1,"-")</f>
        <v>-0.9375</v>
      </c>
      <c r="E74" s="130" t="str">
        <f>IFERROR('Tablas turistas zona y tip.'!G74/'Tablas turistas zona y tip.'!G87-1,"-")</f>
        <v>-</v>
      </c>
      <c r="F74" s="130">
        <f>IFERROR('Tablas turistas zona y tip.'!I74/'Tablas turistas zona y tip.'!I87-1,"-")</f>
        <v>-0.75</v>
      </c>
      <c r="G74" s="129">
        <f>IFERROR('Tablas turistas zona y tip.'!K74/'Tablas turistas zona y tip.'!K87-1,"-")</f>
        <v>0.86486486486486491</v>
      </c>
      <c r="H74" s="129">
        <f>IFERROR('Tablas turistas zona y tip.'!M74/'Tablas turistas zona y tip.'!M87-1,"-")</f>
        <v>-0.21106382978723404</v>
      </c>
      <c r="I74" s="129">
        <f>IFERROR('Tablas turistas zona y tip.'!O74/'Tablas turistas zona y tip.'!O87-1,"-")</f>
        <v>-0.1473178542834267</v>
      </c>
      <c r="J74" s="130">
        <f>IFERROR('Tablas turistas zona y tip.'!Q74/'Tablas turistas zona y tip.'!Q87-1,"-")</f>
        <v>1.5959872321020807E-3</v>
      </c>
      <c r="K74" s="130">
        <f>IFERROR('Tablas turistas zona y tip.'!S74/'Tablas turistas zona y tip.'!S87-1,"-")</f>
        <v>0.14182038100997874</v>
      </c>
      <c r="L74" s="130">
        <f>IFERROR('Tablas turistas zona y tip.'!U74/'Tablas turistas zona y tip.'!U87-1,"-")</f>
        <v>8.5909090909090935E-2</v>
      </c>
      <c r="M74" s="129">
        <f>IFERROR('Tablas turistas zona y tip.'!W74/'Tablas turistas zona y tip.'!W87-1,"-")</f>
        <v>2.0721925133689867E-2</v>
      </c>
      <c r="N74" s="129">
        <f>IFERROR('Tablas turistas zona y tip.'!Y74/'Tablas turistas zona y tip.'!Y87-1,"-")</f>
        <v>8.8971626652972091E-2</v>
      </c>
      <c r="O74" s="129">
        <f>IFERROR('Tablas turistas zona y tip.'!AA74/'Tablas turistas zona y tip.'!AA87-1,"-")</f>
        <v>6.4022155249653823E-2</v>
      </c>
    </row>
    <row r="75" spans="2:15" hidden="1" outlineLevel="1">
      <c r="B75" s="41" t="s">
        <v>13</v>
      </c>
      <c r="C75" s="129">
        <f>IFERROR('Tablas turistas zona y tip.'!C75/'Tablas turistas zona y tip.'!C88-1,"-")</f>
        <v>-0.31818181818181823</v>
      </c>
      <c r="D75" s="130">
        <f>IFERROR('Tablas turistas zona y tip.'!E75/'Tablas turistas zona y tip.'!E88-1,"-")</f>
        <v>1</v>
      </c>
      <c r="E75" s="130" t="str">
        <f>IFERROR('Tablas turistas zona y tip.'!G75/'Tablas turistas zona y tip.'!G88-1,"-")</f>
        <v>-</v>
      </c>
      <c r="F75" s="130">
        <f>IFERROR('Tablas turistas zona y tip.'!I75/'Tablas turistas zona y tip.'!I88-1,"-")</f>
        <v>1</v>
      </c>
      <c r="G75" s="129">
        <f>IFERROR('Tablas turistas zona y tip.'!K75/'Tablas turistas zona y tip.'!K88-1,"-")</f>
        <v>-0.27692307692307694</v>
      </c>
      <c r="H75" s="129">
        <f>IFERROR('Tablas turistas zona y tip.'!M75/'Tablas turistas zona y tip.'!M88-1,"-")</f>
        <v>-0.36403508771929827</v>
      </c>
      <c r="I75" s="129">
        <f>IFERROR('Tablas turistas zona y tip.'!O75/'Tablas turistas zona y tip.'!O88-1,"-")</f>
        <v>-0.35511811023622042</v>
      </c>
      <c r="J75" s="130">
        <f>IFERROR('Tablas turistas zona y tip.'!Q75/'Tablas turistas zona y tip.'!Q88-1,"-")</f>
        <v>0.3047091412742382</v>
      </c>
      <c r="K75" s="130">
        <f>IFERROR('Tablas turistas zona y tip.'!S75/'Tablas turistas zona y tip.'!S88-1,"-")</f>
        <v>-0.24517906336088158</v>
      </c>
      <c r="L75" s="130">
        <f>IFERROR('Tablas turistas zona y tip.'!U75/'Tablas turistas zona y tip.'!U88-1,"-")</f>
        <v>-4.3295074822025326E-2</v>
      </c>
      <c r="M75" s="129">
        <f>IFERROR('Tablas turistas zona y tip.'!W75/'Tablas turistas zona y tip.'!W88-1,"-")</f>
        <v>0.27164179104477615</v>
      </c>
      <c r="N75" s="129">
        <f>IFERROR('Tablas turistas zona y tip.'!Y75/'Tablas turistas zona y tip.'!Y88-1,"-")</f>
        <v>-0.26983260553129551</v>
      </c>
      <c r="O75" s="129">
        <f>IFERROR('Tablas turistas zona y tip.'!AA75/'Tablas turistas zona y tip.'!AA88-1,"-")</f>
        <v>-9.2343444227005911E-2</v>
      </c>
    </row>
    <row r="76" spans="2:15" hidden="1" outlineLevel="1">
      <c r="B76" s="41" t="s">
        <v>14</v>
      </c>
      <c r="C76" s="129">
        <f>IFERROR('Tablas turistas zona y tip.'!C76/'Tablas turistas zona y tip.'!C89-1,"-")</f>
        <v>-0.875</v>
      </c>
      <c r="D76" s="130">
        <f>IFERROR('Tablas turistas zona y tip.'!E76/'Tablas turistas zona y tip.'!E89-1,"-")</f>
        <v>0</v>
      </c>
      <c r="E76" s="130" t="str">
        <f>IFERROR('Tablas turistas zona y tip.'!G76/'Tablas turistas zona y tip.'!G89-1,"-")</f>
        <v>-</v>
      </c>
      <c r="F76" s="130">
        <f>IFERROR('Tablas turistas zona y tip.'!I76/'Tablas turistas zona y tip.'!I89-1,"-")</f>
        <v>0</v>
      </c>
      <c r="G76" s="129">
        <f>IFERROR('Tablas turistas zona y tip.'!K76/'Tablas turistas zona y tip.'!K89-1,"-")</f>
        <v>1.3333333333333335</v>
      </c>
      <c r="H76" s="129">
        <f>IFERROR('Tablas turistas zona y tip.'!M76/'Tablas turistas zona y tip.'!M89-1,"-")</f>
        <v>-0.1428571428571429</v>
      </c>
      <c r="I76" s="129">
        <f>IFERROR('Tablas turistas zona y tip.'!O76/'Tablas turistas zona y tip.'!O89-1,"-")</f>
        <v>0.53846153846153855</v>
      </c>
      <c r="J76" s="130">
        <f>IFERROR('Tablas turistas zona y tip.'!Q76/'Tablas turistas zona y tip.'!Q89-1,"-")</f>
        <v>0.16823228010247648</v>
      </c>
      <c r="K76" s="130">
        <f>IFERROR('Tablas turistas zona y tip.'!S76/'Tablas turistas zona y tip.'!S89-1,"-")</f>
        <v>-5.2631578947368474E-2</v>
      </c>
      <c r="L76" s="130">
        <f>IFERROR('Tablas turistas zona y tip.'!U76/'Tablas turistas zona y tip.'!U89-1,"-")</f>
        <v>0.12976022566995771</v>
      </c>
      <c r="M76" s="129">
        <f>IFERROR('Tablas turistas zona y tip.'!W76/'Tablas turistas zona y tip.'!W89-1,"-")</f>
        <v>0.17267393126571662</v>
      </c>
      <c r="N76" s="129">
        <f>IFERROR('Tablas turistas zona y tip.'!Y76/'Tablas turistas zona y tip.'!Y89-1,"-")</f>
        <v>-5.7471264367816133E-2</v>
      </c>
      <c r="O76" s="129">
        <f>IFERROR('Tablas turistas zona y tip.'!AA76/'Tablas turistas zona y tip.'!AA89-1,"-")</f>
        <v>0.13136176066024752</v>
      </c>
    </row>
    <row r="77" spans="2:15" hidden="1" outlineLevel="1">
      <c r="B77" s="41" t="s">
        <v>15</v>
      </c>
      <c r="C77" s="129">
        <f>IFERROR('Tablas turistas zona y tip.'!C77/'Tablas turistas zona y tip.'!C90-1,"-")</f>
        <v>-0.81818181818181812</v>
      </c>
      <c r="D77" s="130">
        <f>IFERROR('Tablas turistas zona y tip.'!E77/'Tablas turistas zona y tip.'!E90-1,"-")</f>
        <v>4</v>
      </c>
      <c r="E77" s="130" t="str">
        <f>IFERROR('Tablas turistas zona y tip.'!G77/'Tablas turistas zona y tip.'!G90-1,"-")</f>
        <v>-</v>
      </c>
      <c r="F77" s="130">
        <f>IFERROR('Tablas turistas zona y tip.'!I77/'Tablas turistas zona y tip.'!I90-1,"-")</f>
        <v>4</v>
      </c>
      <c r="G77" s="129">
        <f>IFERROR('Tablas turistas zona y tip.'!K77/'Tablas turistas zona y tip.'!K90-1,"-")</f>
        <v>5.666666666666667</v>
      </c>
      <c r="H77" s="129">
        <f>IFERROR('Tablas turistas zona y tip.'!M77/'Tablas turistas zona y tip.'!M90-1,"-")</f>
        <v>6</v>
      </c>
      <c r="I77" s="129">
        <f>IFERROR('Tablas turistas zona y tip.'!O77/'Tablas turistas zona y tip.'!O90-1,"-")</f>
        <v>5.833333333333333</v>
      </c>
      <c r="J77" s="130">
        <f>IFERROR('Tablas turistas zona y tip.'!Q77/'Tablas turistas zona y tip.'!Q90-1,"-")</f>
        <v>-0.2072072072072072</v>
      </c>
      <c r="K77" s="130">
        <f>IFERROR('Tablas turistas zona y tip.'!S77/'Tablas turistas zona y tip.'!S90-1,"-")</f>
        <v>0.94444444444444442</v>
      </c>
      <c r="L77" s="130">
        <f>IFERROR('Tablas turistas zona y tip.'!U77/'Tablas turistas zona y tip.'!U90-1,"-")</f>
        <v>-7.9482439926062853E-2</v>
      </c>
      <c r="M77" s="129">
        <f>IFERROR('Tablas turistas zona y tip.'!W77/'Tablas turistas zona y tip.'!W90-1,"-")</f>
        <v>-0.20149761742682093</v>
      </c>
      <c r="N77" s="129">
        <f>IFERROR('Tablas turistas zona y tip.'!Y77/'Tablas turistas zona y tip.'!Y90-1,"-")</f>
        <v>1.0273224043715845</v>
      </c>
      <c r="O77" s="129">
        <f>IFERROR('Tablas turistas zona y tip.'!AA77/'Tablas turistas zona y tip.'!AA90-1,"-")</f>
        <v>-6.5375302663438273E-2</v>
      </c>
    </row>
    <row r="78" spans="2:15" hidden="1" outlineLevel="1">
      <c r="B78" s="41" t="s">
        <v>16</v>
      </c>
      <c r="C78" s="129">
        <f>IFERROR('Tablas turistas zona y tip.'!C78/'Tablas turistas zona y tip.'!C91-1,"-")</f>
        <v>0.69230769230769229</v>
      </c>
      <c r="D78" s="130" t="str">
        <f>IFERROR('Tablas turistas zona y tip.'!E78/'Tablas turistas zona y tip.'!E91-1,"-")</f>
        <v>-</v>
      </c>
      <c r="E78" s="130" t="str">
        <f>IFERROR('Tablas turistas zona y tip.'!G78/'Tablas turistas zona y tip.'!G91-1,"-")</f>
        <v>-</v>
      </c>
      <c r="F78" s="130" t="str">
        <f>IFERROR('Tablas turistas zona y tip.'!I78/'Tablas turistas zona y tip.'!I91-1,"-")</f>
        <v>-</v>
      </c>
      <c r="G78" s="129">
        <f>IFERROR('Tablas turistas zona y tip.'!K78/'Tablas turistas zona y tip.'!K91-1,"-")</f>
        <v>8.6666666666666661</v>
      </c>
      <c r="H78" s="129">
        <f>IFERROR('Tablas turistas zona y tip.'!M78/'Tablas turistas zona y tip.'!M91-1,"-")</f>
        <v>0.19999999999999996</v>
      </c>
      <c r="I78" s="129">
        <f>IFERROR('Tablas turistas zona y tip.'!O78/'Tablas turistas zona y tip.'!O91-1,"-")</f>
        <v>0.60317460317460325</v>
      </c>
      <c r="J78" s="130">
        <f>IFERROR('Tablas turistas zona y tip.'!Q78/'Tablas turistas zona y tip.'!Q91-1,"-")</f>
        <v>2.8066157760814248</v>
      </c>
      <c r="K78" s="130">
        <f>IFERROR('Tablas turistas zona y tip.'!S78/'Tablas turistas zona y tip.'!S91-1,"-")</f>
        <v>-0.66004583651642479</v>
      </c>
      <c r="L78" s="130">
        <f>IFERROR('Tablas turistas zona y tip.'!U78/'Tablas turistas zona y tip.'!U91-1,"-")</f>
        <v>0.14042303172737958</v>
      </c>
      <c r="M78" s="129">
        <f>IFERROR('Tablas turistas zona y tip.'!W78/'Tablas turistas zona y tip.'!W91-1,"-")</f>
        <v>2.7921760391198043</v>
      </c>
      <c r="N78" s="129">
        <f>IFERROR('Tablas turistas zona y tip.'!Y78/'Tablas turistas zona y tip.'!Y91-1,"-")</f>
        <v>-0.62235208181154134</v>
      </c>
      <c r="O78" s="129">
        <f>IFERROR('Tablas turistas zona y tip.'!AA78/'Tablas turistas zona y tip.'!AA91-1,"-")</f>
        <v>0.16310461192350956</v>
      </c>
    </row>
    <row r="79" spans="2:15" hidden="1" outlineLevel="1">
      <c r="B79" s="41" t="s">
        <v>17</v>
      </c>
      <c r="C79" s="129">
        <f>IFERROR('Tablas turistas zona y tip.'!C79/'Tablas turistas zona y tip.'!C92-1,"-")</f>
        <v>0.83333333333333326</v>
      </c>
      <c r="D79" s="130" t="str">
        <f>IFERROR('Tablas turistas zona y tip.'!E79/'Tablas turistas zona y tip.'!E92-1,"-")</f>
        <v>-</v>
      </c>
      <c r="E79" s="130" t="str">
        <f>IFERROR('Tablas turistas zona y tip.'!G79/'Tablas turistas zona y tip.'!G92-1,"-")</f>
        <v>-</v>
      </c>
      <c r="F79" s="130" t="str">
        <f>IFERROR('Tablas turistas zona y tip.'!I79/'Tablas turistas zona y tip.'!I92-1,"-")</f>
        <v>-</v>
      </c>
      <c r="G79" s="129">
        <f>IFERROR('Tablas turistas zona y tip.'!K79/'Tablas turistas zona y tip.'!K92-1,"-")</f>
        <v>-0.7142857142857143</v>
      </c>
      <c r="H79" s="129">
        <f>IFERROR('Tablas turistas zona y tip.'!M79/'Tablas turistas zona y tip.'!M92-1,"-")</f>
        <v>0.46875</v>
      </c>
      <c r="I79" s="129">
        <f>IFERROR('Tablas turistas zona y tip.'!O79/'Tablas turistas zona y tip.'!O92-1,"-")</f>
        <v>0.25641025641025639</v>
      </c>
      <c r="J79" s="130">
        <f>IFERROR('Tablas turistas zona y tip.'!Q79/'Tablas turistas zona y tip.'!Q92-1,"-")</f>
        <v>5.2870813397129188</v>
      </c>
      <c r="K79" s="130">
        <f>IFERROR('Tablas turistas zona y tip.'!S79/'Tablas turistas zona y tip.'!S92-1,"-")</f>
        <v>-0.8384736016727653</v>
      </c>
      <c r="L79" s="130">
        <f>IFERROR('Tablas turistas zona y tip.'!U79/'Tablas turistas zona y tip.'!U92-1,"-")</f>
        <v>-0.23515551366635246</v>
      </c>
      <c r="M79" s="129">
        <f>IFERROR('Tablas turistas zona y tip.'!W79/'Tablas turistas zona y tip.'!W92-1,"-")</f>
        <v>4.9774774774774775</v>
      </c>
      <c r="N79" s="129">
        <f>IFERROR('Tablas turistas zona y tip.'!Y79/'Tablas turistas zona y tip.'!Y92-1,"-")</f>
        <v>-0.81696658097686381</v>
      </c>
      <c r="O79" s="129">
        <f>IFERROR('Tablas turistas zona y tip.'!AA79/'Tablas turistas zona y tip.'!AA92-1,"-")</f>
        <v>-0.2233502538071066</v>
      </c>
    </row>
    <row r="80" spans="2:15" hidden="1" outlineLevel="1">
      <c r="B80" s="41" t="s">
        <v>18</v>
      </c>
      <c r="C80" s="129">
        <f>IFERROR('Tablas turistas zona y tip.'!C80/'Tablas turistas zona y tip.'!C93-1,"-")</f>
        <v>0.44444444444444442</v>
      </c>
      <c r="D80" s="130">
        <f>IFERROR('Tablas turistas zona y tip.'!E80/'Tablas turistas zona y tip.'!E93-1,"-")</f>
        <v>-0.83333333333333337</v>
      </c>
      <c r="E80" s="130" t="str">
        <f>IFERROR('Tablas turistas zona y tip.'!G80/'Tablas turistas zona y tip.'!G93-1,"-")</f>
        <v>-</v>
      </c>
      <c r="F80" s="130">
        <f>IFERROR('Tablas turistas zona y tip.'!I80/'Tablas turistas zona y tip.'!I93-1,"-")</f>
        <v>-0.83333333333333337</v>
      </c>
      <c r="G80" s="129">
        <f>IFERROR('Tablas turistas zona y tip.'!K80/'Tablas turistas zona y tip.'!K93-1,"-")</f>
        <v>0.95652173913043481</v>
      </c>
      <c r="H80" s="129">
        <f>IFERROR('Tablas turistas zona y tip.'!M80/'Tablas turistas zona y tip.'!M93-1,"-")</f>
        <v>0.26086956521739135</v>
      </c>
      <c r="I80" s="129">
        <f>IFERROR('Tablas turistas zona y tip.'!O80/'Tablas turistas zona y tip.'!O93-1,"-")</f>
        <v>0.60869565217391308</v>
      </c>
      <c r="J80" s="130">
        <f>IFERROR('Tablas turistas zona y tip.'!Q80/'Tablas turistas zona y tip.'!Q93-1,"-")</f>
        <v>3.5436619718309856</v>
      </c>
      <c r="K80" s="130">
        <f>IFERROR('Tablas turistas zona y tip.'!S80/'Tablas turistas zona y tip.'!S93-1,"-")</f>
        <v>-0.80373185901865929</v>
      </c>
      <c r="L80" s="130">
        <f>IFERROR('Tablas turistas zona y tip.'!U80/'Tablas turistas zona y tip.'!U93-1,"-")</f>
        <v>5.2719200887902273E-2</v>
      </c>
      <c r="M80" s="129">
        <f>IFERROR('Tablas turistas zona y tip.'!W80/'Tablas turistas zona y tip.'!W93-1,"-")</f>
        <v>3.2544529262086517</v>
      </c>
      <c r="N80" s="129">
        <f>IFERROR('Tablas turistas zona y tip.'!Y80/'Tablas turistas zona y tip.'!Y93-1,"-")</f>
        <v>-0.78707482993197275</v>
      </c>
      <c r="O80" s="129">
        <f>IFERROR('Tablas turistas zona y tip.'!AA80/'Tablas turistas zona y tip.'!AA93-1,"-")</f>
        <v>6.5485775630703236E-2</v>
      </c>
    </row>
    <row r="81" spans="2:15" hidden="1" outlineLevel="1">
      <c r="B81" s="41" t="s">
        <v>19</v>
      </c>
      <c r="C81" s="129">
        <f>IFERROR('Tablas turistas zona y tip.'!C81/'Tablas turistas zona y tip.'!C94-1,"-")</f>
        <v>-0.52173913043478259</v>
      </c>
      <c r="D81" s="130">
        <f>IFERROR('Tablas turistas zona y tip.'!E81/'Tablas turistas zona y tip.'!E94-1,"-")</f>
        <v>-0.4</v>
      </c>
      <c r="E81" s="130">
        <f>IFERROR('Tablas turistas zona y tip.'!G81/'Tablas turistas zona y tip.'!G94-1,"-")</f>
        <v>-1</v>
      </c>
      <c r="F81" s="130">
        <f>IFERROR('Tablas turistas zona y tip.'!I81/'Tablas turistas zona y tip.'!I94-1,"-")</f>
        <v>-0.75</v>
      </c>
      <c r="G81" s="129">
        <f>IFERROR('Tablas turistas zona y tip.'!K81/'Tablas turistas zona y tip.'!K94-1,"-")</f>
        <v>-0.36036036036036034</v>
      </c>
      <c r="H81" s="129">
        <f>IFERROR('Tablas turistas zona y tip.'!M81/'Tablas turistas zona y tip.'!M94-1,"-")</f>
        <v>4.2207792207792139E-2</v>
      </c>
      <c r="I81" s="129">
        <f>IFERROR('Tablas turistas zona y tip.'!O81/'Tablas turistas zona y tip.'!O94-1,"-")</f>
        <v>-6.4439140811455853E-2</v>
      </c>
      <c r="J81" s="130">
        <f>IFERROR('Tablas turistas zona y tip.'!Q81/'Tablas turistas zona y tip.'!Q94-1,"-")</f>
        <v>0.4612655233589591</v>
      </c>
      <c r="K81" s="130">
        <f>IFERROR('Tablas turistas zona y tip.'!S81/'Tablas turistas zona y tip.'!S94-1,"-")</f>
        <v>-0.29337539432176651</v>
      </c>
      <c r="L81" s="130">
        <f>IFERROR('Tablas turistas zona y tip.'!U81/'Tablas turistas zona y tip.'!U94-1,"-")</f>
        <v>-9.5408004964319004E-2</v>
      </c>
      <c r="M81" s="129">
        <f>IFERROR('Tablas turistas zona y tip.'!W81/'Tablas turistas zona y tip.'!W94-1,"-")</f>
        <v>0.39672131147540979</v>
      </c>
      <c r="N81" s="129">
        <f>IFERROR('Tablas turistas zona y tip.'!Y81/'Tablas turistas zona y tip.'!Y94-1,"-")</f>
        <v>-0.27396449704142012</v>
      </c>
      <c r="O81" s="129">
        <f>IFERROR('Tablas turistas zona y tip.'!AA81/'Tablas turistas zona y tip.'!AA94-1,"-")</f>
        <v>-9.6086956521739153E-2</v>
      </c>
    </row>
    <row r="82" spans="2:15" hidden="1" outlineLevel="1">
      <c r="B82" s="41" t="s">
        <v>20</v>
      </c>
      <c r="C82" s="129">
        <f>IFERROR('Tablas turistas zona y tip.'!C82/'Tablas turistas zona y tip.'!C95-1,"-")</f>
        <v>-3.8461538461538436E-2</v>
      </c>
      <c r="D82" s="130">
        <f>IFERROR('Tablas turistas zona y tip.'!E82/'Tablas turistas zona y tip.'!E95-1,"-")</f>
        <v>4.5</v>
      </c>
      <c r="E82" s="130" t="str">
        <f>IFERROR('Tablas turistas zona y tip.'!G82/'Tablas turistas zona y tip.'!G95-1,"-")</f>
        <v>-</v>
      </c>
      <c r="F82" s="130">
        <f>IFERROR('Tablas turistas zona y tip.'!I82/'Tablas turistas zona y tip.'!I95-1,"-")</f>
        <v>4.5</v>
      </c>
      <c r="G82" s="129">
        <f>IFERROR('Tablas turistas zona y tip.'!K82/'Tablas turistas zona y tip.'!K95-1,"-")</f>
        <v>0.33057851239669422</v>
      </c>
      <c r="H82" s="129">
        <f>IFERROR('Tablas turistas zona y tip.'!M82/'Tablas turistas zona y tip.'!M95-1,"-")</f>
        <v>0.14536741214057503</v>
      </c>
      <c r="I82" s="129">
        <f>IFERROR('Tablas turistas zona y tip.'!O82/'Tablas turistas zona y tip.'!O95-1,"-")</f>
        <v>0.16168973051711588</v>
      </c>
      <c r="J82" s="130">
        <f>IFERROR('Tablas turistas zona y tip.'!Q82/'Tablas turistas zona y tip.'!Q95-1,"-")</f>
        <v>0.90814299900695139</v>
      </c>
      <c r="K82" s="130">
        <f>IFERROR('Tablas turistas zona y tip.'!S82/'Tablas turistas zona y tip.'!S95-1,"-")</f>
        <v>-8.862093186607356E-2</v>
      </c>
      <c r="L82" s="130">
        <f>IFERROR('Tablas turistas zona y tip.'!U82/'Tablas turistas zona y tip.'!U95-1,"-")</f>
        <v>0.10155361879499814</v>
      </c>
      <c r="M82" s="129">
        <f>IFERROR('Tablas turistas zona y tip.'!W82/'Tablas turistas zona y tip.'!W95-1,"-")</f>
        <v>0.86777623670827553</v>
      </c>
      <c r="N82" s="129">
        <f>IFERROR('Tablas turistas zona y tip.'!Y82/'Tablas turistas zona y tip.'!Y95-1,"-")</f>
        <v>-5.8709413926893994E-2</v>
      </c>
      <c r="O82" s="129">
        <f>IFERROR('Tablas turistas zona y tip.'!AA82/'Tablas turistas zona y tip.'!AA95-1,"-")</f>
        <v>0.10889018984695165</v>
      </c>
    </row>
    <row r="83" spans="2:15" hidden="1" outlineLevel="1">
      <c r="B83" s="41" t="s">
        <v>21</v>
      </c>
      <c r="C83" s="129">
        <f>IFERROR('Tablas turistas zona y tip.'!C83/'Tablas turistas zona y tip.'!C96-1,"-")</f>
        <v>0.35897435897435903</v>
      </c>
      <c r="D83" s="130">
        <f>IFERROR('Tablas turistas zona y tip.'!E83/'Tablas turistas zona y tip.'!E96-1,"-")</f>
        <v>1.25</v>
      </c>
      <c r="E83" s="130">
        <f>IFERROR('Tablas turistas zona y tip.'!G83/'Tablas turistas zona y tip.'!G96-1,"-")</f>
        <v>-0.66666666666666674</v>
      </c>
      <c r="F83" s="130">
        <f>IFERROR('Tablas turistas zona y tip.'!I83/'Tablas turistas zona y tip.'!I96-1,"-")</f>
        <v>-0.41935483870967738</v>
      </c>
      <c r="G83" s="129">
        <f>IFERROR('Tablas turistas zona y tip.'!K83/'Tablas turistas zona y tip.'!K96-1,"-")</f>
        <v>6.5040650406503975E-2</v>
      </c>
      <c r="H83" s="129">
        <f>IFERROR('Tablas turistas zona y tip.'!M83/'Tablas turistas zona y tip.'!M96-1,"-")</f>
        <v>0.15384615384615374</v>
      </c>
      <c r="I83" s="129">
        <f>IFERROR('Tablas turistas zona y tip.'!O83/'Tablas turistas zona y tip.'!O96-1,"-")</f>
        <v>0.13812949640287764</v>
      </c>
      <c r="J83" s="130">
        <f>IFERROR('Tablas turistas zona y tip.'!Q83/'Tablas turistas zona y tip.'!Q96-1,"-")</f>
        <v>1.0598698481561821</v>
      </c>
      <c r="K83" s="130">
        <f>IFERROR('Tablas turistas zona y tip.'!S83/'Tablas turistas zona y tip.'!S96-1,"-")</f>
        <v>-3.3864306784660791E-2</v>
      </c>
      <c r="L83" s="130">
        <f>IFERROR('Tablas turistas zona y tip.'!U83/'Tablas turistas zona y tip.'!U96-1,"-")</f>
        <v>0.19999999999999996</v>
      </c>
      <c r="M83" s="129">
        <f>IFERROR('Tablas turistas zona y tip.'!W83/'Tablas turistas zona y tip.'!W96-1,"-")</f>
        <v>0.95528141865844263</v>
      </c>
      <c r="N83" s="129">
        <f>IFERROR('Tablas turistas zona y tip.'!Y83/'Tablas turistas zona y tip.'!Y96-1,"-")</f>
        <v>-1.3373419033796408E-2</v>
      </c>
      <c r="O83" s="129">
        <f>IFERROR('Tablas turistas zona y tip.'!AA83/'Tablas turistas zona y tip.'!AA96-1,"-")</f>
        <v>0.19191176470588234</v>
      </c>
    </row>
    <row r="84" spans="2:15" hidden="1" outlineLevel="1">
      <c r="B84" s="41" t="s">
        <v>22</v>
      </c>
      <c r="C84" s="129">
        <f>IFERROR('Tablas turistas zona y tip.'!C84/'Tablas turistas zona y tip.'!C97-1,"-")</f>
        <v>0.70833333333333326</v>
      </c>
      <c r="D84" s="130">
        <f>IFERROR('Tablas turistas zona y tip.'!E84/'Tablas turistas zona y tip.'!E97-1,"-")</f>
        <v>3.7777777777777777</v>
      </c>
      <c r="E84" s="130" t="str">
        <f>IFERROR('Tablas turistas zona y tip.'!G84/'Tablas turistas zona y tip.'!G97-1,"-")</f>
        <v>-</v>
      </c>
      <c r="F84" s="130">
        <f>IFERROR('Tablas turistas zona y tip.'!I84/'Tablas turistas zona y tip.'!I97-1,"-")</f>
        <v>3.7777777777777777</v>
      </c>
      <c r="G84" s="129">
        <f>IFERROR('Tablas turistas zona y tip.'!K84/'Tablas turistas zona y tip.'!K97-1,"-")</f>
        <v>0.33950617283950613</v>
      </c>
      <c r="H84" s="129">
        <f>IFERROR('Tablas turistas zona y tip.'!M84/'Tablas turistas zona y tip.'!M97-1,"-")</f>
        <v>0.10050614605929131</v>
      </c>
      <c r="I84" s="129">
        <f>IFERROR('Tablas turistas zona y tip.'!O84/'Tablas turistas zona y tip.'!O97-1,"-")</f>
        <v>0.12556634304207126</v>
      </c>
      <c r="J84" s="130">
        <f>IFERROR('Tablas turistas zona y tip.'!Q84/'Tablas turistas zona y tip.'!Q97-1,"-")</f>
        <v>1.5223319228960976</v>
      </c>
      <c r="K84" s="130">
        <f>IFERROR('Tablas turistas zona y tip.'!S84/'Tablas turistas zona y tip.'!S97-1,"-")</f>
        <v>0.1088526343942231</v>
      </c>
      <c r="L84" s="130">
        <f>IFERROR('Tablas turistas zona y tip.'!U84/'Tablas turistas zona y tip.'!U97-1,"-")</f>
        <v>0.4218636127017179</v>
      </c>
      <c r="M84" s="129">
        <f>IFERROR('Tablas turistas zona y tip.'!W84/'Tablas turistas zona y tip.'!W97-1,"-")</f>
        <v>1.4401378122308355</v>
      </c>
      <c r="N84" s="129">
        <f>IFERROR('Tablas turistas zona y tip.'!Y84/'Tablas turistas zona y tip.'!Y97-1,"-")</f>
        <v>0.10754993793025625</v>
      </c>
      <c r="O84" s="129">
        <f>IFERROR('Tablas turistas zona y tip.'!AA84/'Tablas turistas zona y tip.'!AA97-1,"-")</f>
        <v>0.38424394169721898</v>
      </c>
    </row>
    <row r="85" spans="2:15" collapsed="1">
      <c r="B85" s="126">
        <v>2005</v>
      </c>
      <c r="C85" s="134">
        <f>IFERROR('Tablas turistas zona y tip.'!C85/'Tablas turistas zona y tip.'!C98-1,"-")</f>
        <v>0.125</v>
      </c>
      <c r="D85" s="134">
        <f>IFERROR('Tablas turistas zona y tip.'!E85/'Tablas turistas zona y tip.'!E98-1,"-")</f>
        <v>0.6399999999999999</v>
      </c>
      <c r="E85" s="134">
        <f>IFERROR('Tablas turistas zona y tip.'!G85/'Tablas turistas zona y tip.'!G98-1,"-")</f>
        <v>-0.38235294117647056</v>
      </c>
      <c r="F85" s="134">
        <f>IFERROR('Tablas turistas zona y tip.'!I85/'Tablas turistas zona y tip.'!I98-1,"-")</f>
        <v>0.22619047619047628</v>
      </c>
      <c r="G85" s="134">
        <f>IFERROR('Tablas turistas zona y tip.'!K85/'Tablas turistas zona y tip.'!K98-1,"-")</f>
        <v>0.23359073359073368</v>
      </c>
      <c r="H85" s="134">
        <f>IFERROR('Tablas turistas zona y tip.'!M85/'Tablas turistas zona y tip.'!M98-1,"-")</f>
        <v>-3.2436509932109669E-2</v>
      </c>
      <c r="I85" s="134">
        <f>IFERROR('Tablas turistas zona y tip.'!O85/'Tablas turistas zona y tip.'!O98-1,"-")</f>
        <v>-1.7797552836484876E-3</v>
      </c>
      <c r="J85" s="134">
        <f>IFERROR('Tablas turistas zona y tip.'!Q85/'Tablas turistas zona y tip.'!Q98-1,"-")</f>
        <v>0.54644784955598125</v>
      </c>
      <c r="K85" s="134">
        <f>IFERROR('Tablas turistas zona y tip.'!S85/'Tablas turistas zona y tip.'!S98-1,"-")</f>
        <v>-8.4151472650771386E-2</v>
      </c>
      <c r="L85" s="134">
        <f>IFERROR('Tablas turistas zona y tip.'!U85/'Tablas turistas zona y tip.'!U98-1,"-")</f>
        <v>0.10894282934111787</v>
      </c>
      <c r="M85" s="134">
        <f>IFERROR('Tablas turistas zona y tip.'!W85/'Tablas turistas zona y tip.'!W98-1,"-")</f>
        <v>0.52900518390520856</v>
      </c>
      <c r="N85" s="134">
        <f>IFERROR('Tablas turistas zona y tip.'!Y85/'Tablas turistas zona y tip.'!Y98-1,"-")</f>
        <v>-7.7468894181921155E-2</v>
      </c>
      <c r="O85" s="134">
        <f>IFERROR('Tablas turistas zona y tip.'!AA85/'Tablas turistas zona y tip.'!AA98-1,"-")</f>
        <v>9.7305051990087987E-2</v>
      </c>
    </row>
    <row r="86" spans="2:15" hidden="1" outlineLevel="1">
      <c r="B86" s="41" t="s">
        <v>11</v>
      </c>
      <c r="C86" s="129">
        <f>IFERROR('Tablas turistas zona y tip.'!C86/'Tablas turistas zona y tip.'!C99-1,"-")</f>
        <v>1.2000000000000002</v>
      </c>
      <c r="D86" s="130" t="str">
        <f>IFERROR('Tablas turistas zona y tip.'!E86/'Tablas turistas zona y tip.'!E99-1,"-")</f>
        <v>-</v>
      </c>
      <c r="E86" s="130" t="str">
        <f>IFERROR('Tablas turistas zona y tip.'!G86/'Tablas turistas zona y tip.'!G99-1,"-")</f>
        <v>-</v>
      </c>
      <c r="F86" s="130" t="str">
        <f>IFERROR('Tablas turistas zona y tip.'!I86/'Tablas turistas zona y tip.'!I99-1,"-")</f>
        <v>-</v>
      </c>
      <c r="G86" s="129">
        <f>IFERROR('Tablas turistas zona y tip.'!K86/'Tablas turistas zona y tip.'!K99-1,"-")</f>
        <v>-0.18181818181818177</v>
      </c>
      <c r="H86" s="129">
        <f>IFERROR('Tablas turistas zona y tip.'!M86/'Tablas turistas zona y tip.'!M99-1,"-")</f>
        <v>8.8122605363984752E-2</v>
      </c>
      <c r="I86" s="129">
        <f>IFERROR('Tablas turistas zona y tip.'!O86/'Tablas turistas zona y tip.'!O99-1,"-")</f>
        <v>5.6043214044564582E-2</v>
      </c>
      <c r="J86" s="130">
        <f>IFERROR('Tablas turistas zona y tip.'!Q86/'Tablas turistas zona y tip.'!Q99-1,"-")</f>
        <v>1.332975871313673</v>
      </c>
      <c r="K86" s="130">
        <f>IFERROR('Tablas turistas zona y tip.'!S86/'Tablas turistas zona y tip.'!S99-1,"-")</f>
        <v>7.0769720101781175E-2</v>
      </c>
      <c r="L86" s="130">
        <f>IFERROR('Tablas turistas zona y tip.'!U86/'Tablas turistas zona y tip.'!U99-1,"-")</f>
        <v>0.35949957071016803</v>
      </c>
      <c r="M86" s="129">
        <f>IFERROR('Tablas turistas zona y tip.'!W86/'Tablas turistas zona y tip.'!W99-1,"-")</f>
        <v>1.2042697719553614</v>
      </c>
      <c r="N86" s="129">
        <f>IFERROR('Tablas turistas zona y tip.'!Y86/'Tablas turistas zona y tip.'!Y99-1,"-")</f>
        <v>7.3752140129066168E-2</v>
      </c>
      <c r="O86" s="129">
        <f>IFERROR('Tablas turistas zona y tip.'!AA86/'Tablas turistas zona y tip.'!AA99-1,"-")</f>
        <v>0.31510254816656302</v>
      </c>
    </row>
    <row r="87" spans="2:15" hidden="1" outlineLevel="1">
      <c r="B87" s="41" t="s">
        <v>12</v>
      </c>
      <c r="C87" s="129">
        <f>IFERROR('Tablas turistas zona y tip.'!C87/'Tablas turistas zona y tip.'!C100-1,"-")</f>
        <v>-0.625</v>
      </c>
      <c r="D87" s="130">
        <f>IFERROR('Tablas turistas zona y tip.'!E87/'Tablas turistas zona y tip.'!E100-1,"-")</f>
        <v>7</v>
      </c>
      <c r="E87" s="130" t="str">
        <f>IFERROR('Tablas turistas zona y tip.'!G87/'Tablas turistas zona y tip.'!G100-1,"-")</f>
        <v>-</v>
      </c>
      <c r="F87" s="130">
        <f>IFERROR('Tablas turistas zona y tip.'!I87/'Tablas turistas zona y tip.'!I100-1,"-")</f>
        <v>7</v>
      </c>
      <c r="G87" s="129">
        <f>IFERROR('Tablas turistas zona y tip.'!K87/'Tablas turistas zona y tip.'!K100-1,"-")</f>
        <v>-0.31481481481481477</v>
      </c>
      <c r="H87" s="129">
        <f>IFERROR('Tablas turistas zona y tip.'!M87/'Tablas turistas zona y tip.'!M100-1,"-")</f>
        <v>8.3948339483394863E-2</v>
      </c>
      <c r="I87" s="129">
        <f>IFERROR('Tablas turistas zona y tip.'!O87/'Tablas turistas zona y tip.'!O100-1,"-")</f>
        <v>4.781879194630867E-2</v>
      </c>
      <c r="J87" s="130">
        <f>IFERROR('Tablas turistas zona y tip.'!Q87/'Tablas turistas zona y tip.'!Q100-1,"-")</f>
        <v>1.4668166479190101</v>
      </c>
      <c r="K87" s="130">
        <f>IFERROR('Tablas turistas zona y tip.'!S87/'Tablas turistas zona y tip.'!S100-1,"-")</f>
        <v>-4.4771808203350694E-2</v>
      </c>
      <c r="L87" s="130">
        <f>IFERROR('Tablas turistas zona y tip.'!U87/'Tablas turistas zona y tip.'!U100-1,"-")</f>
        <v>0.26407722362675257</v>
      </c>
      <c r="M87" s="129">
        <f>IFERROR('Tablas turistas zona y tip.'!W87/'Tablas turistas zona y tip.'!W100-1,"-")</f>
        <v>1.3374999999999999</v>
      </c>
      <c r="N87" s="129">
        <f>IFERROR('Tablas turistas zona y tip.'!Y87/'Tablas turistas zona y tip.'!Y100-1,"-")</f>
        <v>-2.7347652347652351E-2</v>
      </c>
      <c r="O87" s="129">
        <f>IFERROR('Tablas turistas zona y tip.'!AA87/'Tablas turistas zona y tip.'!AA100-1,"-")</f>
        <v>0.23660354552780016</v>
      </c>
    </row>
    <row r="88" spans="2:15" hidden="1" outlineLevel="1">
      <c r="B88" s="41" t="s">
        <v>13</v>
      </c>
      <c r="C88" s="129">
        <f>IFERROR('Tablas turistas zona y tip.'!C88/'Tablas turistas zona y tip.'!C101-1,"-")</f>
        <v>0.29411764705882359</v>
      </c>
      <c r="D88" s="130">
        <f>IFERROR('Tablas turistas zona y tip.'!E88/'Tablas turistas zona y tip.'!E101-1,"-")</f>
        <v>-0.5</v>
      </c>
      <c r="E88" s="130" t="str">
        <f>IFERROR('Tablas turistas zona y tip.'!G88/'Tablas turistas zona y tip.'!G101-1,"-")</f>
        <v>-</v>
      </c>
      <c r="F88" s="130">
        <f>IFERROR('Tablas turistas zona y tip.'!I88/'Tablas turistas zona y tip.'!I101-1,"-")</f>
        <v>-0.5</v>
      </c>
      <c r="G88" s="129">
        <f>IFERROR('Tablas turistas zona y tip.'!K88/'Tablas turistas zona y tip.'!K101-1,"-")</f>
        <v>0.19266055045871555</v>
      </c>
      <c r="H88" s="129">
        <f>IFERROR('Tablas turistas zona y tip.'!M88/'Tablas turistas zona y tip.'!M101-1,"-")</f>
        <v>0.29692832764505117</v>
      </c>
      <c r="I88" s="129">
        <f>IFERROR('Tablas turistas zona y tip.'!O88/'Tablas turistas zona y tip.'!O101-1,"-")</f>
        <v>0.28542510121457498</v>
      </c>
      <c r="J88" s="130">
        <f>IFERROR('Tablas turistas zona y tip.'!Q88/'Tablas turistas zona y tip.'!Q101-1,"-")</f>
        <v>0.77333333333333343</v>
      </c>
      <c r="K88" s="130">
        <f>IFERROR('Tablas turistas zona y tip.'!S88/'Tablas turistas zona y tip.'!S101-1,"-")</f>
        <v>-1.3140009062075242E-2</v>
      </c>
      <c r="L88" s="130">
        <f>IFERROR('Tablas turistas zona y tip.'!U88/'Tablas turistas zona y tip.'!U101-1,"-")</f>
        <v>0.17879773933892795</v>
      </c>
      <c r="M88" s="129">
        <f>IFERROR('Tablas turistas zona y tip.'!W88/'Tablas turistas zona y tip.'!W101-1,"-")</f>
        <v>0.72569220862846096</v>
      </c>
      <c r="N88" s="129">
        <f>IFERROR('Tablas turistas zona y tip.'!Y88/'Tablas turistas zona y tip.'!Y101-1,"-")</f>
        <v>3.8352541092008252E-2</v>
      </c>
      <c r="O88" s="129">
        <f>IFERROR('Tablas turistas zona y tip.'!AA88/'Tablas turistas zona y tip.'!AA101-1,"-")</f>
        <v>0.19427402862985677</v>
      </c>
    </row>
    <row r="89" spans="2:15" hidden="1" outlineLevel="1">
      <c r="B89" s="41" t="s">
        <v>14</v>
      </c>
      <c r="C89" s="129">
        <f>IFERROR('Tablas turistas zona y tip.'!C89/'Tablas turistas zona y tip.'!C102-1,"-")</f>
        <v>-0.19999999999999996</v>
      </c>
      <c r="D89" s="130">
        <f>IFERROR('Tablas turistas zona y tip.'!E89/'Tablas turistas zona y tip.'!E102-1,"-")</f>
        <v>0</v>
      </c>
      <c r="E89" s="130" t="str">
        <f>IFERROR('Tablas turistas zona y tip.'!G89/'Tablas turistas zona y tip.'!G102-1,"-")</f>
        <v>-</v>
      </c>
      <c r="F89" s="130">
        <f>IFERROR('Tablas turistas zona y tip.'!I89/'Tablas turistas zona y tip.'!I102-1,"-")</f>
        <v>0</v>
      </c>
      <c r="G89" s="129">
        <f>IFERROR('Tablas turistas zona y tip.'!K89/'Tablas turistas zona y tip.'!K102-1,"-")</f>
        <v>-0.1428571428571429</v>
      </c>
      <c r="H89" s="129">
        <f>IFERROR('Tablas turistas zona y tip.'!M89/'Tablas turistas zona y tip.'!M102-1,"-")</f>
        <v>-0.30000000000000004</v>
      </c>
      <c r="I89" s="129">
        <f>IFERROR('Tablas turistas zona y tip.'!O89/'Tablas turistas zona y tip.'!O102-1,"-")</f>
        <v>-0.23529411764705888</v>
      </c>
      <c r="J89" s="130">
        <f>IFERROR('Tablas turistas zona y tip.'!Q89/'Tablas turistas zona y tip.'!Q102-1,"-")</f>
        <v>2.4747774480712166</v>
      </c>
      <c r="K89" s="130">
        <f>IFERROR('Tablas turistas zona y tip.'!S89/'Tablas turistas zona y tip.'!S102-1,"-")</f>
        <v>-0.86115795390668914</v>
      </c>
      <c r="L89" s="130">
        <f>IFERROR('Tablas turistas zona y tip.'!U89/'Tablas turistas zona y tip.'!U102-1,"-")</f>
        <v>-0.3298676748582231</v>
      </c>
      <c r="M89" s="129">
        <f>IFERROR('Tablas turistas zona y tip.'!W89/'Tablas turistas zona y tip.'!W102-1,"-")</f>
        <v>2.2865013774104681</v>
      </c>
      <c r="N89" s="129">
        <f>IFERROR('Tablas turistas zona y tip.'!Y89/'Tablas turistas zona y tip.'!Y102-1,"-")</f>
        <v>-0.85491939966648134</v>
      </c>
      <c r="O89" s="129">
        <f>IFERROR('Tablas turistas zona y tip.'!AA89/'Tablas turistas zona y tip.'!AA102-1,"-")</f>
        <v>-0.32747456059204438</v>
      </c>
    </row>
    <row r="90" spans="2:15" hidden="1" outlineLevel="1">
      <c r="B90" s="41" t="s">
        <v>15</v>
      </c>
      <c r="C90" s="129">
        <f>IFERROR('Tablas turistas zona y tip.'!C90/'Tablas turistas zona y tip.'!C103-1,"-")</f>
        <v>0.69230769230769229</v>
      </c>
      <c r="D90" s="130" t="str">
        <f>IFERROR('Tablas turistas zona y tip.'!E90/'Tablas turistas zona y tip.'!E103-1,"-")</f>
        <v>-</v>
      </c>
      <c r="E90" s="130" t="str">
        <f>IFERROR('Tablas turistas zona y tip.'!G90/'Tablas turistas zona y tip.'!G103-1,"-")</f>
        <v>-</v>
      </c>
      <c r="F90" s="130" t="str">
        <f>IFERROR('Tablas turistas zona y tip.'!I90/'Tablas turistas zona y tip.'!I103-1,"-")</f>
        <v>-</v>
      </c>
      <c r="G90" s="129">
        <f>IFERROR('Tablas turistas zona y tip.'!K90/'Tablas turistas zona y tip.'!K103-1,"-")</f>
        <v>-0.66666666666666674</v>
      </c>
      <c r="H90" s="129">
        <f>IFERROR('Tablas turistas zona y tip.'!M90/'Tablas turistas zona y tip.'!M103-1,"-")</f>
        <v>-0.88888888888888884</v>
      </c>
      <c r="I90" s="129">
        <f>IFERROR('Tablas turistas zona y tip.'!O90/'Tablas turistas zona y tip.'!O103-1,"-")</f>
        <v>-0.83333333333333337</v>
      </c>
      <c r="J90" s="130">
        <f>IFERROR('Tablas turistas zona y tip.'!Q90/'Tablas turistas zona y tip.'!Q103-1,"-")</f>
        <v>4.4248120300751879</v>
      </c>
      <c r="K90" s="130">
        <f>IFERROR('Tablas turistas zona y tip.'!S90/'Tablas turistas zona y tip.'!S103-1,"-")</f>
        <v>-0.85245901639344268</v>
      </c>
      <c r="L90" s="130">
        <f>IFERROR('Tablas turistas zona y tip.'!U90/'Tablas turistas zona y tip.'!U103-1,"-")</f>
        <v>9.2193808882907069E-2</v>
      </c>
      <c r="M90" s="129">
        <f>IFERROR('Tablas turistas zona y tip.'!W90/'Tablas turistas zona y tip.'!W103-1,"-")</f>
        <v>4.1006944444444446</v>
      </c>
      <c r="N90" s="129">
        <f>IFERROR('Tablas turistas zona y tip.'!Y90/'Tablas turistas zona y tip.'!Y103-1,"-")</f>
        <v>-0.8532477947072975</v>
      </c>
      <c r="O90" s="129">
        <f>IFERROR('Tablas turistas zona y tip.'!AA90/'Tablas turistas zona y tip.'!AA103-1,"-")</f>
        <v>7.6221498371335406E-2</v>
      </c>
    </row>
    <row r="91" spans="2:15" hidden="1" outlineLevel="1">
      <c r="B91" s="41" t="s">
        <v>16</v>
      </c>
      <c r="C91" s="129">
        <f>IFERROR('Tablas turistas zona y tip.'!C91/'Tablas turistas zona y tip.'!C104-1,"-")</f>
        <v>-0.1875</v>
      </c>
      <c r="D91" s="130" t="str">
        <f>IFERROR('Tablas turistas zona y tip.'!E91/'Tablas turistas zona y tip.'!E104-1,"-")</f>
        <v>-</v>
      </c>
      <c r="E91" s="130" t="str">
        <f>IFERROR('Tablas turistas zona y tip.'!G91/'Tablas turistas zona y tip.'!G104-1,"-")</f>
        <v>-</v>
      </c>
      <c r="F91" s="130" t="str">
        <f>IFERROR('Tablas turistas zona y tip.'!I91/'Tablas turistas zona y tip.'!I104-1,"-")</f>
        <v>-</v>
      </c>
      <c r="G91" s="129">
        <f>IFERROR('Tablas turistas zona y tip.'!K91/'Tablas turistas zona y tip.'!K104-1,"-")</f>
        <v>-0.25</v>
      </c>
      <c r="H91" s="129">
        <f>IFERROR('Tablas turistas zona y tip.'!M91/'Tablas turistas zona y tip.'!M104-1,"-")</f>
        <v>1.7272727272727271</v>
      </c>
      <c r="I91" s="129">
        <f>IFERROR('Tablas turistas zona y tip.'!O91/'Tablas turistas zona y tip.'!O104-1,"-")</f>
        <v>1.4230769230769229</v>
      </c>
      <c r="J91" s="130">
        <f>IFERROR('Tablas turistas zona y tip.'!Q91/'Tablas turistas zona y tip.'!Q104-1,"-")</f>
        <v>-0.17088607594936711</v>
      </c>
      <c r="K91" s="130">
        <f>IFERROR('Tablas turistas zona y tip.'!S91/'Tablas turistas zona y tip.'!S104-1,"-")</f>
        <v>-0.1625079974408189</v>
      </c>
      <c r="L91" s="130">
        <f>IFERROR('Tablas turistas zona y tip.'!U91/'Tablas turistas zona y tip.'!U104-1,"-")</f>
        <v>-0.16445753559155618</v>
      </c>
      <c r="M91" s="129">
        <f>IFERROR('Tablas turistas zona y tip.'!W91/'Tablas turistas zona y tip.'!W104-1,"-")</f>
        <v>-0.17206477732793524</v>
      </c>
      <c r="N91" s="129">
        <f>IFERROR('Tablas turistas zona y tip.'!Y91/'Tablas turistas zona y tip.'!Y104-1,"-")</f>
        <v>-0.13627760252365928</v>
      </c>
      <c r="O91" s="129">
        <f>IFERROR('Tablas turistas zona y tip.'!AA91/'Tablas turistas zona y tip.'!AA104-1,"-")</f>
        <v>-0.14478114478114479</v>
      </c>
    </row>
    <row r="92" spans="2:15" hidden="1" outlineLevel="1">
      <c r="B92" s="41" t="s">
        <v>17</v>
      </c>
      <c r="C92" s="129">
        <f>IFERROR('Tablas turistas zona y tip.'!C92/'Tablas turistas zona y tip.'!C105-1,"-")</f>
        <v>-0.45454545454545459</v>
      </c>
      <c r="D92" s="130">
        <f>IFERROR('Tablas turistas zona y tip.'!E92/'Tablas turistas zona y tip.'!E105-1,"-")</f>
        <v>-1</v>
      </c>
      <c r="E92" s="130" t="str">
        <f>IFERROR('Tablas turistas zona y tip.'!G92/'Tablas turistas zona y tip.'!G105-1,"-")</f>
        <v>-</v>
      </c>
      <c r="F92" s="130">
        <f>IFERROR('Tablas turistas zona y tip.'!I92/'Tablas turistas zona y tip.'!I105-1,"-")</f>
        <v>-1</v>
      </c>
      <c r="G92" s="129">
        <f>IFERROR('Tablas turistas zona y tip.'!K92/'Tablas turistas zona y tip.'!K105-1,"-")</f>
        <v>-0.73076923076923084</v>
      </c>
      <c r="H92" s="129">
        <f>IFERROR('Tablas turistas zona y tip.'!M92/'Tablas turistas zona y tip.'!M105-1,"-")</f>
        <v>4.333333333333333</v>
      </c>
      <c r="I92" s="129">
        <f>IFERROR('Tablas turistas zona y tip.'!O92/'Tablas turistas zona y tip.'!O105-1,"-")</f>
        <v>0.21875</v>
      </c>
      <c r="J92" s="130">
        <f>IFERROR('Tablas turistas zona y tip.'!Q92/'Tablas turistas zona y tip.'!Q105-1,"-")</f>
        <v>-0.45572916666666663</v>
      </c>
      <c r="K92" s="130">
        <f>IFERROR('Tablas turistas zona y tip.'!S92/'Tablas turistas zona y tip.'!S105-1,"-")</f>
        <v>0.61570945945945943</v>
      </c>
      <c r="L92" s="130">
        <f>IFERROR('Tablas turistas zona y tip.'!U92/'Tablas turistas zona y tip.'!U105-1,"-")</f>
        <v>0.35331632653061229</v>
      </c>
      <c r="M92" s="129">
        <f>IFERROR('Tablas turistas zona y tip.'!W92/'Tablas turistas zona y tip.'!W105-1,"-")</f>
        <v>-0.47641509433962259</v>
      </c>
      <c r="N92" s="129">
        <f>IFERROR('Tablas turistas zona y tip.'!Y92/'Tablas turistas zona y tip.'!Y105-1,"-")</f>
        <v>0.63445378151260501</v>
      </c>
      <c r="O92" s="129">
        <f>IFERROR('Tablas turistas zona y tip.'!AA92/'Tablas turistas zona y tip.'!AA105-1,"-")</f>
        <v>0.342627013630731</v>
      </c>
    </row>
    <row r="93" spans="2:15" hidden="1" outlineLevel="1">
      <c r="B93" s="41" t="s">
        <v>18</v>
      </c>
      <c r="C93" s="129">
        <f>IFERROR('Tablas turistas zona y tip.'!C93/'Tablas turistas zona y tip.'!C106-1,"-")</f>
        <v>-0.18181818181818177</v>
      </c>
      <c r="D93" s="130">
        <f>IFERROR('Tablas turistas zona y tip.'!E93/'Tablas turistas zona y tip.'!E106-1,"-")</f>
        <v>5</v>
      </c>
      <c r="E93" s="130" t="str">
        <f>IFERROR('Tablas turistas zona y tip.'!G93/'Tablas turistas zona y tip.'!G106-1,"-")</f>
        <v>-</v>
      </c>
      <c r="F93" s="130">
        <f>IFERROR('Tablas turistas zona y tip.'!I93/'Tablas turistas zona y tip.'!I106-1,"-")</f>
        <v>5</v>
      </c>
      <c r="G93" s="129">
        <f>IFERROR('Tablas turistas zona y tip.'!K93/'Tablas turistas zona y tip.'!K106-1,"-")</f>
        <v>0.4375</v>
      </c>
      <c r="H93" s="129">
        <f>IFERROR('Tablas turistas zona y tip.'!M93/'Tablas turistas zona y tip.'!M106-1,"-")</f>
        <v>0.76923076923076916</v>
      </c>
      <c r="I93" s="129">
        <f>IFERROR('Tablas turistas zona y tip.'!O93/'Tablas turistas zona y tip.'!O106-1,"-")</f>
        <v>0.5862068965517242</v>
      </c>
      <c r="J93" s="130">
        <f>IFERROR('Tablas turistas zona y tip.'!Q93/'Tablas turistas zona y tip.'!Q106-1,"-")</f>
        <v>-5.6022408963585235E-3</v>
      </c>
      <c r="K93" s="130">
        <f>IFERROR('Tablas turistas zona y tip.'!S93/'Tablas turistas zona y tip.'!S106-1,"-")</f>
        <v>0.15575079872204478</v>
      </c>
      <c r="L93" s="130">
        <f>IFERROR('Tablas turistas zona y tip.'!U93/'Tablas turistas zona y tip.'!U106-1,"-")</f>
        <v>0.11995027967681793</v>
      </c>
      <c r="M93" s="129">
        <f>IFERROR('Tablas turistas zona y tip.'!W93/'Tablas turistas zona y tip.'!W106-1,"-")</f>
        <v>2.0779220779220786E-2</v>
      </c>
      <c r="N93" s="129">
        <f>IFERROR('Tablas turistas zona y tip.'!Y93/'Tablas turistas zona y tip.'!Y106-1,"-")</f>
        <v>0.1620553359683794</v>
      </c>
      <c r="O93" s="129">
        <f>IFERROR('Tablas turistas zona y tip.'!AA93/'Tablas turistas zona y tip.'!AA106-1,"-")</f>
        <v>0.12909090909090915</v>
      </c>
    </row>
    <row r="94" spans="2:15" hidden="1" outlineLevel="1">
      <c r="B94" s="41" t="s">
        <v>19</v>
      </c>
      <c r="C94" s="129">
        <f>IFERROR('Tablas turistas zona y tip.'!C94/'Tablas turistas zona y tip.'!C107-1,"-")</f>
        <v>0.21052631578947367</v>
      </c>
      <c r="D94" s="130">
        <f>IFERROR('Tablas turistas zona y tip.'!E94/'Tablas turistas zona y tip.'!E107-1,"-")</f>
        <v>-0.16666666666666663</v>
      </c>
      <c r="E94" s="130" t="str">
        <f>IFERROR('Tablas turistas zona y tip.'!G94/'Tablas turistas zona y tip.'!G107-1,"-")</f>
        <v>-</v>
      </c>
      <c r="F94" s="130">
        <f>IFERROR('Tablas turistas zona y tip.'!I94/'Tablas turistas zona y tip.'!I107-1,"-")</f>
        <v>1</v>
      </c>
      <c r="G94" s="129">
        <f>IFERROR('Tablas turistas zona y tip.'!K94/'Tablas turistas zona y tip.'!K107-1,"-")</f>
        <v>-8.2644628099173501E-2</v>
      </c>
      <c r="H94" s="129">
        <f>IFERROR('Tablas turistas zona y tip.'!M94/'Tablas turistas zona y tip.'!M107-1,"-")</f>
        <v>-7.7844311377245456E-2</v>
      </c>
      <c r="I94" s="129">
        <f>IFERROR('Tablas turistas zona y tip.'!O94/'Tablas turistas zona y tip.'!O107-1,"-")</f>
        <v>-7.9120879120879173E-2</v>
      </c>
      <c r="J94" s="130">
        <f>IFERROR('Tablas turistas zona y tip.'!Q94/'Tablas turistas zona y tip.'!Q107-1,"-")</f>
        <v>0.66437007874015741</v>
      </c>
      <c r="K94" s="130">
        <f>IFERROR('Tablas turistas zona y tip.'!S94/'Tablas turistas zona y tip.'!S107-1,"-")</f>
        <v>0.54182879377431914</v>
      </c>
      <c r="L94" s="130">
        <f>IFERROR('Tablas turistas zona y tip.'!U94/'Tablas turistas zona y tip.'!U107-1,"-")</f>
        <v>0.57219512195121958</v>
      </c>
      <c r="M94" s="129">
        <f>IFERROR('Tablas turistas zona y tip.'!W94/'Tablas turistas zona y tip.'!W107-1,"-")</f>
        <v>0.57487091222030973</v>
      </c>
      <c r="N94" s="129">
        <f>IFERROR('Tablas turistas zona y tip.'!Y94/'Tablas turistas zona y tip.'!Y107-1,"-")</f>
        <v>0.48332358104154483</v>
      </c>
      <c r="O94" s="129">
        <f>IFERROR('Tablas turistas zona y tip.'!AA94/'Tablas turistas zona y tip.'!AA107-1,"-")</f>
        <v>0.50655021834061142</v>
      </c>
    </row>
    <row r="95" spans="2:15" hidden="1" outlineLevel="1">
      <c r="B95" s="41" t="s">
        <v>20</v>
      </c>
      <c r="C95" s="129">
        <f>IFERROR('Tablas turistas zona y tip.'!C95/'Tablas turistas zona y tip.'!C108-1,"-")</f>
        <v>0.23809523809523814</v>
      </c>
      <c r="D95" s="130">
        <f>IFERROR('Tablas turistas zona y tip.'!E95/'Tablas turistas zona y tip.'!E108-1,"-")</f>
        <v>0</v>
      </c>
      <c r="E95" s="130" t="str">
        <f>IFERROR('Tablas turistas zona y tip.'!G95/'Tablas turistas zona y tip.'!G108-1,"-")</f>
        <v>-</v>
      </c>
      <c r="F95" s="130">
        <f>IFERROR('Tablas turistas zona y tip.'!I95/'Tablas turistas zona y tip.'!I108-1,"-")</f>
        <v>0</v>
      </c>
      <c r="G95" s="129">
        <f>IFERROR('Tablas turistas zona y tip.'!K95/'Tablas turistas zona y tip.'!K108-1,"-")</f>
        <v>-0.64619883040935666</v>
      </c>
      <c r="H95" s="129">
        <f>IFERROR('Tablas turistas zona y tip.'!M95/'Tablas turistas zona y tip.'!M108-1,"-")</f>
        <v>2.1207177814029254E-2</v>
      </c>
      <c r="I95" s="129">
        <f>IFERROR('Tablas turistas zona y tip.'!O95/'Tablas turistas zona y tip.'!O108-1,"-")</f>
        <v>-0.12436224489795922</v>
      </c>
      <c r="J95" s="130">
        <f>IFERROR('Tablas turistas zona y tip.'!Q95/'Tablas turistas zona y tip.'!Q108-1,"-")</f>
        <v>0.1462720546385885</v>
      </c>
      <c r="K95" s="130">
        <f>IFERROR('Tablas turistas zona y tip.'!S95/'Tablas turistas zona y tip.'!S108-1,"-")</f>
        <v>0.30134064594759291</v>
      </c>
      <c r="L95" s="130">
        <f>IFERROR('Tablas turistas zona y tip.'!U95/'Tablas turistas zona y tip.'!U108-1,"-")</f>
        <v>0.26859752433601725</v>
      </c>
      <c r="M95" s="129">
        <f>IFERROR('Tablas turistas zona y tip.'!W95/'Tablas turistas zona y tip.'!W108-1,"-")</f>
        <v>1.9321394910461809E-2</v>
      </c>
      <c r="N95" s="129">
        <f>IFERROR('Tablas turistas zona y tip.'!Y95/'Tablas turistas zona y tip.'!Y108-1,"-")</f>
        <v>0.25725288831835691</v>
      </c>
      <c r="O95" s="129">
        <f>IFERROR('Tablas turistas zona y tip.'!AA95/'Tablas turistas zona y tip.'!AA108-1,"-")</f>
        <v>0.20631557707828896</v>
      </c>
    </row>
    <row r="96" spans="2:15" hidden="1" outlineLevel="1">
      <c r="B96" s="41" t="s">
        <v>21</v>
      </c>
      <c r="C96" s="129">
        <f>IFERROR('Tablas turistas zona y tip.'!C96/'Tablas turistas zona y tip.'!C109-1,"-")</f>
        <v>2.6315789473684292E-2</v>
      </c>
      <c r="D96" s="130">
        <f>IFERROR('Tablas turistas zona y tip.'!E96/'Tablas turistas zona y tip.'!E109-1,"-")</f>
        <v>-0.6</v>
      </c>
      <c r="E96" s="130" t="str">
        <f>IFERROR('Tablas turistas zona y tip.'!G96/'Tablas turistas zona y tip.'!G109-1,"-")</f>
        <v>-</v>
      </c>
      <c r="F96" s="130">
        <f>IFERROR('Tablas turistas zona y tip.'!I96/'Tablas turistas zona y tip.'!I109-1,"-")</f>
        <v>2.1</v>
      </c>
      <c r="G96" s="129">
        <f>IFERROR('Tablas turistas zona y tip.'!K96/'Tablas turistas zona y tip.'!K109-1,"-")</f>
        <v>-0.34399999999999997</v>
      </c>
      <c r="H96" s="129">
        <f>IFERROR('Tablas turistas zona y tip.'!M96/'Tablas turistas zona y tip.'!M109-1,"-")</f>
        <v>1.1494252873563315E-2</v>
      </c>
      <c r="I96" s="129">
        <f>IFERROR('Tablas turistas zona y tip.'!O96/'Tablas turistas zona y tip.'!O109-1,"-")</f>
        <v>-7.7025232403718502E-2</v>
      </c>
      <c r="J96" s="130">
        <f>IFERROR('Tablas turistas zona y tip.'!Q96/'Tablas turistas zona y tip.'!Q109-1,"-")</f>
        <v>0.59626038781163437</v>
      </c>
      <c r="K96" s="130">
        <f>IFERROR('Tablas turistas zona y tip.'!S96/'Tablas turistas zona y tip.'!S109-1,"-")</f>
        <v>0.556473829201102</v>
      </c>
      <c r="L96" s="130">
        <f>IFERROR('Tablas turistas zona y tip.'!U96/'Tablas turistas zona y tip.'!U109-1,"-")</f>
        <v>0.56481347075047172</v>
      </c>
      <c r="M96" s="129">
        <f>IFERROR('Tablas turistas zona y tip.'!W96/'Tablas turistas zona y tip.'!W109-1,"-")</f>
        <v>0.38939475093733256</v>
      </c>
      <c r="N96" s="129">
        <f>IFERROR('Tablas turistas zona y tip.'!Y96/'Tablas turistas zona y tip.'!Y109-1,"-")</f>
        <v>0.46684914841849157</v>
      </c>
      <c r="O96" s="129">
        <f>IFERROR('Tablas turistas zona y tip.'!AA96/'Tablas turistas zona y tip.'!AA109-1,"-")</f>
        <v>0.449721662916025</v>
      </c>
    </row>
    <row r="97" spans="2:15" hidden="1" outlineLevel="1">
      <c r="B97" s="41" t="s">
        <v>22</v>
      </c>
      <c r="C97" s="129">
        <f>IFERROR('Tablas turistas zona y tip.'!C97/'Tablas turistas zona y tip.'!C110-1,"-")</f>
        <v>-4.0000000000000036E-2</v>
      </c>
      <c r="D97" s="130">
        <f>IFERROR('Tablas turistas zona y tip.'!E97/'Tablas turistas zona y tip.'!E110-1,"-")</f>
        <v>0.28571428571428581</v>
      </c>
      <c r="E97" s="130" t="str">
        <f>IFERROR('Tablas turistas zona y tip.'!G97/'Tablas turistas zona y tip.'!G110-1,"-")</f>
        <v>-</v>
      </c>
      <c r="F97" s="130">
        <f>IFERROR('Tablas turistas zona y tip.'!I97/'Tablas turistas zona y tip.'!I110-1,"-")</f>
        <v>0.28571428571428581</v>
      </c>
      <c r="G97" s="129">
        <f>IFERROR('Tablas turistas zona y tip.'!K97/'Tablas turistas zona y tip.'!K110-1,"-")</f>
        <v>-0.54748603351955305</v>
      </c>
      <c r="H97" s="129">
        <f>IFERROR('Tablas turistas zona y tip.'!M97/'Tablas turistas zona y tip.'!M110-1,"-")</f>
        <v>-0.12078830260648443</v>
      </c>
      <c r="I97" s="129">
        <f>IFERROR('Tablas turistas zona y tip.'!O97/'Tablas turistas zona y tip.'!O110-1,"-")</f>
        <v>-0.19989642672190577</v>
      </c>
      <c r="J97" s="130">
        <f>IFERROR('Tablas turistas zona y tip.'!Q97/'Tablas turistas zona y tip.'!Q110-1,"-")</f>
        <v>0.40860927152317883</v>
      </c>
      <c r="K97" s="130">
        <f>IFERROR('Tablas turistas zona y tip.'!S97/'Tablas turistas zona y tip.'!S110-1,"-")</f>
        <v>0.28399725274725274</v>
      </c>
      <c r="L97" s="130">
        <f>IFERROR('Tablas turistas zona y tip.'!U97/'Tablas turistas zona y tip.'!U110-1,"-")</f>
        <v>0.30965366784837745</v>
      </c>
      <c r="M97" s="129">
        <f>IFERROR('Tablas turistas zona y tip.'!W97/'Tablas turistas zona y tip.'!W110-1,"-")</f>
        <v>0.22210526315789481</v>
      </c>
      <c r="N97" s="129">
        <f>IFERROR('Tablas turistas zona y tip.'!Y97/'Tablas turistas zona y tip.'!Y110-1,"-")</f>
        <v>0.19791807489522784</v>
      </c>
      <c r="O97" s="129">
        <f>IFERROR('Tablas turistas zona y tip.'!AA97/'Tablas turistas zona y tip.'!AA110-1,"-")</f>
        <v>0.20286113800150596</v>
      </c>
    </row>
    <row r="98" spans="2:15" collapsed="1">
      <c r="B98" s="126">
        <v>2004</v>
      </c>
      <c r="C98" s="134">
        <f>IFERROR('Tablas turistas zona y tip.'!C98/'Tablas turistas zona y tip.'!C111-1,"-")</f>
        <v>6.4377682403433445E-2</v>
      </c>
      <c r="D98" s="134">
        <f>IFERROR('Tablas turistas zona y tip.'!E98/'Tablas turistas zona y tip.'!E111-1,"-")</f>
        <v>0.4285714285714286</v>
      </c>
      <c r="E98" s="134" t="str">
        <f>IFERROR('Tablas turistas zona y tip.'!G98/'Tablas turistas zona y tip.'!G111-1,"-")</f>
        <v>-</v>
      </c>
      <c r="F98" s="134">
        <f>IFERROR('Tablas turistas zona y tip.'!I98/'Tablas turistas zona y tip.'!I111-1,"-")</f>
        <v>1.4</v>
      </c>
      <c r="G98" s="134">
        <f>IFERROR('Tablas turistas zona y tip.'!K98/'Tablas turistas zona y tip.'!K111-1,"-")</f>
        <v>-0.37515078407720148</v>
      </c>
      <c r="H98" s="134">
        <f>IFERROR('Tablas turistas zona y tip.'!M98/'Tablas turistas zona y tip.'!M111-1,"-")</f>
        <v>4.3832020997375265E-2</v>
      </c>
      <c r="I98" s="134">
        <f>IFERROR('Tablas turistas zona y tip.'!O98/'Tablas turistas zona y tip.'!O111-1,"-")</f>
        <v>-3.1041172666522954E-2</v>
      </c>
      <c r="J98" s="134">
        <f>IFERROR('Tablas turistas zona y tip.'!Q98/'Tablas turistas zona y tip.'!Q111-1,"-")</f>
        <v>0.82129548878141589</v>
      </c>
      <c r="K98" s="134">
        <f>IFERROR('Tablas turistas zona y tip.'!S98/'Tablas turistas zona y tip.'!S111-1,"-")</f>
        <v>0.1429041962187918</v>
      </c>
      <c r="L98" s="134">
        <f>IFERROR('Tablas turistas zona y tip.'!U98/'Tablas turistas zona y tip.'!U111-1,"-")</f>
        <v>0.29004023798878831</v>
      </c>
      <c r="M98" s="134">
        <f>IFERROR('Tablas turistas zona y tip.'!W98/'Tablas turistas zona y tip.'!W111-1,"-")</f>
        <v>0.67177935208748885</v>
      </c>
      <c r="N98" s="134">
        <f>IFERROR('Tablas turistas zona y tip.'!Y98/'Tablas turistas zona y tip.'!Y111-1,"-")</f>
        <v>0.12934293937284846</v>
      </c>
      <c r="O98" s="134">
        <f>IFERROR('Tablas turistas zona y tip.'!AA98/'Tablas turistas zona y tip.'!AA111-1,"-")</f>
        <v>0.24583456425406203</v>
      </c>
    </row>
    <row r="99" spans="2:15" hidden="1" outlineLevel="1">
      <c r="B99" s="41" t="s">
        <v>11</v>
      </c>
      <c r="C99" s="129">
        <f>IFERROR('Tablas turistas zona y tip.'!C99/'Tablas turistas zona y tip.'!C112-1,"-")</f>
        <v>0.17647058823529416</v>
      </c>
      <c r="D99" s="130" t="str">
        <f>IFERROR('Tablas turistas zona y tip.'!E99/'Tablas turistas zona y tip.'!E112-1,"-")</f>
        <v>-</v>
      </c>
      <c r="E99" s="130" t="str">
        <f>IFERROR('Tablas turistas zona y tip.'!G99/'Tablas turistas zona y tip.'!G112-1,"-")</f>
        <v>-</v>
      </c>
      <c r="F99" s="130" t="str">
        <f>IFERROR('Tablas turistas zona y tip.'!I99/'Tablas turistas zona y tip.'!I112-1,"-")</f>
        <v>-</v>
      </c>
      <c r="G99" s="129">
        <f>IFERROR('Tablas turistas zona y tip.'!K99/'Tablas turistas zona y tip.'!K112-1,"-")</f>
        <v>-0.75453277545327757</v>
      </c>
      <c r="H99" s="129">
        <f>IFERROR('Tablas turistas zona y tip.'!M99/'Tablas turistas zona y tip.'!M112-1,"-")</f>
        <v>-0.23415492957746475</v>
      </c>
      <c r="I99" s="129">
        <f>IFERROR('Tablas turistas zona y tip.'!O99/'Tablas turistas zona y tip.'!O112-1,"-")</f>
        <v>-0.38826931020239575</v>
      </c>
      <c r="J99" s="130">
        <f>IFERROR('Tablas turistas zona y tip.'!Q99/'Tablas turistas zona y tip.'!Q112-1,"-")</f>
        <v>0.18865519439133216</v>
      </c>
      <c r="K99" s="130">
        <f>IFERROR('Tablas turistas zona y tip.'!S99/'Tablas turistas zona y tip.'!S112-1,"-")</f>
        <v>-4.248515303791689E-2</v>
      </c>
      <c r="L99" s="130">
        <f>IFERROR('Tablas turistas zona y tip.'!U99/'Tablas turistas zona y tip.'!U112-1,"-")</f>
        <v>2.0894788593903701E-3</v>
      </c>
      <c r="M99" s="129">
        <f>IFERROR('Tablas turistas zona y tip.'!W99/'Tablas turistas zona y tip.'!W112-1,"-")</f>
        <v>-0.10508033000434214</v>
      </c>
      <c r="N99" s="129">
        <f>IFERROR('Tablas turistas zona y tip.'!Y99/'Tablas turistas zona y tip.'!Y112-1,"-")</f>
        <v>-8.1973159231048198E-2</v>
      </c>
      <c r="O99" s="129">
        <f>IFERROR('Tablas turistas zona y tip.'!AA99/'Tablas turistas zona y tip.'!AA112-1,"-")</f>
        <v>-8.7005863438623043E-2</v>
      </c>
    </row>
    <row r="100" spans="2:15" hidden="1" outlineLevel="1">
      <c r="B100" s="41" t="s">
        <v>12</v>
      </c>
      <c r="C100" s="129">
        <f>IFERROR('Tablas turistas zona y tip.'!C100/'Tablas turistas zona y tip.'!C113-1,"-")</f>
        <v>0.39130434782608692</v>
      </c>
      <c r="D100" s="130">
        <f>IFERROR('Tablas turistas zona y tip.'!E100/'Tablas turistas zona y tip.'!E113-1,"-")</f>
        <v>-0.33333333333333337</v>
      </c>
      <c r="E100" s="130" t="str">
        <f>IFERROR('Tablas turistas zona y tip.'!G100/'Tablas turistas zona y tip.'!G113-1,"-")</f>
        <v>-</v>
      </c>
      <c r="F100" s="130">
        <f>IFERROR('Tablas turistas zona y tip.'!I100/'Tablas turistas zona y tip.'!I113-1,"-")</f>
        <v>-0.33333333333333337</v>
      </c>
      <c r="G100" s="129">
        <f>IFERROR('Tablas turistas zona y tip.'!K100/'Tablas turistas zona y tip.'!K113-1,"-")</f>
        <v>-0.26530612244897955</v>
      </c>
      <c r="H100" s="129">
        <f>IFERROR('Tablas turistas zona y tip.'!M100/'Tablas turistas zona y tip.'!M113-1,"-")</f>
        <v>-0.16615384615384621</v>
      </c>
      <c r="I100" s="129">
        <f>IFERROR('Tablas turistas zona y tip.'!O100/'Tablas turistas zona y tip.'!O113-1,"-")</f>
        <v>-0.17622667588113339</v>
      </c>
      <c r="J100" s="130">
        <f>IFERROR('Tablas turistas zona y tip.'!Q100/'Tablas turistas zona y tip.'!Q113-1,"-")</f>
        <v>7.7575757575757631E-2</v>
      </c>
      <c r="K100" s="130">
        <f>IFERROR('Tablas turistas zona y tip.'!S100/'Tablas turistas zona y tip.'!S113-1,"-")</f>
        <v>0.16919959473150969</v>
      </c>
      <c r="L100" s="130">
        <f>IFERROR('Tablas turistas zona y tip.'!U100/'Tablas turistas zona y tip.'!U113-1,"-")</f>
        <v>0.14923402007395659</v>
      </c>
      <c r="M100" s="129">
        <f>IFERROR('Tablas turistas zona y tip.'!W100/'Tablas turistas zona y tip.'!W113-1,"-")</f>
        <v>5.3208996160175603E-2</v>
      </c>
      <c r="N100" s="129">
        <f>IFERROR('Tablas turistas zona y tip.'!Y100/'Tablas turistas zona y tip.'!Y113-1,"-")</f>
        <v>0.10883411797286069</v>
      </c>
      <c r="O100" s="129">
        <f>IFERROR('Tablas turistas zona y tip.'!AA100/'Tablas turistas zona y tip.'!AA113-1,"-")</f>
        <v>9.7622996130458883E-2</v>
      </c>
    </row>
    <row r="101" spans="2:15" hidden="1" outlineLevel="1">
      <c r="B101" s="41" t="s">
        <v>13</v>
      </c>
      <c r="C101" s="129">
        <f>IFERROR('Tablas turistas zona y tip.'!C101/'Tablas turistas zona y tip.'!C114-1,"-")</f>
        <v>-0.10526315789473684</v>
      </c>
      <c r="D101" s="130">
        <f>IFERROR('Tablas turistas zona y tip.'!E101/'Tablas turistas zona y tip.'!E114-1,"-")</f>
        <v>0</v>
      </c>
      <c r="E101" s="130" t="str">
        <f>IFERROR('Tablas turistas zona y tip.'!G101/'Tablas turistas zona y tip.'!G114-1,"-")</f>
        <v>-</v>
      </c>
      <c r="F101" s="130">
        <f>IFERROR('Tablas turistas zona y tip.'!I101/'Tablas turistas zona y tip.'!I114-1,"-")</f>
        <v>0</v>
      </c>
      <c r="G101" s="129">
        <f>IFERROR('Tablas turistas zona y tip.'!K101/'Tablas turistas zona y tip.'!K114-1,"-")</f>
        <v>-0.310126582278481</v>
      </c>
      <c r="H101" s="129">
        <f>IFERROR('Tablas turistas zona y tip.'!M101/'Tablas turistas zona y tip.'!M114-1,"-")</f>
        <v>-0.17464788732394365</v>
      </c>
      <c r="I101" s="129">
        <f>IFERROR('Tablas turistas zona y tip.'!O101/'Tablas turistas zona y tip.'!O114-1,"-")</f>
        <v>-0.19215044971381845</v>
      </c>
      <c r="J101" s="130">
        <f>IFERROR('Tablas turistas zona y tip.'!Q101/'Tablas turistas zona y tip.'!Q114-1,"-")</f>
        <v>9.8689282960678471E-2</v>
      </c>
      <c r="K101" s="130">
        <f>IFERROR('Tablas turistas zona y tip.'!S101/'Tablas turistas zona y tip.'!S114-1,"-")</f>
        <v>0.18274383708467301</v>
      </c>
      <c r="L101" s="130">
        <f>IFERROR('Tablas turistas zona y tip.'!U101/'Tablas turistas zona y tip.'!U114-1,"-")</f>
        <v>0.16106581825412603</v>
      </c>
      <c r="M101" s="129">
        <f>IFERROR('Tablas turistas zona y tip.'!W101/'Tablas turistas zona y tip.'!W114-1,"-")</f>
        <v>5.2168021680216725E-2</v>
      </c>
      <c r="N101" s="129">
        <f>IFERROR('Tablas turistas zona y tip.'!Y101/'Tablas turistas zona y tip.'!Y114-1,"-")</f>
        <v>0.10339795705649357</v>
      </c>
      <c r="O101" s="129">
        <f>IFERROR('Tablas turistas zona y tip.'!AA101/'Tablas turistas zona y tip.'!AA114-1,"-")</f>
        <v>9.1343854615016706E-2</v>
      </c>
    </row>
    <row r="102" spans="2:15" hidden="1" outlineLevel="1">
      <c r="B102" s="41" t="s">
        <v>14</v>
      </c>
      <c r="C102" s="129">
        <f>IFERROR('Tablas turistas zona y tip.'!C102/'Tablas turistas zona y tip.'!C115-1,"-")</f>
        <v>-9.0909090909090939E-2</v>
      </c>
      <c r="D102" s="130" t="str">
        <f>IFERROR('Tablas turistas zona y tip.'!E102/'Tablas turistas zona y tip.'!E115-1,"-")</f>
        <v>-</v>
      </c>
      <c r="E102" s="130" t="str">
        <f>IFERROR('Tablas turistas zona y tip.'!G102/'Tablas turistas zona y tip.'!G115-1,"-")</f>
        <v>-</v>
      </c>
      <c r="F102" s="130" t="str">
        <f>IFERROR('Tablas turistas zona y tip.'!I102/'Tablas turistas zona y tip.'!I115-1,"-")</f>
        <v>-</v>
      </c>
      <c r="G102" s="129">
        <f>IFERROR('Tablas turistas zona y tip.'!K102/'Tablas turistas zona y tip.'!K115-1,"-")</f>
        <v>-0.76666666666666661</v>
      </c>
      <c r="H102" s="129">
        <f>IFERROR('Tablas turistas zona y tip.'!M102/'Tablas turistas zona y tip.'!M115-1,"-")</f>
        <v>1.2222222222222223</v>
      </c>
      <c r="I102" s="129">
        <f>IFERROR('Tablas turistas zona y tip.'!O102/'Tablas turistas zona y tip.'!O115-1,"-")</f>
        <v>-0.50724637681159424</v>
      </c>
      <c r="J102" s="130">
        <f>IFERROR('Tablas turistas zona y tip.'!Q102/'Tablas turistas zona y tip.'!Q115-1,"-")</f>
        <v>1.5149253731343282</v>
      </c>
      <c r="K102" s="130">
        <f>IFERROR('Tablas turistas zona y tip.'!S102/'Tablas turistas zona y tip.'!S115-1,"-")</f>
        <v>0.62169553327256155</v>
      </c>
      <c r="L102" s="130">
        <f>IFERROR('Tablas turistas zona y tip.'!U102/'Tablas turistas zona y tip.'!U115-1,"-")</f>
        <v>0.71892770105605197</v>
      </c>
      <c r="M102" s="129">
        <f>IFERROR('Tablas turistas zona y tip.'!W102/'Tablas turistas zona y tip.'!W115-1,"-")</f>
        <v>0.77073170731707319</v>
      </c>
      <c r="N102" s="129">
        <f>IFERROR('Tablas turistas zona y tip.'!Y102/'Tablas turistas zona y tip.'!Y115-1,"-")</f>
        <v>0.62658227848101267</v>
      </c>
      <c r="O102" s="129">
        <f>IFERROR('Tablas turistas zona y tip.'!AA102/'Tablas turistas zona y tip.'!AA115-1,"-")</f>
        <v>0.64912280701754388</v>
      </c>
    </row>
    <row r="103" spans="2:15" hidden="1" outlineLevel="1">
      <c r="B103" s="41" t="s">
        <v>15</v>
      </c>
      <c r="C103" s="129">
        <f>IFERROR('Tablas turistas zona y tip.'!C103/'Tablas turistas zona y tip.'!C116-1,"-")</f>
        <v>0</v>
      </c>
      <c r="D103" s="130" t="str">
        <f>IFERROR('Tablas turistas zona y tip.'!E103/'Tablas turistas zona y tip.'!E116-1,"-")</f>
        <v>-</v>
      </c>
      <c r="E103" s="130" t="str">
        <f>IFERROR('Tablas turistas zona y tip.'!G103/'Tablas turistas zona y tip.'!G116-1,"-")</f>
        <v>-</v>
      </c>
      <c r="F103" s="130" t="str">
        <f>IFERROR('Tablas turistas zona y tip.'!I103/'Tablas turistas zona y tip.'!I116-1,"-")</f>
        <v>-</v>
      </c>
      <c r="G103" s="129">
        <f>IFERROR('Tablas turistas zona y tip.'!K103/'Tablas turistas zona y tip.'!K116-1,"-")</f>
        <v>1.25</v>
      </c>
      <c r="H103" s="129">
        <f>IFERROR('Tablas turistas zona y tip.'!M103/'Tablas turistas zona y tip.'!M116-1,"-")</f>
        <v>0.58823529411764697</v>
      </c>
      <c r="I103" s="129">
        <f>IFERROR('Tablas turistas zona y tip.'!O103/'Tablas turistas zona y tip.'!O116-1,"-")</f>
        <v>0.71428571428571419</v>
      </c>
      <c r="J103" s="130">
        <f>IFERROR('Tablas turistas zona y tip.'!Q103/'Tablas turistas zona y tip.'!Q116-1,"-")</f>
        <v>-0.26111111111111107</v>
      </c>
      <c r="K103" s="130">
        <f>IFERROR('Tablas turistas zona y tip.'!S103/'Tablas turistas zona y tip.'!S116-1,"-")</f>
        <v>0.13172541743970312</v>
      </c>
      <c r="L103" s="130">
        <f>IFERROR('Tablas turistas zona y tip.'!U103/'Tablas turistas zona y tip.'!U116-1,"-")</f>
        <v>3.3379694019471495E-2</v>
      </c>
      <c r="M103" s="129">
        <f>IFERROR('Tablas turistas zona y tip.'!W103/'Tablas turistas zona y tip.'!W116-1,"-")</f>
        <v>-0.23607427055702923</v>
      </c>
      <c r="N103" s="129">
        <f>IFERROR('Tablas turistas zona y tip.'!Y103/'Tablas turistas zona y tip.'!Y116-1,"-")</f>
        <v>0.1388127853881278</v>
      </c>
      <c r="O103" s="129">
        <f>IFERROR('Tablas turistas zona y tip.'!AA103/'Tablas turistas zona y tip.'!AA116-1,"-")</f>
        <v>4.2798913043478271E-2</v>
      </c>
    </row>
    <row r="104" spans="2:15" hidden="1" outlineLevel="1">
      <c r="B104" s="41" t="s">
        <v>16</v>
      </c>
      <c r="C104" s="129">
        <f>IFERROR('Tablas turistas zona y tip.'!C104/'Tablas turistas zona y tip.'!C117-1,"-")</f>
        <v>0.60000000000000009</v>
      </c>
      <c r="D104" s="130">
        <f>IFERROR('Tablas turistas zona y tip.'!E104/'Tablas turistas zona y tip.'!E117-1,"-")</f>
        <v>-1</v>
      </c>
      <c r="E104" s="130" t="str">
        <f>IFERROR('Tablas turistas zona y tip.'!G104/'Tablas turistas zona y tip.'!G117-1,"-")</f>
        <v>-</v>
      </c>
      <c r="F104" s="130">
        <f>IFERROR('Tablas turistas zona y tip.'!I104/'Tablas turistas zona y tip.'!I117-1,"-")</f>
        <v>-1</v>
      </c>
      <c r="G104" s="129">
        <f>IFERROR('Tablas turistas zona y tip.'!K104/'Tablas turistas zona y tip.'!K117-1,"-")</f>
        <v>-0.19999999999999996</v>
      </c>
      <c r="H104" s="129">
        <f>IFERROR('Tablas turistas zona y tip.'!M104/'Tablas turistas zona y tip.'!M117-1,"-")</f>
        <v>-0.3125</v>
      </c>
      <c r="I104" s="129">
        <f>IFERROR('Tablas turistas zona y tip.'!O104/'Tablas turistas zona y tip.'!O117-1,"-")</f>
        <v>-0.29729729729729726</v>
      </c>
      <c r="J104" s="130">
        <f>IFERROR('Tablas turistas zona y tip.'!Q104/'Tablas turistas zona y tip.'!Q117-1,"-")</f>
        <v>1.2046511627906975</v>
      </c>
      <c r="K104" s="130">
        <f>IFERROR('Tablas turistas zona y tip.'!S104/'Tablas turistas zona y tip.'!S117-1,"-")</f>
        <v>-0.19928278688524592</v>
      </c>
      <c r="L104" s="130">
        <f>IFERROR('Tablas turistas zona y tip.'!U104/'Tablas turistas zona y tip.'!U117-1,"-")</f>
        <v>-5.9990770650669156E-2</v>
      </c>
      <c r="M104" s="129">
        <f>IFERROR('Tablas turistas zona y tip.'!W104/'Tablas turistas zona y tip.'!W117-1,"-")</f>
        <v>1.1293103448275863</v>
      </c>
      <c r="N104" s="129">
        <f>IFERROR('Tablas turistas zona y tip.'!Y104/'Tablas turistas zona y tip.'!Y117-1,"-")</f>
        <v>-0.20110887096774188</v>
      </c>
      <c r="O104" s="129">
        <f>IFERROR('Tablas turistas zona y tip.'!AA104/'Tablas turistas zona y tip.'!AA117-1,"-")</f>
        <v>-6.1823104693140785E-2</v>
      </c>
    </row>
    <row r="105" spans="2:15" hidden="1" outlineLevel="1">
      <c r="B105" s="41" t="s">
        <v>17</v>
      </c>
      <c r="C105" s="129">
        <f>IFERROR('Tablas turistas zona y tip.'!C105/'Tablas turistas zona y tip.'!C118-1,"-")</f>
        <v>0.375</v>
      </c>
      <c r="D105" s="130" t="str">
        <f>IFERROR('Tablas turistas zona y tip.'!E105/'Tablas turistas zona y tip.'!E118-1,"-")</f>
        <v>-</v>
      </c>
      <c r="E105" s="130" t="str">
        <f>IFERROR('Tablas turistas zona y tip.'!G105/'Tablas turistas zona y tip.'!G118-1,"-")</f>
        <v>-</v>
      </c>
      <c r="F105" s="130" t="str">
        <f>IFERROR('Tablas turistas zona y tip.'!I105/'Tablas turistas zona y tip.'!I118-1,"-")</f>
        <v>-</v>
      </c>
      <c r="G105" s="129">
        <f>IFERROR('Tablas turistas zona y tip.'!K105/'Tablas turistas zona y tip.'!K118-1,"-")</f>
        <v>25</v>
      </c>
      <c r="H105" s="129">
        <f>IFERROR('Tablas turistas zona y tip.'!M105/'Tablas turistas zona y tip.'!M118-1,"-")</f>
        <v>-0.66666666666666674</v>
      </c>
      <c r="I105" s="129">
        <f>IFERROR('Tablas turistas zona y tip.'!O105/'Tablas turistas zona y tip.'!O118-1,"-")</f>
        <v>0.68421052631578938</v>
      </c>
      <c r="J105" s="130">
        <f>IFERROR('Tablas turistas zona y tip.'!Q105/'Tablas turistas zona y tip.'!Q118-1,"-")</f>
        <v>-0.37662337662337664</v>
      </c>
      <c r="K105" s="130">
        <f>IFERROR('Tablas turistas zona y tip.'!S105/'Tablas turistas zona y tip.'!S118-1,"-")</f>
        <v>-0.14574314574314573</v>
      </c>
      <c r="L105" s="130">
        <f>IFERROR('Tablas turistas zona y tip.'!U105/'Tablas turistas zona y tip.'!U118-1,"-")</f>
        <v>-0.21678321678321677</v>
      </c>
      <c r="M105" s="129">
        <f>IFERROR('Tablas turistas zona y tip.'!W105/'Tablas turistas zona y tip.'!W118-1,"-")</f>
        <v>-0.3216</v>
      </c>
      <c r="N105" s="129">
        <f>IFERROR('Tablas turistas zona y tip.'!Y105/'Tablas turistas zona y tip.'!Y118-1,"-")</f>
        <v>-0.1524216524216524</v>
      </c>
      <c r="O105" s="129">
        <f>IFERROR('Tablas turistas zona y tip.'!AA105/'Tablas turistas zona y tip.'!AA118-1,"-")</f>
        <v>-0.20453425332676201</v>
      </c>
    </row>
    <row r="106" spans="2:15" hidden="1" outlineLevel="1">
      <c r="B106" s="41" t="s">
        <v>18</v>
      </c>
      <c r="C106" s="129">
        <f>IFERROR('Tablas turistas zona y tip.'!C106/'Tablas turistas zona y tip.'!C119-1,"-")</f>
        <v>1.2000000000000002</v>
      </c>
      <c r="D106" s="130" t="str">
        <f>IFERROR('Tablas turistas zona y tip.'!E106/'Tablas turistas zona y tip.'!E119-1,"-")</f>
        <v>-</v>
      </c>
      <c r="E106" s="130" t="str">
        <f>IFERROR('Tablas turistas zona y tip.'!G106/'Tablas turistas zona y tip.'!G119-1,"-")</f>
        <v>-</v>
      </c>
      <c r="F106" s="130" t="str">
        <f>IFERROR('Tablas turistas zona y tip.'!I106/'Tablas turistas zona y tip.'!I119-1,"-")</f>
        <v>-</v>
      </c>
      <c r="G106" s="129">
        <f>IFERROR('Tablas turistas zona y tip.'!K106/'Tablas turistas zona y tip.'!K119-1,"-")</f>
        <v>0.33333333333333326</v>
      </c>
      <c r="H106" s="129">
        <f>IFERROR('Tablas turistas zona y tip.'!M106/'Tablas turistas zona y tip.'!M119-1,"-")</f>
        <v>1.1666666666666665</v>
      </c>
      <c r="I106" s="129">
        <f>IFERROR('Tablas turistas zona y tip.'!O106/'Tablas turistas zona y tip.'!O119-1,"-")</f>
        <v>0.61111111111111116</v>
      </c>
      <c r="J106" s="130">
        <f>IFERROR('Tablas turistas zona y tip.'!Q106/'Tablas turistas zona y tip.'!Q119-1,"-")</f>
        <v>0.96153846153846145</v>
      </c>
      <c r="K106" s="130">
        <f>IFERROR('Tablas turistas zona y tip.'!S106/'Tablas turistas zona y tip.'!S119-1,"-")</f>
        <v>-0.27963176064441886</v>
      </c>
      <c r="L106" s="130">
        <f>IFERROR('Tablas turistas zona y tip.'!U106/'Tablas turistas zona y tip.'!U119-1,"-")</f>
        <v>-0.16197916666666667</v>
      </c>
      <c r="M106" s="129">
        <f>IFERROR('Tablas turistas zona y tip.'!W106/'Tablas turistas zona y tip.'!W119-1,"-")</f>
        <v>0.9346733668341709</v>
      </c>
      <c r="N106" s="129">
        <f>IFERROR('Tablas turistas zona y tip.'!Y106/'Tablas turistas zona y tip.'!Y119-1,"-")</f>
        <v>-0.27465596330275233</v>
      </c>
      <c r="O106" s="129">
        <f>IFERROR('Tablas turistas zona y tip.'!AA106/'Tablas turistas zona y tip.'!AA119-1,"-")</f>
        <v>-0.15079773546062791</v>
      </c>
    </row>
    <row r="107" spans="2:15" hidden="1" outlineLevel="1">
      <c r="B107" s="41" t="s">
        <v>19</v>
      </c>
      <c r="C107" s="129">
        <f>IFERROR('Tablas turistas zona y tip.'!C107/'Tablas turistas zona y tip.'!C120-1,"-")</f>
        <v>-0.70769230769230762</v>
      </c>
      <c r="D107" s="130">
        <f>IFERROR('Tablas turistas zona y tip.'!E107/'Tablas turistas zona y tip.'!E120-1,"-")</f>
        <v>0.19999999999999996</v>
      </c>
      <c r="E107" s="130" t="str">
        <f>IFERROR('Tablas turistas zona y tip.'!G107/'Tablas turistas zona y tip.'!G120-1,"-")</f>
        <v>-</v>
      </c>
      <c r="F107" s="130">
        <f>IFERROR('Tablas turistas zona y tip.'!I107/'Tablas turistas zona y tip.'!I120-1,"-")</f>
        <v>0.19999999999999996</v>
      </c>
      <c r="G107" s="129">
        <f>IFERROR('Tablas turistas zona y tip.'!K107/'Tablas turistas zona y tip.'!K120-1,"-")</f>
        <v>2.0249999999999999</v>
      </c>
      <c r="H107" s="129">
        <f>IFERROR('Tablas turistas zona y tip.'!M107/'Tablas turistas zona y tip.'!M120-1,"-")</f>
        <v>2.7692307692307683E-2</v>
      </c>
      <c r="I107" s="129">
        <f>IFERROR('Tablas turistas zona y tip.'!O107/'Tablas turistas zona y tip.'!O120-1,"-")</f>
        <v>0.24657534246575352</v>
      </c>
      <c r="J107" s="130">
        <f>IFERROR('Tablas turistas zona y tip.'!Q107/'Tablas turistas zona y tip.'!Q120-1,"-")</f>
        <v>-2.4015369836695499E-2</v>
      </c>
      <c r="K107" s="130">
        <f>IFERROR('Tablas turistas zona y tip.'!S107/'Tablas turistas zona y tip.'!S120-1,"-")</f>
        <v>-7.719928186714542E-2</v>
      </c>
      <c r="L107" s="130">
        <f>IFERROR('Tablas turistas zona y tip.'!U107/'Tablas turistas zona y tip.'!U120-1,"-")</f>
        <v>-6.4567647729865341E-2</v>
      </c>
      <c r="M107" s="129">
        <f>IFERROR('Tablas turistas zona y tip.'!W107/'Tablas turistas zona y tip.'!W120-1,"-")</f>
        <v>9.5569070373588971E-3</v>
      </c>
      <c r="N107" s="129">
        <f>IFERROR('Tablas turistas zona y tip.'!Y107/'Tablas turistas zona y tip.'!Y120-1,"-")</f>
        <v>-6.7902917916553007E-2</v>
      </c>
      <c r="O107" s="129">
        <f>IFERROR('Tablas turistas zona y tip.'!AA107/'Tablas turistas zona y tip.'!AA120-1,"-")</f>
        <v>-4.9398090493980917E-2</v>
      </c>
    </row>
    <row r="108" spans="2:15" hidden="1" outlineLevel="1">
      <c r="B108" s="41" t="s">
        <v>20</v>
      </c>
      <c r="C108" s="129">
        <f>IFERROR('Tablas turistas zona y tip.'!C108/'Tablas turistas zona y tip.'!C121-1,"-")</f>
        <v>-0.80555555555555558</v>
      </c>
      <c r="D108" s="130">
        <f>IFERROR('Tablas turistas zona y tip.'!E108/'Tablas turistas zona y tip.'!E121-1,"-")</f>
        <v>-0.33333333333333337</v>
      </c>
      <c r="E108" s="130">
        <f>IFERROR('Tablas turistas zona y tip.'!G108/'Tablas turistas zona y tip.'!G121-1,"-")</f>
        <v>-1</v>
      </c>
      <c r="F108" s="130">
        <f>IFERROR('Tablas turistas zona y tip.'!I108/'Tablas turistas zona y tip.'!I121-1,"-")</f>
        <v>-0.88235294117647056</v>
      </c>
      <c r="G108" s="129">
        <f>IFERROR('Tablas turistas zona y tip.'!K108/'Tablas turistas zona y tip.'!K121-1,"-")</f>
        <v>0.86885245901639352</v>
      </c>
      <c r="H108" s="129">
        <f>IFERROR('Tablas turistas zona y tip.'!M108/'Tablas turistas zona y tip.'!M121-1,"-")</f>
        <v>-8.2335329341317376E-2</v>
      </c>
      <c r="I108" s="129">
        <f>IFERROR('Tablas turistas zona y tip.'!O108/'Tablas turistas zona y tip.'!O121-1,"-")</f>
        <v>3.2258064516129004E-2</v>
      </c>
      <c r="J108" s="130">
        <f>IFERROR('Tablas turistas zona y tip.'!Q108/'Tablas turistas zona y tip.'!Q121-1,"-")</f>
        <v>0.79285714285714293</v>
      </c>
      <c r="K108" s="130">
        <f>IFERROR('Tablas turistas zona y tip.'!S108/'Tablas turistas zona y tip.'!S121-1,"-")</f>
        <v>-0.20204230488694386</v>
      </c>
      <c r="L108" s="130">
        <f>IFERROR('Tablas turistas zona y tip.'!U108/'Tablas turistas zona y tip.'!U121-1,"-")</f>
        <v>-9.6132956767325695E-2</v>
      </c>
      <c r="M108" s="129">
        <f>IFERROR('Tablas turistas zona y tip.'!W108/'Tablas turistas zona y tip.'!W121-1,"-")</f>
        <v>0.66562009419152268</v>
      </c>
      <c r="N108" s="129">
        <f>IFERROR('Tablas turistas zona y tip.'!Y108/'Tablas turistas zona y tip.'!Y121-1,"-")</f>
        <v>-0.18650793650793651</v>
      </c>
      <c r="O108" s="129">
        <f>IFERROR('Tablas turistas zona y tip.'!AA108/'Tablas turistas zona y tip.'!AA121-1,"-")</f>
        <v>-8.6451612903225783E-2</v>
      </c>
    </row>
    <row r="109" spans="2:15" hidden="1" outlineLevel="1">
      <c r="B109" s="41" t="s">
        <v>21</v>
      </c>
      <c r="C109" s="129">
        <f>IFERROR('Tablas turistas zona y tip.'!C109/'Tablas turistas zona y tip.'!C122-1,"-")</f>
        <v>-0.59139784946236551</v>
      </c>
      <c r="D109" s="130" t="str">
        <f>IFERROR('Tablas turistas zona y tip.'!E109/'Tablas turistas zona y tip.'!E122-1,"-")</f>
        <v>-</v>
      </c>
      <c r="E109" s="130">
        <f>IFERROR('Tablas turistas zona y tip.'!G109/'Tablas turistas zona y tip.'!G122-1,"-")</f>
        <v>-1</v>
      </c>
      <c r="F109" s="130">
        <f>IFERROR('Tablas turistas zona y tip.'!I109/'Tablas turistas zona y tip.'!I122-1,"-")</f>
        <v>-0.2857142857142857</v>
      </c>
      <c r="G109" s="129">
        <f>IFERROR('Tablas turistas zona y tip.'!K109/'Tablas turistas zona y tip.'!K122-1,"-")</f>
        <v>1.5684931506849313</v>
      </c>
      <c r="H109" s="129">
        <f>IFERROR('Tablas turistas zona y tip.'!M109/'Tablas turistas zona y tip.'!M122-1,"-")</f>
        <v>-0.21999999999999997</v>
      </c>
      <c r="I109" s="129">
        <f>IFERROR('Tablas turistas zona y tip.'!O109/'Tablas turistas zona y tip.'!O122-1,"-")</f>
        <v>-5.6390977443608992E-2</v>
      </c>
      <c r="J109" s="130">
        <f>IFERROR('Tablas turistas zona y tip.'!Q109/'Tablas turistas zona y tip.'!Q122-1,"-")</f>
        <v>-0.13221153846153844</v>
      </c>
      <c r="K109" s="130">
        <f>IFERROR('Tablas turistas zona y tip.'!S109/'Tablas turistas zona y tip.'!S122-1,"-")</f>
        <v>-0.22755000709320472</v>
      </c>
      <c r="L109" s="130">
        <f>IFERROR('Tablas turistas zona y tip.'!U109/'Tablas turistas zona y tip.'!U122-1,"-")</f>
        <v>-0.20934236198783429</v>
      </c>
      <c r="M109" s="129">
        <f>IFERROR('Tablas turistas zona y tip.'!W109/'Tablas turistas zona y tip.'!W122-1,"-")</f>
        <v>-1.8917498686284784E-2</v>
      </c>
      <c r="N109" s="129">
        <f>IFERROR('Tablas turistas zona y tip.'!Y109/'Tablas turistas zona y tip.'!Y122-1,"-")</f>
        <v>-0.22753435921531773</v>
      </c>
      <c r="O109" s="129">
        <f>IFERROR('Tablas turistas zona y tip.'!AA109/'Tablas turistas zona y tip.'!AA122-1,"-")</f>
        <v>-0.18942012288786481</v>
      </c>
    </row>
    <row r="110" spans="2:15" hidden="1" outlineLevel="1">
      <c r="B110" s="41" t="s">
        <v>22</v>
      </c>
      <c r="C110" s="129">
        <f>IFERROR('Tablas turistas zona y tip.'!C110/'Tablas turistas zona y tip.'!C123-1,"-")</f>
        <v>0.13636363636363646</v>
      </c>
      <c r="D110" s="130">
        <f>IFERROR('Tablas turistas zona y tip.'!E110/'Tablas turistas zona y tip.'!E123-1,"-")</f>
        <v>2.5</v>
      </c>
      <c r="E110" s="130" t="str">
        <f>IFERROR('Tablas turistas zona y tip.'!G110/'Tablas turistas zona y tip.'!G123-1,"-")</f>
        <v>-</v>
      </c>
      <c r="F110" s="130">
        <f>IFERROR('Tablas turistas zona y tip.'!I110/'Tablas turistas zona y tip.'!I123-1,"-")</f>
        <v>2.5</v>
      </c>
      <c r="G110" s="129">
        <f>IFERROR('Tablas turistas zona y tip.'!K110/'Tablas turistas zona y tip.'!K123-1,"-")</f>
        <v>2.0862068965517242</v>
      </c>
      <c r="H110" s="129">
        <f>IFERROR('Tablas turistas zona y tip.'!M110/'Tablas turistas zona y tip.'!M123-1,"-")</f>
        <v>-0.16860465116279066</v>
      </c>
      <c r="I110" s="129">
        <f>IFERROR('Tablas turistas zona y tip.'!O110/'Tablas turistas zona y tip.'!O123-1,"-")</f>
        <v>-3.8346613545816699E-2</v>
      </c>
      <c r="J110" s="130">
        <f>IFERROR('Tablas turistas zona y tip.'!Q110/'Tablas turistas zona y tip.'!Q123-1,"-")</f>
        <v>-5.031446540880502E-2</v>
      </c>
      <c r="K110" s="130">
        <f>IFERROR('Tablas turistas zona y tip.'!S110/'Tablas turistas zona y tip.'!S123-1,"-")</f>
        <v>-0.1198428290766208</v>
      </c>
      <c r="L110" s="130">
        <f>IFERROR('Tablas turistas zona y tip.'!U110/'Tablas turistas zona y tip.'!U123-1,"-")</f>
        <v>-0.10637260874862919</v>
      </c>
      <c r="M110" s="129">
        <f>IFERROR('Tablas turistas zona y tip.'!W110/'Tablas turistas zona y tip.'!W123-1,"-")</f>
        <v>9.8265895953757232E-2</v>
      </c>
      <c r="N110" s="129">
        <f>IFERROR('Tablas turistas zona y tip.'!Y110/'Tablas turistas zona y tip.'!Y123-1,"-")</f>
        <v>-0.13068515689270188</v>
      </c>
      <c r="O110" s="129">
        <f>IFERROR('Tablas turistas zona y tip.'!AA110/'Tablas turistas zona y tip.'!AA123-1,"-")</f>
        <v>-9.2001171989452124E-2</v>
      </c>
    </row>
    <row r="111" spans="2:15" collapsed="1">
      <c r="B111" s="126">
        <v>2003</v>
      </c>
      <c r="C111" s="134">
        <f>IFERROR('Tablas turistas zona y tip.'!C111/'Tablas turistas zona y tip.'!C124-1,"-")</f>
        <v>-0.40862944162436543</v>
      </c>
      <c r="D111" s="134">
        <f>IFERROR('Tablas turistas zona y tip.'!E111/'Tablas turistas zona y tip.'!E124-1,"-")</f>
        <v>1.0588235294117645</v>
      </c>
      <c r="E111" s="134">
        <f>IFERROR('Tablas turistas zona y tip.'!G111/'Tablas turistas zona y tip.'!G124-1,"-")</f>
        <v>-1</v>
      </c>
      <c r="F111" s="134">
        <f>IFERROR('Tablas turistas zona y tip.'!I111/'Tablas turistas zona y tip.'!I124-1,"-")</f>
        <v>-0.22222222222222221</v>
      </c>
      <c r="G111" s="134">
        <f>IFERROR('Tablas turistas zona y tip.'!K111/'Tablas turistas zona y tip.'!K124-1,"-")</f>
        <v>4.3423536815607289E-2</v>
      </c>
      <c r="H111" s="134">
        <f>IFERROR('Tablas turistas zona y tip.'!M111/'Tablas turistas zona y tip.'!M124-1,"-")</f>
        <v>-0.16757701551234438</v>
      </c>
      <c r="I111" s="134">
        <f>IFERROR('Tablas turistas zona y tip.'!O111/'Tablas turistas zona y tip.'!O124-1,"-")</f>
        <v>-0.13636786744857121</v>
      </c>
      <c r="J111" s="134">
        <f>IFERROR('Tablas turistas zona y tip.'!Q111/'Tablas turistas zona y tip.'!Q124-1,"-")</f>
        <v>0.11639228181979111</v>
      </c>
      <c r="K111" s="134">
        <f>IFERROR('Tablas turistas zona y tip.'!S111/'Tablas turistas zona y tip.'!S124-1,"-")</f>
        <v>-6.4981727097277564E-2</v>
      </c>
      <c r="L111" s="134">
        <f>IFERROR('Tablas turistas zona y tip.'!U111/'Tablas turistas zona y tip.'!U124-1,"-")</f>
        <v>-3.0831277914805666E-2</v>
      </c>
      <c r="M111" s="134">
        <f>IFERROR('Tablas turistas zona y tip.'!W111/'Tablas turistas zona y tip.'!W124-1,"-")</f>
        <v>9.3322304105880605E-2</v>
      </c>
      <c r="N111" s="134">
        <f>IFERROR('Tablas turistas zona y tip.'!Y111/'Tablas turistas zona y tip.'!Y124-1,"-")</f>
        <v>-8.1657683803206149E-2</v>
      </c>
      <c r="O111" s="134">
        <f>IFERROR('Tablas turistas zona y tip.'!AA111/'Tablas turistas zona y tip.'!AA124-1,"-")</f>
        <v>-4.8970303149495686E-2</v>
      </c>
    </row>
    <row r="112" spans="2:15" hidden="1" outlineLevel="1">
      <c r="B112" s="41" t="s">
        <v>11</v>
      </c>
      <c r="C112" s="129">
        <f>IFERROR('Tablas turistas zona y tip.'!C112/'Tablas turistas zona y tip.'!C125-1,"-")</f>
        <v>0.30769230769230771</v>
      </c>
      <c r="D112" s="130">
        <f>IFERROR('Tablas turistas zona y tip.'!E112/'Tablas turistas zona y tip.'!E125-1,"-")</f>
        <v>-1</v>
      </c>
      <c r="E112" s="130" t="str">
        <f>IFERROR('Tablas turistas zona y tip.'!G112/'Tablas turistas zona y tip.'!G125-1,"-")</f>
        <v>-</v>
      </c>
      <c r="F112" s="130">
        <f>IFERROR('Tablas turistas zona y tip.'!I112/'Tablas turistas zona y tip.'!I125-1,"-")</f>
        <v>-1</v>
      </c>
      <c r="G112" s="129">
        <f>IFERROR('Tablas turistas zona y tip.'!K112/'Tablas turistas zona y tip.'!K125-1,"-")</f>
        <v>5.3451327433628322</v>
      </c>
      <c r="H112" s="129">
        <f>IFERROR('Tablas turistas zona y tip.'!M112/'Tablas turistas zona y tip.'!M125-1,"-")</f>
        <v>-0.254919108001749</v>
      </c>
      <c r="I112" s="129">
        <f>IFERROR('Tablas turistas zona y tip.'!O112/'Tablas turistas zona y tip.'!O125-1,"-")</f>
        <v>8.7500000000000355E-3</v>
      </c>
      <c r="J112" s="130">
        <f>IFERROR('Tablas turistas zona y tip.'!Q112/'Tablas turistas zona y tip.'!Q125-1,"-")</f>
        <v>1.4708661417322832</v>
      </c>
      <c r="K112" s="130">
        <f>IFERROR('Tablas turistas zona y tip.'!S112/'Tablas turistas zona y tip.'!S125-1,"-")</f>
        <v>5.2910052910053018E-2</v>
      </c>
      <c r="L112" s="130">
        <f>IFERROR('Tablas turistas zona y tip.'!U112/'Tablas turistas zona y tip.'!U125-1,"-")</f>
        <v>0.18393480791618155</v>
      </c>
      <c r="M112" s="129">
        <f>IFERROR('Tablas turistas zona y tip.'!W112/'Tablas turistas zona y tip.'!W125-1,"-")</f>
        <v>2.0223097112860891</v>
      </c>
      <c r="N112" s="129">
        <f>IFERROR('Tablas turistas zona y tip.'!Y112/'Tablas turistas zona y tip.'!Y125-1,"-")</f>
        <v>-2.9680900985452841E-2</v>
      </c>
      <c r="O112" s="129">
        <f>IFERROR('Tablas turistas zona y tip.'!AA112/'Tablas turistas zona y tip.'!AA125-1,"-")</f>
        <v>0.13870342451001516</v>
      </c>
    </row>
    <row r="113" spans="2:15" hidden="1" outlineLevel="1">
      <c r="B113" s="41" t="s">
        <v>12</v>
      </c>
      <c r="C113" s="129">
        <f>IFERROR('Tablas turistas zona y tip.'!C113/'Tablas turistas zona y tip.'!C126-1,"-")</f>
        <v>0</v>
      </c>
      <c r="D113" s="130">
        <f>IFERROR('Tablas turistas zona y tip.'!E113/'Tablas turistas zona y tip.'!E126-1,"-")</f>
        <v>0</v>
      </c>
      <c r="E113" s="130" t="str">
        <f>IFERROR('Tablas turistas zona y tip.'!G113/'Tablas turistas zona y tip.'!G126-1,"-")</f>
        <v>-</v>
      </c>
      <c r="F113" s="130">
        <f>IFERROR('Tablas turistas zona y tip.'!I113/'Tablas turistas zona y tip.'!I126-1,"-")</f>
        <v>0</v>
      </c>
      <c r="G113" s="129">
        <f>IFERROR('Tablas turistas zona y tip.'!K113/'Tablas turistas zona y tip.'!K126-1,"-")</f>
        <v>0.79268292682926833</v>
      </c>
      <c r="H113" s="129">
        <f>IFERROR('Tablas turistas zona y tip.'!M113/'Tablas turistas zona y tip.'!M126-1,"-")</f>
        <v>-1.2908124525436548E-2</v>
      </c>
      <c r="I113" s="129">
        <f>IFERROR('Tablas turistas zona y tip.'!O113/'Tablas turistas zona y tip.'!O126-1,"-")</f>
        <v>3.4310221586847822E-2</v>
      </c>
      <c r="J113" s="130">
        <f>IFERROR('Tablas turistas zona y tip.'!Q113/'Tablas turistas zona y tip.'!Q126-1,"-")</f>
        <v>0.23042505592841156</v>
      </c>
      <c r="K113" s="130">
        <f>IFERROR('Tablas turistas zona y tip.'!S113/'Tablas turistas zona y tip.'!S126-1,"-")</f>
        <v>7.790316709137235E-2</v>
      </c>
      <c r="L113" s="130">
        <f>IFERROR('Tablas turistas zona y tip.'!U113/'Tablas turistas zona y tip.'!U126-1,"-")</f>
        <v>0.10782735918068753</v>
      </c>
      <c r="M113" s="129">
        <f>IFERROR('Tablas turistas zona y tip.'!W113/'Tablas turistas zona y tip.'!W126-1,"-")</f>
        <v>0.25810904071773644</v>
      </c>
      <c r="N113" s="129">
        <f>IFERROR('Tablas turistas zona y tip.'!Y113/'Tablas turistas zona y tip.'!Y126-1,"-")</f>
        <v>6.0343561885185748E-2</v>
      </c>
      <c r="O113" s="129">
        <f>IFERROR('Tablas turistas zona y tip.'!AA113/'Tablas turistas zona y tip.'!AA126-1,"-")</f>
        <v>9.5036319612590736E-2</v>
      </c>
    </row>
    <row r="114" spans="2:15" hidden="1" outlineLevel="1">
      <c r="B114" s="41" t="s">
        <v>13</v>
      </c>
      <c r="C114" s="129">
        <f>IFERROR('Tablas turistas zona y tip.'!C114/'Tablas turistas zona y tip.'!C127-1,"-")</f>
        <v>1.1111111111111112</v>
      </c>
      <c r="D114" s="130">
        <f>IFERROR('Tablas turistas zona y tip.'!E114/'Tablas turistas zona y tip.'!E127-1,"-")</f>
        <v>0</v>
      </c>
      <c r="E114" s="130" t="str">
        <f>IFERROR('Tablas turistas zona y tip.'!G114/'Tablas turistas zona y tip.'!G127-1,"-")</f>
        <v>-</v>
      </c>
      <c r="F114" s="130">
        <f>IFERROR('Tablas turistas zona y tip.'!I114/'Tablas turistas zona y tip.'!I127-1,"-")</f>
        <v>0</v>
      </c>
      <c r="G114" s="129">
        <f>IFERROR('Tablas turistas zona y tip.'!K114/'Tablas turistas zona y tip.'!K127-1,"-")</f>
        <v>2.16</v>
      </c>
      <c r="H114" s="129">
        <f>IFERROR('Tablas turistas zona y tip.'!M114/'Tablas turistas zona y tip.'!M127-1,"-")</f>
        <v>-2.2935779816513735E-2</v>
      </c>
      <c r="I114" s="129">
        <f>IFERROR('Tablas turistas zona y tip.'!O114/'Tablas turistas zona y tip.'!O127-1,"-")</f>
        <v>7.2807017543859542E-2</v>
      </c>
      <c r="J114" s="130">
        <f>IFERROR('Tablas turistas zona y tip.'!Q114/'Tablas turistas zona y tip.'!Q127-1,"-")</f>
        <v>0.34963579604578565</v>
      </c>
      <c r="K114" s="130">
        <f>IFERROR('Tablas turistas zona y tip.'!S114/'Tablas turistas zona y tip.'!S127-1,"-")</f>
        <v>-5.4950620410230466E-2</v>
      </c>
      <c r="L114" s="130">
        <f>IFERROR('Tablas turistas zona y tip.'!U114/'Tablas turistas zona y tip.'!U127-1,"-")</f>
        <v>2.4236252545824843E-2</v>
      </c>
      <c r="M114" s="129">
        <f>IFERROR('Tablas turistas zona y tip.'!W114/'Tablas turistas zona y tip.'!W127-1,"-")</f>
        <v>0.44422700587084152</v>
      </c>
      <c r="N114" s="129">
        <f>IFERROR('Tablas turistas zona y tip.'!Y114/'Tablas turistas zona y tip.'!Y127-1,"-")</f>
        <v>-4.8025401865449457E-2</v>
      </c>
      <c r="O114" s="129">
        <f>IFERROR('Tablas turistas zona y tip.'!AA114/'Tablas turistas zona y tip.'!AA127-1,"-")</f>
        <v>3.4977726447780855E-2</v>
      </c>
    </row>
    <row r="115" spans="2:15" hidden="1" outlineLevel="1">
      <c r="B115" s="41" t="s">
        <v>14</v>
      </c>
      <c r="C115" s="129">
        <f>IFERROR('Tablas turistas zona y tip.'!C115/'Tablas turistas zona y tip.'!C128-1,"-")</f>
        <v>-0.38888888888888884</v>
      </c>
      <c r="D115" s="130" t="str">
        <f>IFERROR('Tablas turistas zona y tip.'!E115/'Tablas turistas zona y tip.'!E128-1,"-")</f>
        <v>-</v>
      </c>
      <c r="E115" s="130" t="str">
        <f>IFERROR('Tablas turistas zona y tip.'!G115/'Tablas turistas zona y tip.'!G128-1,"-")</f>
        <v>-</v>
      </c>
      <c r="F115" s="130" t="str">
        <f>IFERROR('Tablas turistas zona y tip.'!I115/'Tablas turistas zona y tip.'!I128-1,"-")</f>
        <v>-</v>
      </c>
      <c r="G115" s="129">
        <f>IFERROR('Tablas turistas zona y tip.'!K115/'Tablas turistas zona y tip.'!K128-1,"-")</f>
        <v>11</v>
      </c>
      <c r="H115" s="129">
        <f>IFERROR('Tablas turistas zona y tip.'!M115/'Tablas turistas zona y tip.'!M128-1,"-")</f>
        <v>-0.66666666666666674</v>
      </c>
      <c r="I115" s="129">
        <f>IFERROR('Tablas turistas zona y tip.'!O115/'Tablas turistas zona y tip.'!O128-1,"-")</f>
        <v>1.15625</v>
      </c>
      <c r="J115" s="130">
        <f>IFERROR('Tablas turistas zona y tip.'!Q115/'Tablas turistas zona y tip.'!Q128-1,"-")</f>
        <v>0.38144329896907214</v>
      </c>
      <c r="K115" s="130">
        <f>IFERROR('Tablas turistas zona y tip.'!S115/'Tablas turistas zona y tip.'!S128-1,"-")</f>
        <v>-0.28673602080624183</v>
      </c>
      <c r="L115" s="130">
        <f>IFERROR('Tablas turistas zona y tip.'!U115/'Tablas turistas zona y tip.'!U128-1,"-")</f>
        <v>-0.24709480122324157</v>
      </c>
      <c r="M115" s="129">
        <f>IFERROR('Tablas turistas zona y tip.'!W115/'Tablas turistas zona y tip.'!W128-1,"-")</f>
        <v>0.70833333333333326</v>
      </c>
      <c r="N115" s="129">
        <f>IFERROR('Tablas turistas zona y tip.'!Y115/'Tablas turistas zona y tip.'!Y128-1,"-")</f>
        <v>-0.29329073482428114</v>
      </c>
      <c r="O115" s="129">
        <f>IFERROR('Tablas turistas zona y tip.'!AA115/'Tablas turistas zona y tip.'!AA128-1,"-")</f>
        <v>-0.22195845697329375</v>
      </c>
    </row>
    <row r="116" spans="2:15" hidden="1" outlineLevel="1">
      <c r="B116" s="41" t="s">
        <v>15</v>
      </c>
      <c r="C116" s="129">
        <f>IFERROR('Tablas turistas zona y tip.'!C116/'Tablas turistas zona y tip.'!C129-1,"-")</f>
        <v>5.5</v>
      </c>
      <c r="D116" s="130">
        <f>IFERROR('Tablas turistas zona y tip.'!E116/'Tablas turistas zona y tip.'!E129-1,"-")</f>
        <v>-1</v>
      </c>
      <c r="E116" s="130" t="str">
        <f>IFERROR('Tablas turistas zona y tip.'!G116/'Tablas turistas zona y tip.'!G129-1,"-")</f>
        <v>-</v>
      </c>
      <c r="F116" s="130">
        <f>IFERROR('Tablas turistas zona y tip.'!I116/'Tablas turistas zona y tip.'!I129-1,"-")</f>
        <v>-1</v>
      </c>
      <c r="G116" s="129">
        <f>IFERROR('Tablas turistas zona y tip.'!K116/'Tablas turistas zona y tip.'!K129-1,"-")</f>
        <v>-0.19999999999999996</v>
      </c>
      <c r="H116" s="129">
        <f>IFERROR('Tablas turistas zona y tip.'!M116/'Tablas turistas zona y tip.'!M129-1,"-")</f>
        <v>-0.3928571428571429</v>
      </c>
      <c r="I116" s="129">
        <f>IFERROR('Tablas turistas zona y tip.'!O116/'Tablas turistas zona y tip.'!O129-1,"-")</f>
        <v>-0.36363636363636365</v>
      </c>
      <c r="J116" s="130">
        <f>IFERROR('Tablas turistas zona y tip.'!Q116/'Tablas turistas zona y tip.'!Q129-1,"-")</f>
        <v>1.1428571428571428</v>
      </c>
      <c r="K116" s="130">
        <f>IFERROR('Tablas turistas zona y tip.'!S116/'Tablas turistas zona y tip.'!S129-1,"-")</f>
        <v>-0.35718545020870607</v>
      </c>
      <c r="L116" s="130">
        <f>IFERROR('Tablas turistas zona y tip.'!U116/'Tablas turistas zona y tip.'!U129-1,"-")</f>
        <v>-0.22059620596205964</v>
      </c>
      <c r="M116" s="129">
        <f>IFERROR('Tablas turistas zona y tip.'!W116/'Tablas turistas zona y tip.'!W129-1,"-")</f>
        <v>1.0828729281767955</v>
      </c>
      <c r="N116" s="129">
        <f>IFERROR('Tablas turistas zona y tip.'!Y116/'Tablas turistas zona y tip.'!Y129-1,"-")</f>
        <v>-0.35777126099706746</v>
      </c>
      <c r="O116" s="129">
        <f>IFERROR('Tablas turistas zona y tip.'!AA116/'Tablas turistas zona y tip.'!AA129-1,"-")</f>
        <v>-0.21951219512195119</v>
      </c>
    </row>
    <row r="117" spans="2:15" hidden="1" outlineLevel="1">
      <c r="B117" s="41" t="s">
        <v>16</v>
      </c>
      <c r="C117" s="129">
        <f>IFERROR('Tablas turistas zona y tip.'!C117/'Tablas turistas zona y tip.'!C130-1,"-")</f>
        <v>-9.0909090909090939E-2</v>
      </c>
      <c r="D117" s="130">
        <f>IFERROR('Tablas turistas zona y tip.'!E117/'Tablas turistas zona y tip.'!E130-1,"-")</f>
        <v>-0.66666666666666674</v>
      </c>
      <c r="E117" s="130" t="str">
        <f>IFERROR('Tablas turistas zona y tip.'!G117/'Tablas turistas zona y tip.'!G130-1,"-")</f>
        <v>-</v>
      </c>
      <c r="F117" s="130">
        <f>IFERROR('Tablas turistas zona y tip.'!I117/'Tablas turistas zona y tip.'!I130-1,"-")</f>
        <v>-0.66666666666666674</v>
      </c>
      <c r="G117" s="129">
        <f>IFERROR('Tablas turistas zona y tip.'!K117/'Tablas turistas zona y tip.'!K130-1,"-")</f>
        <v>-0.375</v>
      </c>
      <c r="H117" s="129">
        <f>IFERROR('Tablas turistas zona y tip.'!M117/'Tablas turistas zona y tip.'!M130-1,"-")</f>
        <v>-0.4838709677419355</v>
      </c>
      <c r="I117" s="129">
        <f>IFERROR('Tablas turistas zona y tip.'!O117/'Tablas turistas zona y tip.'!O130-1,"-")</f>
        <v>-0.47142857142857142</v>
      </c>
      <c r="J117" s="130">
        <f>IFERROR('Tablas turistas zona y tip.'!Q117/'Tablas turistas zona y tip.'!Q130-1,"-")</f>
        <v>-7.3275862068965525E-2</v>
      </c>
      <c r="K117" s="130">
        <f>IFERROR('Tablas turistas zona y tip.'!S117/'Tablas turistas zona y tip.'!S130-1,"-")</f>
        <v>-0.12701252236135963</v>
      </c>
      <c r="L117" s="130">
        <f>IFERROR('Tablas turistas zona y tip.'!U117/'Tablas turistas zona y tip.'!U130-1,"-")</f>
        <v>-0.1219611021069692</v>
      </c>
      <c r="M117" s="129">
        <f>IFERROR('Tablas turistas zona y tip.'!W117/'Tablas turistas zona y tip.'!W130-1,"-")</f>
        <v>-9.7276264591439676E-2</v>
      </c>
      <c r="N117" s="129">
        <f>IFERROR('Tablas turistas zona y tip.'!Y117/'Tablas turistas zona y tip.'!Y130-1,"-")</f>
        <v>-0.13664055700609223</v>
      </c>
      <c r="O117" s="129">
        <f>IFERROR('Tablas turistas zona y tip.'!AA117/'Tablas turistas zona y tip.'!AA130-1,"-")</f>
        <v>-0.13268101761252449</v>
      </c>
    </row>
    <row r="118" spans="2:15" hidden="1" outlineLevel="1">
      <c r="B118" s="41" t="s">
        <v>17</v>
      </c>
      <c r="C118" s="129">
        <f>IFERROR('Tablas turistas zona y tip.'!C118/'Tablas turistas zona y tip.'!C131-1,"-")</f>
        <v>0.14285714285714279</v>
      </c>
      <c r="D118" s="130">
        <f>IFERROR('Tablas turistas zona y tip.'!E118/'Tablas turistas zona y tip.'!E131-1,"-")</f>
        <v>-1</v>
      </c>
      <c r="E118" s="130" t="str">
        <f>IFERROR('Tablas turistas zona y tip.'!G118/'Tablas turistas zona y tip.'!G131-1,"-")</f>
        <v>-</v>
      </c>
      <c r="F118" s="130">
        <f>IFERROR('Tablas turistas zona y tip.'!I118/'Tablas turistas zona y tip.'!I131-1,"-")</f>
        <v>-1</v>
      </c>
      <c r="G118" s="129">
        <f>IFERROR('Tablas turistas zona y tip.'!K118/'Tablas turistas zona y tip.'!K131-1,"-")</f>
        <v>-0.875</v>
      </c>
      <c r="H118" s="129">
        <f>IFERROR('Tablas turistas zona y tip.'!M118/'Tablas turistas zona y tip.'!M131-1,"-")</f>
        <v>-0.45454545454545459</v>
      </c>
      <c r="I118" s="129">
        <f>IFERROR('Tablas turistas zona y tip.'!O118/'Tablas turistas zona y tip.'!O131-1,"-")</f>
        <v>-0.53658536585365857</v>
      </c>
      <c r="J118" s="130">
        <f>IFERROR('Tablas turistas zona y tip.'!Q118/'Tablas turistas zona y tip.'!Q131-1,"-")</f>
        <v>2.8987341772151898</v>
      </c>
      <c r="K118" s="130">
        <f>IFERROR('Tablas turistas zona y tip.'!S118/'Tablas turistas zona y tip.'!S131-1,"-")</f>
        <v>-0.10982658959537572</v>
      </c>
      <c r="L118" s="130">
        <f>IFERROR('Tablas turistas zona y tip.'!U118/'Tablas turistas zona y tip.'!U131-1,"-")</f>
        <v>0.16734693877551021</v>
      </c>
      <c r="M118" s="129">
        <f>IFERROR('Tablas turistas zona y tip.'!W118/'Tablas turistas zona y tip.'!W131-1,"-")</f>
        <v>2.5511363636363638</v>
      </c>
      <c r="N118" s="129">
        <f>IFERROR('Tablas turistas zona y tip.'!Y118/'Tablas turistas zona y tip.'!Y131-1,"-")</f>
        <v>-0.11698113207547167</v>
      </c>
      <c r="O118" s="129">
        <f>IFERROR('Tablas turistas zona y tip.'!AA118/'Tablas turistas zona y tip.'!AA131-1,"-")</f>
        <v>0.14892412231030572</v>
      </c>
    </row>
    <row r="119" spans="2:15" hidden="1" outlineLevel="1">
      <c r="B119" s="41" t="s">
        <v>18</v>
      </c>
      <c r="C119" s="129">
        <f>IFERROR('Tablas turistas zona y tip.'!C119/'Tablas turistas zona y tip.'!C132-1,"-")</f>
        <v>-0.61538461538461542</v>
      </c>
      <c r="D119" s="130" t="str">
        <f>IFERROR('Tablas turistas zona y tip.'!E119/'Tablas turistas zona y tip.'!E132-1,"-")</f>
        <v>-</v>
      </c>
      <c r="E119" s="130" t="str">
        <f>IFERROR('Tablas turistas zona y tip.'!G119/'Tablas turistas zona y tip.'!G132-1,"-")</f>
        <v>-</v>
      </c>
      <c r="F119" s="130" t="str">
        <f>IFERROR('Tablas turistas zona y tip.'!I119/'Tablas turistas zona y tip.'!I132-1,"-")</f>
        <v>-</v>
      </c>
      <c r="G119" s="129">
        <f>IFERROR('Tablas turistas zona y tip.'!K119/'Tablas turistas zona y tip.'!K132-1,"-")</f>
        <v>1.4</v>
      </c>
      <c r="H119" s="129">
        <f>IFERROR('Tablas turistas zona y tip.'!M119/'Tablas turistas zona y tip.'!M132-1,"-")</f>
        <v>-0.90769230769230769</v>
      </c>
      <c r="I119" s="129">
        <f>IFERROR('Tablas turistas zona y tip.'!O119/'Tablas turistas zona y tip.'!O132-1,"-")</f>
        <v>-0.74285714285714288</v>
      </c>
      <c r="J119" s="130">
        <f>IFERROR('Tablas turistas zona y tip.'!Q119/'Tablas turistas zona y tip.'!Q132-1,"-")</f>
        <v>-2.6737967914438499E-2</v>
      </c>
      <c r="K119" s="130">
        <f>IFERROR('Tablas turistas zona y tip.'!S119/'Tablas turistas zona y tip.'!S132-1,"-")</f>
        <v>-0.20711678832116787</v>
      </c>
      <c r="L119" s="130">
        <f>IFERROR('Tablas turistas zona y tip.'!U119/'Tablas turistas zona y tip.'!U132-1,"-")</f>
        <v>-0.19293820933165196</v>
      </c>
      <c r="M119" s="129">
        <f>IFERROR('Tablas turistas zona y tip.'!W119/'Tablas turistas zona y tip.'!W132-1,"-")</f>
        <v>-2.9268292682926855E-2</v>
      </c>
      <c r="N119" s="129">
        <f>IFERROR('Tablas turistas zona y tip.'!Y119/'Tablas turistas zona y tip.'!Y132-1,"-")</f>
        <v>-0.22729286663712889</v>
      </c>
      <c r="O119" s="129">
        <f>IFERROR('Tablas turistas zona y tip.'!AA119/'Tablas turistas zona y tip.'!AA132-1,"-")</f>
        <v>-0.21080422420796097</v>
      </c>
    </row>
    <row r="120" spans="2:15" hidden="1" outlineLevel="1">
      <c r="B120" s="41" t="s">
        <v>19</v>
      </c>
      <c r="C120" s="129">
        <f>IFERROR('Tablas turistas zona y tip.'!C120/'Tablas turistas zona y tip.'!C133-1,"-")</f>
        <v>7.125</v>
      </c>
      <c r="D120" s="130">
        <f>IFERROR('Tablas turistas zona y tip.'!E120/'Tablas turistas zona y tip.'!E133-1,"-")</f>
        <v>1.5</v>
      </c>
      <c r="E120" s="130" t="str">
        <f>IFERROR('Tablas turistas zona y tip.'!G120/'Tablas turistas zona y tip.'!G133-1,"-")</f>
        <v>-</v>
      </c>
      <c r="F120" s="130">
        <f>IFERROR('Tablas turistas zona y tip.'!I120/'Tablas turistas zona y tip.'!I133-1,"-")</f>
        <v>1.5</v>
      </c>
      <c r="G120" s="129">
        <f>IFERROR('Tablas turistas zona y tip.'!K120/'Tablas turistas zona y tip.'!K133-1,"-")</f>
        <v>-0.34426229508196726</v>
      </c>
      <c r="H120" s="129">
        <f>IFERROR('Tablas turistas zona y tip.'!M120/'Tablas turistas zona y tip.'!M133-1,"-")</f>
        <v>-0.5952677459526774</v>
      </c>
      <c r="I120" s="129">
        <f>IFERROR('Tablas turistas zona y tip.'!O120/'Tablas turistas zona y tip.'!O133-1,"-")</f>
        <v>-0.57754629629629628</v>
      </c>
      <c r="J120" s="130">
        <f>IFERROR('Tablas turistas zona y tip.'!Q120/'Tablas turistas zona y tip.'!Q133-1,"-")</f>
        <v>3.376365441906648E-2</v>
      </c>
      <c r="K120" s="130">
        <f>IFERROR('Tablas turistas zona y tip.'!S120/'Tablas turistas zona y tip.'!S133-1,"-")</f>
        <v>-0.13262392940565793</v>
      </c>
      <c r="L120" s="130">
        <f>IFERROR('Tablas turistas zona y tip.'!U120/'Tablas turistas zona y tip.'!U133-1,"-")</f>
        <v>-9.8148148148148096E-2</v>
      </c>
      <c r="M120" s="129">
        <f>IFERROR('Tablas turistas zona y tip.'!W120/'Tablas turistas zona y tip.'!W133-1,"-")</f>
        <v>6.7717996289424764E-2</v>
      </c>
      <c r="N120" s="129">
        <f>IFERROR('Tablas turistas zona y tip.'!Y120/'Tablas turistas zona y tip.'!Y133-1,"-")</f>
        <v>-0.21241408934707906</v>
      </c>
      <c r="O120" s="129">
        <f>IFERROR('Tablas turistas zona y tip.'!AA120/'Tablas turistas zona y tip.'!AA133-1,"-")</f>
        <v>-0.15974886641088248</v>
      </c>
    </row>
    <row r="121" spans="2:15" hidden="1" outlineLevel="1">
      <c r="B121" s="41" t="s">
        <v>20</v>
      </c>
      <c r="C121" s="129">
        <f>IFERROR('Tablas turistas zona y tip.'!C121/'Tablas turistas zona y tip.'!C134-1,"-")</f>
        <v>6.7142857142857144</v>
      </c>
      <c r="D121" s="130">
        <f>IFERROR('Tablas turistas zona y tip.'!E121/'Tablas turistas zona y tip.'!E134-1,"-")</f>
        <v>-0.25</v>
      </c>
      <c r="E121" s="130">
        <f>IFERROR('Tablas turistas zona y tip.'!G121/'Tablas turistas zona y tip.'!G134-1,"-")</f>
        <v>2.5</v>
      </c>
      <c r="F121" s="130">
        <f>IFERROR('Tablas turistas zona y tip.'!I121/'Tablas turistas zona y tip.'!I134-1,"-")</f>
        <v>1.125</v>
      </c>
      <c r="G121" s="129">
        <f>IFERROR('Tablas turistas zona y tip.'!K121/'Tablas turistas zona y tip.'!K134-1,"-")</f>
        <v>-0.50406504065040658</v>
      </c>
      <c r="H121" s="129">
        <f>IFERROR('Tablas turistas zona y tip.'!M121/'Tablas turistas zona y tip.'!M134-1,"-")</f>
        <v>-0.43027718550106608</v>
      </c>
      <c r="I121" s="129">
        <f>IFERROR('Tablas turistas zona y tip.'!O121/'Tablas turistas zona y tip.'!O134-1,"-")</f>
        <v>-0.44030950626381726</v>
      </c>
      <c r="J121" s="130">
        <f>IFERROR('Tablas turistas zona y tip.'!Q121/'Tablas turistas zona y tip.'!Q134-1,"-")</f>
        <v>-0.29698708751793401</v>
      </c>
      <c r="K121" s="130">
        <f>IFERROR('Tablas turistas zona y tip.'!S121/'Tablas turistas zona y tip.'!S134-1,"-")</f>
        <v>0.56031866464339908</v>
      </c>
      <c r="L121" s="130">
        <f>IFERROR('Tablas turistas zona y tip.'!U121/'Tablas turistas zona y tip.'!U134-1,"-")</f>
        <v>0.38103810381038095</v>
      </c>
      <c r="M121" s="129">
        <f>IFERROR('Tablas turistas zona y tip.'!W121/'Tablas turistas zona y tip.'!W134-1,"-")</f>
        <v>-0.28467153284671531</v>
      </c>
      <c r="N121" s="129">
        <f>IFERROR('Tablas turistas zona y tip.'!Y121/'Tablas turistas zona y tip.'!Y134-1,"-")</f>
        <v>0.2565280146962341</v>
      </c>
      <c r="O121" s="129">
        <f>IFERROR('Tablas turistas zona y tip.'!AA121/'Tablas turistas zona y tip.'!AA134-1,"-")</f>
        <v>0.1540097851520954</v>
      </c>
    </row>
    <row r="122" spans="2:15" hidden="1" outlineLevel="1">
      <c r="B122" s="41" t="s">
        <v>21</v>
      </c>
      <c r="C122" s="129">
        <f>IFERROR('Tablas turistas zona y tip.'!C122/'Tablas turistas zona y tip.'!C135-1,"-")</f>
        <v>4.8125</v>
      </c>
      <c r="D122" s="130">
        <f>IFERROR('Tablas turistas zona y tip.'!E122/'Tablas turistas zona y tip.'!E135-1,"-")</f>
        <v>-1</v>
      </c>
      <c r="E122" s="130" t="str">
        <f>IFERROR('Tablas turistas zona y tip.'!G122/'Tablas turistas zona y tip.'!G135-1,"-")</f>
        <v>-</v>
      </c>
      <c r="F122" s="130">
        <f>IFERROR('Tablas turistas zona y tip.'!I122/'Tablas turistas zona y tip.'!I135-1,"-")</f>
        <v>3.666666666666667</v>
      </c>
      <c r="G122" s="129">
        <f>IFERROR('Tablas turistas zona y tip.'!K122/'Tablas turistas zona y tip.'!K135-1,"-")</f>
        <v>-0.42063492063492058</v>
      </c>
      <c r="H122" s="129">
        <f>IFERROR('Tablas turistas zona y tip.'!M122/'Tablas turistas zona y tip.'!M135-1,"-")</f>
        <v>-0.1027227722772277</v>
      </c>
      <c r="I122" s="129">
        <f>IFERROR('Tablas turistas zona y tip.'!O122/'Tablas turistas zona y tip.'!O135-1,"-")</f>
        <v>-0.145610278372591</v>
      </c>
      <c r="J122" s="130">
        <f>IFERROR('Tablas turistas zona y tip.'!Q122/'Tablas turistas zona y tip.'!Q135-1,"-")</f>
        <v>0.11602951039570764</v>
      </c>
      <c r="K122" s="130">
        <f>IFERROR('Tablas turistas zona y tip.'!S122/'Tablas turistas zona y tip.'!S135-1,"-")</f>
        <v>0.12838162317912594</v>
      </c>
      <c r="L122" s="130">
        <f>IFERROR('Tablas turistas zona y tip.'!U122/'Tablas turistas zona y tip.'!U135-1,"-")</f>
        <v>0.12600155078831743</v>
      </c>
      <c r="M122" s="129">
        <f>IFERROR('Tablas turistas zona y tip.'!W122/'Tablas turistas zona y tip.'!W135-1,"-")</f>
        <v>8.002270147559587E-2</v>
      </c>
      <c r="N122" s="129">
        <f>IFERROR('Tablas turistas zona y tip.'!Y122/'Tablas turistas zona y tip.'!Y135-1,"-")</f>
        <v>8.2665649243291339E-2</v>
      </c>
      <c r="O122" s="129">
        <f>IFERROR('Tablas turistas zona y tip.'!AA122/'Tablas turistas zona y tip.'!AA135-1,"-")</f>
        <v>8.2181818181818134E-2</v>
      </c>
    </row>
    <row r="123" spans="2:15" hidden="1" outlineLevel="1">
      <c r="B123" s="41" t="s">
        <v>22</v>
      </c>
      <c r="C123" s="129">
        <f>IFERROR('Tablas turistas zona y tip.'!C123/'Tablas turistas zona y tip.'!C136-1,"-")</f>
        <v>4.7619047619047672E-2</v>
      </c>
      <c r="D123" s="130">
        <f>IFERROR('Tablas turistas zona y tip.'!E123/'Tablas turistas zona y tip.'!E136-1,"-")</f>
        <v>0</v>
      </c>
      <c r="E123" s="130" t="str">
        <f>IFERROR('Tablas turistas zona y tip.'!G123/'Tablas turistas zona y tip.'!G136-1,"-")</f>
        <v>-</v>
      </c>
      <c r="F123" s="130">
        <f>IFERROR('Tablas turistas zona y tip.'!I123/'Tablas turistas zona y tip.'!I136-1,"-")</f>
        <v>0</v>
      </c>
      <c r="G123" s="129">
        <f>IFERROR('Tablas turistas zona y tip.'!K123/'Tablas turistas zona y tip.'!K136-1,"-")</f>
        <v>-0.61333333333333329</v>
      </c>
      <c r="H123" s="129">
        <f>IFERROR('Tablas turistas zona y tip.'!M123/'Tablas turistas zona y tip.'!M136-1,"-")</f>
        <v>-0.13171179440110137</v>
      </c>
      <c r="I123" s="129">
        <f>IFERROR('Tablas turistas zona y tip.'!O123/'Tablas turistas zona y tip.'!O136-1,"-")</f>
        <v>-0.18999596611536906</v>
      </c>
      <c r="J123" s="130">
        <f>IFERROR('Tablas turistas zona y tip.'!Q123/'Tablas turistas zona y tip.'!Q136-1,"-")</f>
        <v>8.8295687885010299E-2</v>
      </c>
      <c r="K123" s="130">
        <f>IFERROR('Tablas turistas zona y tip.'!S123/'Tablas turistas zona y tip.'!S136-1,"-")</f>
        <v>3.4552845528455389E-2</v>
      </c>
      <c r="L123" s="130">
        <f>IFERROR('Tablas turistas zona y tip.'!U123/'Tablas turistas zona y tip.'!U136-1,"-")</f>
        <v>4.4546264477535846E-2</v>
      </c>
      <c r="M123" s="129">
        <f>IFERROR('Tablas turistas zona y tip.'!W123/'Tablas turistas zona y tip.'!W136-1,"-")</f>
        <v>-3.0269058295964157E-2</v>
      </c>
      <c r="N123" s="129">
        <f>IFERROR('Tablas turistas zona y tip.'!Y123/'Tablas turistas zona y tip.'!Y136-1,"-")</f>
        <v>-7.6967930029154807E-3</v>
      </c>
      <c r="O123" s="129">
        <f>IFERROR('Tablas turistas zona y tip.'!AA123/'Tablas turistas zona y tip.'!AA136-1,"-")</f>
        <v>-1.1584129742253091E-2</v>
      </c>
    </row>
    <row r="124" spans="2:15" collapsed="1">
      <c r="B124" s="126">
        <v>2002</v>
      </c>
      <c r="C124" s="134">
        <f>IFERROR('Tablas turistas zona y tip.'!C124/'Tablas turistas zona y tip.'!C137-1,"-")</f>
        <v>1.5419354838709678</v>
      </c>
      <c r="D124" s="134">
        <f>IFERROR('Tablas turistas zona y tip.'!E124/'Tablas turistas zona y tip.'!E137-1,"-")</f>
        <v>-0.46875</v>
      </c>
      <c r="E124" s="134">
        <f>IFERROR('Tablas turistas zona y tip.'!G124/'Tablas turistas zona y tip.'!G137-1,"-")</f>
        <v>6</v>
      </c>
      <c r="F124" s="134">
        <f>IFERROR('Tablas turistas zona y tip.'!I124/'Tablas turistas zona y tip.'!I137-1,"-")</f>
        <v>0.25</v>
      </c>
      <c r="G124" s="134">
        <f>IFERROR('Tablas turistas zona y tip.'!K124/'Tablas turistas zona y tip.'!K137-1,"-")</f>
        <v>0.26311605723370435</v>
      </c>
      <c r="H124" s="134">
        <f>IFERROR('Tablas turistas zona y tip.'!M124/'Tablas turistas zona y tip.'!M137-1,"-")</f>
        <v>-0.2276409044886939</v>
      </c>
      <c r="I124" s="134">
        <f>IFERROR('Tablas turistas zona y tip.'!O124/'Tablas turistas zona y tip.'!O137-1,"-")</f>
        <v>-0.18054919908466815</v>
      </c>
      <c r="J124" s="134">
        <f>IFERROR('Tablas turistas zona y tip.'!Q124/'Tablas turistas zona y tip.'!Q137-1,"-")</f>
        <v>0.23718791064388967</v>
      </c>
      <c r="K124" s="134">
        <f>IFERROR('Tablas turistas zona y tip.'!S124/'Tablas turistas zona y tip.'!S137-1,"-")</f>
        <v>4.4117647058823595E-2</v>
      </c>
      <c r="L124" s="134">
        <f>IFERROR('Tablas turistas zona y tip.'!U124/'Tablas turistas zona y tip.'!U137-1,"-")</f>
        <v>7.5726066690570137E-2</v>
      </c>
      <c r="M124" s="134">
        <f>IFERROR('Tablas turistas zona y tip.'!W124/'Tablas turistas zona y tip.'!W137-1,"-")</f>
        <v>0.25725631086319378</v>
      </c>
      <c r="N124" s="134">
        <f>IFERROR('Tablas turistas zona y tip.'!Y124/'Tablas turistas zona y tip.'!Y137-1,"-")</f>
        <v>-1.052919458498569E-2</v>
      </c>
      <c r="O124" s="134">
        <f>IFERROR('Tablas turistas zona y tip.'!AA124/'Tablas turistas zona y tip.'!AA137-1,"-")</f>
        <v>3.0471475514251445E-2</v>
      </c>
    </row>
    <row r="125" spans="2:15" hidden="1" outlineLevel="1">
      <c r="B125" s="41" t="s">
        <v>11</v>
      </c>
      <c r="C125" s="129">
        <f>IFERROR('Tablas turistas zona y tip.'!C125/'Tablas turistas zona y tip.'!C138-1,"-")</f>
        <v>0.30000000000000004</v>
      </c>
      <c r="D125" s="130">
        <f>IFERROR('Tablas turistas zona y tip.'!E125/'Tablas turistas zona y tip.'!E138-1,"-")</f>
        <v>-0.9375</v>
      </c>
      <c r="E125" s="130" t="str">
        <f>IFERROR('Tablas turistas zona y tip.'!G125/'Tablas turistas zona y tip.'!G138-1,"-")</f>
        <v>-</v>
      </c>
      <c r="F125" s="130">
        <f>IFERROR('Tablas turistas zona y tip.'!I125/'Tablas turistas zona y tip.'!I138-1,"-")</f>
        <v>-0.9375</v>
      </c>
      <c r="G125" s="129">
        <f>IFERROR('Tablas turistas zona y tip.'!K125/'Tablas turistas zona y tip.'!K138-1,"-")</f>
        <v>-0.39247311827956988</v>
      </c>
      <c r="H125" s="129">
        <f>IFERROR('Tablas turistas zona y tip.'!M125/'Tablas turistas zona y tip.'!M138-1,"-")</f>
        <v>-4.4295862933556251E-2</v>
      </c>
      <c r="I125" s="129">
        <f>IFERROR('Tablas turistas zona y tip.'!O125/'Tablas turistas zona y tip.'!O138-1,"-")</f>
        <v>-6.9406746801085717E-2</v>
      </c>
      <c r="J125" s="130">
        <f>IFERROR('Tablas turistas zona y tip.'!Q125/'Tablas turistas zona y tip.'!Q138-1,"-")</f>
        <v>-0.56684856753069579</v>
      </c>
      <c r="K125" s="130">
        <f>IFERROR('Tablas turistas zona y tip.'!S125/'Tablas turistas zona y tip.'!S138-1,"-")</f>
        <v>-4.6330275229357842E-2</v>
      </c>
      <c r="L125" s="130">
        <f>IFERROR('Tablas turistas zona y tip.'!U125/'Tablas turistas zona y tip.'!U138-1,"-")</f>
        <v>-0.14164376717461902</v>
      </c>
      <c r="M125" s="129">
        <f>IFERROR('Tablas turistas zona y tip.'!W125/'Tablas turistas zona y tip.'!W138-1,"-")</f>
        <v>-0.5458879618593564</v>
      </c>
      <c r="N125" s="129">
        <f>IFERROR('Tablas turistas zona y tip.'!Y125/'Tablas turistas zona y tip.'!Y138-1,"-")</f>
        <v>-4.5785290495914066E-2</v>
      </c>
      <c r="O125" s="129">
        <f>IFERROR('Tablas turistas zona y tip.'!AA125/'Tablas turistas zona y tip.'!AA138-1,"-")</f>
        <v>-0.12487041749128258</v>
      </c>
    </row>
    <row r="126" spans="2:15" hidden="1" outlineLevel="1">
      <c r="B126" s="41" t="s">
        <v>12</v>
      </c>
      <c r="C126" s="129">
        <f>IFERROR('Tablas turistas zona y tip.'!C126/'Tablas turistas zona y tip.'!C139-1,"-")</f>
        <v>0.35294117647058831</v>
      </c>
      <c r="D126" s="130">
        <f>IFERROR('Tablas turistas zona y tip.'!E126/'Tablas turistas zona y tip.'!E139-1,"-")</f>
        <v>-0.4</v>
      </c>
      <c r="E126" s="130" t="str">
        <f>IFERROR('Tablas turistas zona y tip.'!G126/'Tablas turistas zona y tip.'!G139-1,"-")</f>
        <v>-</v>
      </c>
      <c r="F126" s="130">
        <f>IFERROR('Tablas turistas zona y tip.'!I126/'Tablas turistas zona y tip.'!I139-1,"-")</f>
        <v>-0.4</v>
      </c>
      <c r="G126" s="129">
        <f>IFERROR('Tablas turistas zona y tip.'!K126/'Tablas turistas zona y tip.'!K139-1,"-")</f>
        <v>-0.56842105263157894</v>
      </c>
      <c r="H126" s="129">
        <f>IFERROR('Tablas turistas zona y tip.'!M126/'Tablas turistas zona y tip.'!M139-1,"-")</f>
        <v>-0.31370505471599797</v>
      </c>
      <c r="I126" s="129">
        <f>IFERROR('Tablas turistas zona y tip.'!O126/'Tablas turistas zona y tip.'!O139-1,"-")</f>
        <v>-0.33665244191559984</v>
      </c>
      <c r="J126" s="130">
        <f>IFERROR('Tablas turistas zona y tip.'!Q126/'Tablas turistas zona y tip.'!Q139-1,"-")</f>
        <v>-0.1119205298013245</v>
      </c>
      <c r="K126" s="130">
        <f>IFERROR('Tablas turistas zona y tip.'!S126/'Tablas turistas zona y tip.'!S139-1,"-")</f>
        <v>1.8916913946587455E-2</v>
      </c>
      <c r="L126" s="130">
        <f>IFERROR('Tablas turistas zona y tip.'!U126/'Tablas turistas zona y tip.'!U139-1,"-")</f>
        <v>-9.7073312083454377E-3</v>
      </c>
      <c r="M126" s="129">
        <f>IFERROR('Tablas turistas zona y tip.'!W126/'Tablas turistas zona y tip.'!W139-1,"-")</f>
        <v>-0.15853658536585369</v>
      </c>
      <c r="N126" s="129">
        <f>IFERROR('Tablas turistas zona y tip.'!Y126/'Tablas turistas zona y tip.'!Y139-1,"-")</f>
        <v>-6.8390097113937953E-2</v>
      </c>
      <c r="O126" s="129">
        <f>IFERROR('Tablas turistas zona y tip.'!AA126/'Tablas turistas zona y tip.'!AA139-1,"-")</f>
        <v>-8.5575113472821873E-2</v>
      </c>
    </row>
    <row r="127" spans="2:15" hidden="1" outlineLevel="1">
      <c r="B127" s="41" t="s">
        <v>13</v>
      </c>
      <c r="C127" s="129">
        <f>IFERROR('Tablas turistas zona y tip.'!C127/'Tablas turistas zona y tip.'!C140-1,"-")</f>
        <v>-9.9999999999999978E-2</v>
      </c>
      <c r="D127" s="130">
        <f>IFERROR('Tablas turistas zona y tip.'!E127/'Tablas turistas zona y tip.'!E140-1,"-")</f>
        <v>-0.5</v>
      </c>
      <c r="E127" s="130" t="str">
        <f>IFERROR('Tablas turistas zona y tip.'!G127/'Tablas turistas zona y tip.'!G140-1,"-")</f>
        <v>-</v>
      </c>
      <c r="F127" s="130">
        <f>IFERROR('Tablas turistas zona y tip.'!I127/'Tablas turistas zona y tip.'!I140-1,"-")</f>
        <v>-0.5</v>
      </c>
      <c r="G127" s="129">
        <f>IFERROR('Tablas turistas zona y tip.'!K127/'Tablas turistas zona y tip.'!K140-1,"-")</f>
        <v>-0.73684210526315796</v>
      </c>
      <c r="H127" s="129">
        <f>IFERROR('Tablas turistas zona y tip.'!M127/'Tablas turistas zona y tip.'!M140-1,"-")</f>
        <v>-0.18898809523809523</v>
      </c>
      <c r="I127" s="129">
        <f>IFERROR('Tablas turistas zona y tip.'!O127/'Tablas turistas zona y tip.'!O140-1,"-")</f>
        <v>-0.25684485006518909</v>
      </c>
      <c r="J127" s="130">
        <f>IFERROR('Tablas turistas zona y tip.'!Q127/'Tablas turistas zona y tip.'!Q140-1,"-")</f>
        <v>-0.2268704746580853</v>
      </c>
      <c r="K127" s="130">
        <f>IFERROR('Tablas turistas zona y tip.'!S127/'Tablas turistas zona y tip.'!S140-1,"-")</f>
        <v>0.55350118017309202</v>
      </c>
      <c r="L127" s="130">
        <f>IFERROR('Tablas turistas zona y tip.'!U127/'Tablas turistas zona y tip.'!U140-1,"-")</f>
        <v>0.2972258916776751</v>
      </c>
      <c r="M127" s="129">
        <f>IFERROR('Tablas turistas zona y tip.'!W127/'Tablas turistas zona y tip.'!W140-1,"-")</f>
        <v>-0.29371112646855568</v>
      </c>
      <c r="N127" s="129">
        <f>IFERROR('Tablas turistas zona y tip.'!Y127/'Tablas turistas zona y tip.'!Y140-1,"-")</f>
        <v>0.29670612454966538</v>
      </c>
      <c r="O127" s="129">
        <f>IFERROR('Tablas turistas zona y tip.'!AA127/'Tablas turistas zona y tip.'!AA140-1,"-")</f>
        <v>0.13650853178323641</v>
      </c>
    </row>
    <row r="128" spans="2:15" hidden="1" outlineLevel="1">
      <c r="B128" s="41" t="s">
        <v>14</v>
      </c>
      <c r="C128" s="129">
        <f>IFERROR('Tablas turistas zona y tip.'!C128/'Tablas turistas zona y tip.'!C141-1,"-")</f>
        <v>2.6</v>
      </c>
      <c r="D128" s="130">
        <f>IFERROR('Tablas turistas zona y tip.'!E128/'Tablas turistas zona y tip.'!E141-1,"-")</f>
        <v>-1</v>
      </c>
      <c r="E128" s="130">
        <f>IFERROR('Tablas turistas zona y tip.'!G128/'Tablas turistas zona y tip.'!G141-1,"-")</f>
        <v>-1</v>
      </c>
      <c r="F128" s="130">
        <f>IFERROR('Tablas turistas zona y tip.'!I128/'Tablas turistas zona y tip.'!I141-1,"-")</f>
        <v>-1</v>
      </c>
      <c r="G128" s="129">
        <f>IFERROR('Tablas turistas zona y tip.'!K128/'Tablas turistas zona y tip.'!K141-1,"-")</f>
        <v>-0.44444444444444442</v>
      </c>
      <c r="H128" s="129">
        <f>IFERROR('Tablas turistas zona y tip.'!M128/'Tablas turistas zona y tip.'!M141-1,"-")</f>
        <v>1.25</v>
      </c>
      <c r="I128" s="129">
        <f>IFERROR('Tablas turistas zona y tip.'!O128/'Tablas turistas zona y tip.'!O141-1,"-")</f>
        <v>0.52380952380952372</v>
      </c>
      <c r="J128" s="130">
        <f>IFERROR('Tablas turistas zona y tip.'!Q128/'Tablas turistas zona y tip.'!Q141-1,"-")</f>
        <v>-0.36601307189542487</v>
      </c>
      <c r="K128" s="130">
        <f>IFERROR('Tablas turistas zona y tip.'!S128/'Tablas turistas zona y tip.'!S141-1,"-")</f>
        <v>-8.0143540669856406E-2</v>
      </c>
      <c r="L128" s="130">
        <f>IFERROR('Tablas turistas zona y tip.'!U128/'Tablas turistas zona y tip.'!U141-1,"-")</f>
        <v>-0.10410958904109591</v>
      </c>
      <c r="M128" s="129">
        <f>IFERROR('Tablas turistas zona y tip.'!W128/'Tablas turistas zona y tip.'!W141-1,"-")</f>
        <v>-0.30232558139534882</v>
      </c>
      <c r="N128" s="129">
        <f>IFERROR('Tablas turistas zona y tip.'!Y128/'Tablas turistas zona y tip.'!Y141-1,"-")</f>
        <v>-7.2867298578199069E-2</v>
      </c>
      <c r="O128" s="129">
        <f>IFERROR('Tablas turistas zona y tip.'!AA128/'Tablas turistas zona y tip.'!AA141-1,"-")</f>
        <v>-9.4086021505376372E-2</v>
      </c>
    </row>
    <row r="129" spans="2:15" hidden="1" outlineLevel="1">
      <c r="B129" s="41" t="s">
        <v>15</v>
      </c>
      <c r="C129" s="129">
        <f>IFERROR('Tablas turistas zona y tip.'!C129/'Tablas turistas zona y tip.'!C142-1,"-")</f>
        <v>0</v>
      </c>
      <c r="D129" s="130" t="str">
        <f>IFERROR('Tablas turistas zona y tip.'!E129/'Tablas turistas zona y tip.'!E142-1,"-")</f>
        <v>-</v>
      </c>
      <c r="E129" s="130">
        <f>IFERROR('Tablas turistas zona y tip.'!G129/'Tablas turistas zona y tip.'!G142-1,"-")</f>
        <v>-1</v>
      </c>
      <c r="F129" s="130">
        <f>IFERROR('Tablas turistas zona y tip.'!I129/'Tablas turistas zona y tip.'!I142-1,"-")</f>
        <v>-0.25</v>
      </c>
      <c r="G129" s="129">
        <f>IFERROR('Tablas turistas zona y tip.'!K129/'Tablas turistas zona y tip.'!K142-1,"-")</f>
        <v>1.5</v>
      </c>
      <c r="H129" s="129">
        <f>IFERROR('Tablas turistas zona y tip.'!M129/'Tablas turistas zona y tip.'!M142-1,"-")</f>
        <v>2.5</v>
      </c>
      <c r="I129" s="129">
        <f>IFERROR('Tablas turistas zona y tip.'!O129/'Tablas turistas zona y tip.'!O142-1,"-")</f>
        <v>2.2999999999999998</v>
      </c>
      <c r="J129" s="130">
        <f>IFERROR('Tablas turistas zona y tip.'!Q129/'Tablas turistas zona y tip.'!Q142-1,"-")</f>
        <v>-0.25991189427312777</v>
      </c>
      <c r="K129" s="130">
        <f>IFERROR('Tablas turistas zona y tip.'!S129/'Tablas turistas zona y tip.'!S142-1,"-")</f>
        <v>-0.25300668151447658</v>
      </c>
      <c r="L129" s="130">
        <f>IFERROR('Tablas turistas zona y tip.'!U129/'Tablas turistas zona y tip.'!U142-1,"-")</f>
        <v>-0.25364077669902918</v>
      </c>
      <c r="M129" s="129">
        <f>IFERROR('Tablas turistas zona y tip.'!W129/'Tablas turistas zona y tip.'!W142-1,"-")</f>
        <v>-0.21645021645021645</v>
      </c>
      <c r="N129" s="129">
        <f>IFERROR('Tablas turistas zona y tip.'!Y129/'Tablas turistas zona y tip.'!Y142-1,"-")</f>
        <v>-0.2459088898717382</v>
      </c>
      <c r="O129" s="129">
        <f>IFERROR('Tablas turistas zona y tip.'!AA129/'Tablas turistas zona y tip.'!AA142-1,"-")</f>
        <v>-0.2431781701444623</v>
      </c>
    </row>
    <row r="130" spans="2:15" hidden="1" outlineLevel="1">
      <c r="B130" s="41" t="s">
        <v>16</v>
      </c>
      <c r="C130" s="129">
        <f>IFERROR('Tablas turistas zona y tip.'!C130/'Tablas turistas zona y tip.'!C143-1,"-")</f>
        <v>0.83333333333333326</v>
      </c>
      <c r="D130" s="130">
        <f>IFERROR('Tablas turistas zona y tip.'!E130/'Tablas turistas zona y tip.'!E143-1,"-")</f>
        <v>0</v>
      </c>
      <c r="E130" s="130" t="str">
        <f>IFERROR('Tablas turistas zona y tip.'!G130/'Tablas turistas zona y tip.'!G143-1,"-")</f>
        <v>-</v>
      </c>
      <c r="F130" s="130">
        <f>IFERROR('Tablas turistas zona y tip.'!I130/'Tablas turistas zona y tip.'!I143-1,"-")</f>
        <v>0</v>
      </c>
      <c r="G130" s="129">
        <f>IFERROR('Tablas turistas zona y tip.'!K130/'Tablas turistas zona y tip.'!K143-1,"-")</f>
        <v>3</v>
      </c>
      <c r="H130" s="129">
        <f>IFERROR('Tablas turistas zona y tip.'!M130/'Tablas turistas zona y tip.'!M143-1,"-")</f>
        <v>1.0666666666666669</v>
      </c>
      <c r="I130" s="129">
        <f>IFERROR('Tablas turistas zona y tip.'!O130/'Tablas turistas zona y tip.'!O143-1,"-")</f>
        <v>1.1875</v>
      </c>
      <c r="J130" s="130">
        <f>IFERROR('Tablas turistas zona y tip.'!Q130/'Tablas turistas zona y tip.'!Q143-1,"-")</f>
        <v>0.56756756756756754</v>
      </c>
      <c r="K130" s="130">
        <f>IFERROR('Tablas turistas zona y tip.'!S130/'Tablas turistas zona y tip.'!S143-1,"-")</f>
        <v>0.36341463414634156</v>
      </c>
      <c r="L130" s="130">
        <f>IFERROR('Tablas turistas zona y tip.'!U130/'Tablas turistas zona y tip.'!U143-1,"-")</f>
        <v>0.38031319910514538</v>
      </c>
      <c r="M130" s="129">
        <f>IFERROR('Tablas turistas zona y tip.'!W130/'Tablas turistas zona y tip.'!W143-1,"-")</f>
        <v>0.58641975308641969</v>
      </c>
      <c r="N130" s="129">
        <f>IFERROR('Tablas turistas zona y tip.'!Y130/'Tablas turistas zona y tip.'!Y143-1,"-")</f>
        <v>0.37604790419161671</v>
      </c>
      <c r="O130" s="129">
        <f>IFERROR('Tablas turistas zona y tip.'!AA130/'Tablas turistas zona y tip.'!AA143-1,"-")</f>
        <v>0.39465065502183405</v>
      </c>
    </row>
    <row r="131" spans="2:15" hidden="1" outlineLevel="1">
      <c r="B131" s="41" t="s">
        <v>17</v>
      </c>
      <c r="C131" s="129">
        <f>IFERROR('Tablas turistas zona y tip.'!C131/'Tablas turistas zona y tip.'!C144-1,"-")</f>
        <v>-0.46153846153846156</v>
      </c>
      <c r="D131" s="130">
        <f>IFERROR('Tablas turistas zona y tip.'!E131/'Tablas turistas zona y tip.'!E144-1,"-")</f>
        <v>-0.25</v>
      </c>
      <c r="E131" s="130" t="str">
        <f>IFERROR('Tablas turistas zona y tip.'!G131/'Tablas turistas zona y tip.'!G144-1,"-")</f>
        <v>-</v>
      </c>
      <c r="F131" s="130">
        <f>IFERROR('Tablas turistas zona y tip.'!I131/'Tablas turistas zona y tip.'!I144-1,"-")</f>
        <v>-0.25</v>
      </c>
      <c r="G131" s="129">
        <f>IFERROR('Tablas turistas zona y tip.'!K131/'Tablas turistas zona y tip.'!K144-1,"-")</f>
        <v>3</v>
      </c>
      <c r="H131" s="129">
        <f>IFERROR('Tablas turistas zona y tip.'!M131/'Tablas turistas zona y tip.'!M144-1,"-")</f>
        <v>0.43478260869565211</v>
      </c>
      <c r="I131" s="129">
        <f>IFERROR('Tablas turistas zona y tip.'!O131/'Tablas turistas zona y tip.'!O144-1,"-")</f>
        <v>0.6399999999999999</v>
      </c>
      <c r="J131" s="130">
        <f>IFERROR('Tablas turistas zona y tip.'!Q131/'Tablas turistas zona y tip.'!Q144-1,"-")</f>
        <v>2.6744186046511627</v>
      </c>
      <c r="K131" s="130">
        <f>IFERROR('Tablas turistas zona y tip.'!S131/'Tablas turistas zona y tip.'!S144-1,"-")</f>
        <v>-0.20030816640986138</v>
      </c>
      <c r="L131" s="130">
        <f>IFERROR('Tablas turistas zona y tip.'!U131/'Tablas turistas zona y tip.'!U144-1,"-")</f>
        <v>-0.13819095477386933</v>
      </c>
      <c r="M131" s="129">
        <f>IFERROR('Tablas turistas zona y tip.'!W131/'Tablas turistas zona y tip.'!W144-1,"-")</f>
        <v>1.838709677419355</v>
      </c>
      <c r="N131" s="129">
        <f>IFERROR('Tablas turistas zona y tip.'!Y131/'Tablas turistas zona y tip.'!Y144-1,"-")</f>
        <v>-0.19289340101522845</v>
      </c>
      <c r="O131" s="129">
        <f>IFERROR('Tablas turistas zona y tip.'!AA131/'Tablas turistas zona y tip.'!AA144-1,"-")</f>
        <v>-0.13090551181102361</v>
      </c>
    </row>
    <row r="132" spans="2:15" hidden="1" outlineLevel="1">
      <c r="B132" s="41" t="s">
        <v>18</v>
      </c>
      <c r="C132" s="129">
        <f>IFERROR('Tablas turistas zona y tip.'!C132/'Tablas turistas zona y tip.'!C145-1,"-")</f>
        <v>1.1666666666666665</v>
      </c>
      <c r="D132" s="130" t="str">
        <f>IFERROR('Tablas turistas zona y tip.'!E132/'Tablas turistas zona y tip.'!E145-1,"-")</f>
        <v>-</v>
      </c>
      <c r="E132" s="130" t="str">
        <f>IFERROR('Tablas turistas zona y tip.'!G132/'Tablas turistas zona y tip.'!G145-1,"-")</f>
        <v>-</v>
      </c>
      <c r="F132" s="130" t="str">
        <f>IFERROR('Tablas turistas zona y tip.'!I132/'Tablas turistas zona y tip.'!I145-1,"-")</f>
        <v>-</v>
      </c>
      <c r="G132" s="129">
        <f>IFERROR('Tablas turistas zona y tip.'!K132/'Tablas turistas zona y tip.'!K145-1,"-")</f>
        <v>-0.5</v>
      </c>
      <c r="H132" s="129">
        <f>IFERROR('Tablas turistas zona y tip.'!M132/'Tablas turistas zona y tip.'!M145-1,"-")</f>
        <v>-0.51127819548872178</v>
      </c>
      <c r="I132" s="129">
        <f>IFERROR('Tablas turistas zona y tip.'!O132/'Tablas turistas zona y tip.'!O145-1,"-")</f>
        <v>-0.51048951048951041</v>
      </c>
      <c r="J132" s="130">
        <f>IFERROR('Tablas turistas zona y tip.'!Q132/'Tablas turistas zona y tip.'!Q145-1,"-")</f>
        <v>2.74</v>
      </c>
      <c r="K132" s="130">
        <f>IFERROR('Tablas turistas zona y tip.'!S132/'Tablas turistas zona y tip.'!S145-1,"-")</f>
        <v>-7.1579839051249428E-2</v>
      </c>
      <c r="L132" s="130">
        <f>IFERROR('Tablas turistas zona y tip.'!U132/'Tablas turistas zona y tip.'!U145-1,"-")</f>
        <v>-1.3272501036914131E-2</v>
      </c>
      <c r="M132" s="129">
        <f>IFERROR('Tablas turistas zona y tip.'!W132/'Tablas turistas zona y tip.'!W145-1,"-")</f>
        <v>2.106060606060606</v>
      </c>
      <c r="N132" s="129">
        <f>IFERROR('Tablas turistas zona y tip.'!Y132/'Tablas turistas zona y tip.'!Y145-1,"-")</f>
        <v>-9.5028067361668023E-2</v>
      </c>
      <c r="O132" s="129">
        <f>IFERROR('Tablas turistas zona y tip.'!AA132/'Tablas turistas zona y tip.'!AA145-1,"-")</f>
        <v>-3.8281250000000044E-2</v>
      </c>
    </row>
    <row r="133" spans="2:15" hidden="1" outlineLevel="1">
      <c r="B133" s="41" t="s">
        <v>19</v>
      </c>
      <c r="C133" s="129">
        <f>IFERROR('Tablas turistas zona y tip.'!C133/'Tablas turistas zona y tip.'!C146-1,"-")</f>
        <v>-0.73333333333333339</v>
      </c>
      <c r="D133" s="130">
        <f>IFERROR('Tablas turistas zona y tip.'!E133/'Tablas turistas zona y tip.'!E146-1,"-")</f>
        <v>-0.66666666666666674</v>
      </c>
      <c r="E133" s="130" t="str">
        <f>IFERROR('Tablas turistas zona y tip.'!G133/'Tablas turistas zona y tip.'!G146-1,"-")</f>
        <v>-</v>
      </c>
      <c r="F133" s="130">
        <f>IFERROR('Tablas turistas zona y tip.'!I133/'Tablas turistas zona y tip.'!I146-1,"-")</f>
        <v>-0.66666666666666674</v>
      </c>
      <c r="G133" s="129">
        <f>IFERROR('Tablas turistas zona y tip.'!K133/'Tablas turistas zona y tip.'!K146-1,"-")</f>
        <v>-0.67894736842105263</v>
      </c>
      <c r="H133" s="129">
        <f>IFERROR('Tablas turistas zona y tip.'!M133/'Tablas turistas zona y tip.'!M146-1,"-")</f>
        <v>-0.37800154918667694</v>
      </c>
      <c r="I133" s="129">
        <f>IFERROR('Tablas turistas zona y tip.'!O133/'Tablas turistas zona y tip.'!O146-1,"-")</f>
        <v>-0.41661039837947333</v>
      </c>
      <c r="J133" s="130">
        <f>IFERROR('Tablas turistas zona y tip.'!Q133/'Tablas turistas zona y tip.'!Q146-1,"-")</f>
        <v>-0.12813852813852811</v>
      </c>
      <c r="K133" s="130">
        <f>IFERROR('Tablas turistas zona y tip.'!S133/'Tablas turistas zona y tip.'!S146-1,"-")</f>
        <v>0.20670216097713756</v>
      </c>
      <c r="L133" s="130">
        <f>IFERROR('Tablas turistas zona y tip.'!U133/'Tablas turistas zona y tip.'!U146-1,"-")</f>
        <v>0.11775528978840843</v>
      </c>
      <c r="M133" s="129">
        <f>IFERROR('Tablas turistas zona y tip.'!W133/'Tablas turistas zona y tip.'!W146-1,"-")</f>
        <v>-0.21940622737146998</v>
      </c>
      <c r="N133" s="129">
        <f>IFERROR('Tablas turistas zona y tip.'!Y133/'Tablas turistas zona y tip.'!Y146-1,"-")</f>
        <v>3.8358608385370196E-2</v>
      </c>
      <c r="O133" s="129">
        <f>IFERROR('Tablas turistas zona y tip.'!AA133/'Tablas turistas zona y tip.'!AA146-1,"-")</f>
        <v>-2.2335890878090403E-2</v>
      </c>
    </row>
    <row r="134" spans="2:15" hidden="1" outlineLevel="1">
      <c r="B134" s="41" t="s">
        <v>20</v>
      </c>
      <c r="C134" s="129">
        <f>IFERROR('Tablas turistas zona y tip.'!C134/'Tablas turistas zona y tip.'!C147-1,"-")</f>
        <v>-0.58823529411764708</v>
      </c>
      <c r="D134" s="130">
        <f>IFERROR('Tablas turistas zona y tip.'!E134/'Tablas turistas zona y tip.'!E147-1,"-")</f>
        <v>-0.5</v>
      </c>
      <c r="E134" s="130">
        <f>IFERROR('Tablas turistas zona y tip.'!G134/'Tablas turistas zona y tip.'!G147-1,"-")</f>
        <v>-0.78947368421052633</v>
      </c>
      <c r="F134" s="130">
        <f>IFERROR('Tablas turistas zona y tip.'!I134/'Tablas turistas zona y tip.'!I147-1,"-")</f>
        <v>-0.70370370370370372</v>
      </c>
      <c r="G134" s="129">
        <f>IFERROR('Tablas turistas zona y tip.'!K134/'Tablas turistas zona y tip.'!K147-1,"-")</f>
        <v>-0.15945330296127558</v>
      </c>
      <c r="H134" s="129">
        <f>IFERROR('Tablas turistas zona y tip.'!M134/'Tablas turistas zona y tip.'!M147-1,"-")</f>
        <v>-8.0031384856806609E-2</v>
      </c>
      <c r="I134" s="129">
        <f>IFERROR('Tablas turistas zona y tip.'!O134/'Tablas turistas zona y tip.'!O147-1,"-")</f>
        <v>-9.1700133868808598E-2</v>
      </c>
      <c r="J134" s="130">
        <f>IFERROR('Tablas turistas zona y tip.'!Q134/'Tablas turistas zona y tip.'!Q147-1,"-")</f>
        <v>-0.32493946731234868</v>
      </c>
      <c r="K134" s="130">
        <f>IFERROR('Tablas turistas zona y tip.'!S134/'Tablas turistas zona y tip.'!S147-1,"-")</f>
        <v>0.15690147026552559</v>
      </c>
      <c r="L134" s="130">
        <f>IFERROR('Tablas turistas zona y tip.'!U134/'Tablas turistas zona y tip.'!U147-1,"-")</f>
        <v>6.6445182724252927E-3</v>
      </c>
      <c r="M134" s="129">
        <f>IFERROR('Tablas turistas zona y tip.'!W134/'Tablas turistas zona y tip.'!W147-1,"-")</f>
        <v>-0.30047132757266304</v>
      </c>
      <c r="N134" s="129">
        <f>IFERROR('Tablas turistas zona y tip.'!Y134/'Tablas turistas zona y tip.'!Y147-1,"-")</f>
        <v>6.9614035087719239E-2</v>
      </c>
      <c r="O134" s="129">
        <f>IFERROR('Tablas turistas zona y tip.'!AA134/'Tablas turistas zona y tip.'!AA147-1,"-")</f>
        <v>-2.7815117361182917E-2</v>
      </c>
    </row>
    <row r="135" spans="2:15" hidden="1" outlineLevel="1">
      <c r="B135" s="41" t="s">
        <v>21</v>
      </c>
      <c r="C135" s="129">
        <f>IFERROR('Tablas turistas zona y tip.'!C135/'Tablas turistas zona y tip.'!C148-1,"-")</f>
        <v>-5.8823529411764719E-2</v>
      </c>
      <c r="D135" s="130">
        <f>IFERROR('Tablas turistas zona y tip.'!E135/'Tablas turistas zona y tip.'!E148-1,"-")</f>
        <v>-0.4</v>
      </c>
      <c r="E135" s="130" t="str">
        <f>IFERROR('Tablas turistas zona y tip.'!G135/'Tablas turistas zona y tip.'!G148-1,"-")</f>
        <v>-</v>
      </c>
      <c r="F135" s="130">
        <f>IFERROR('Tablas turistas zona y tip.'!I135/'Tablas turistas zona y tip.'!I148-1,"-")</f>
        <v>-0.4</v>
      </c>
      <c r="G135" s="129">
        <f>IFERROR('Tablas turistas zona y tip.'!K135/'Tablas turistas zona y tip.'!K148-1,"-")</f>
        <v>-0.25443786982248517</v>
      </c>
      <c r="H135" s="129">
        <f>IFERROR('Tablas turistas zona y tip.'!M135/'Tablas turistas zona y tip.'!M148-1,"-")</f>
        <v>-0.33525298231180589</v>
      </c>
      <c r="I135" s="129">
        <f>IFERROR('Tablas turistas zona y tip.'!O135/'Tablas turistas zona y tip.'!O148-1,"-")</f>
        <v>-0.32538822679667745</v>
      </c>
      <c r="J135" s="130">
        <f>IFERROR('Tablas turistas zona y tip.'!Q135/'Tablas turistas zona y tip.'!Q148-1,"-")</f>
        <v>-0.23420647149460705</v>
      </c>
      <c r="K135" s="130">
        <f>IFERROR('Tablas turistas zona y tip.'!S135/'Tablas turistas zona y tip.'!S148-1,"-")</f>
        <v>0.13272892112420664</v>
      </c>
      <c r="L135" s="130">
        <f>IFERROR('Tablas turistas zona y tip.'!U135/'Tablas turistas zona y tip.'!U148-1,"-")</f>
        <v>3.6987402841061279E-2</v>
      </c>
      <c r="M135" s="129">
        <f>IFERROR('Tablas turistas zona y tip.'!W135/'Tablas turistas zona y tip.'!W148-1,"-")</f>
        <v>-0.23623753792804503</v>
      </c>
      <c r="N135" s="129">
        <f>IFERROR('Tablas turistas zona y tip.'!Y135/'Tablas turistas zona y tip.'!Y148-1,"-")</f>
        <v>-1.0445507173420632E-2</v>
      </c>
      <c r="O135" s="129">
        <f>IFERROR('Tablas turistas zona y tip.'!AA135/'Tablas turistas zona y tip.'!AA148-1,"-")</f>
        <v>-6.1250365746610802E-2</v>
      </c>
    </row>
    <row r="136" spans="2:15" hidden="1" outlineLevel="1">
      <c r="B136" s="41" t="s">
        <v>22</v>
      </c>
      <c r="C136" s="129">
        <f>IFERROR('Tablas turistas zona y tip.'!C136/'Tablas turistas zona y tip.'!C149-1,"-")</f>
        <v>-0.16000000000000003</v>
      </c>
      <c r="D136" s="130">
        <f>IFERROR('Tablas turistas zona y tip.'!E136/'Tablas turistas zona y tip.'!E149-1,"-")</f>
        <v>-0.75</v>
      </c>
      <c r="E136" s="130" t="str">
        <f>IFERROR('Tablas turistas zona y tip.'!G136/'Tablas turistas zona y tip.'!G149-1,"-")</f>
        <v>-</v>
      </c>
      <c r="F136" s="130">
        <f>IFERROR('Tablas turistas zona y tip.'!I136/'Tablas turistas zona y tip.'!I149-1,"-")</f>
        <v>-0.75</v>
      </c>
      <c r="G136" s="129">
        <f>IFERROR('Tablas turistas zona y tip.'!K136/'Tablas turistas zona y tip.'!K149-1,"-")</f>
        <v>-0.27360774818401934</v>
      </c>
      <c r="H136" s="129">
        <f>IFERROR('Tablas turistas zona y tip.'!M136/'Tablas turistas zona y tip.'!M149-1,"-")</f>
        <v>-0.27245409015025046</v>
      </c>
      <c r="I136" s="129">
        <f>IFERROR('Tablas turistas zona y tip.'!O136/'Tablas turistas zona y tip.'!O149-1,"-")</f>
        <v>-0.272593896713615</v>
      </c>
      <c r="J136" s="130">
        <f>IFERROR('Tablas turistas zona y tip.'!Q136/'Tablas turistas zona y tip.'!Q149-1,"-")</f>
        <v>-0.24418003103983443</v>
      </c>
      <c r="K136" s="130">
        <f>IFERROR('Tablas turistas zona y tip.'!S136/'Tablas turistas zona y tip.'!S149-1,"-")</f>
        <v>-0.10894399554193368</v>
      </c>
      <c r="L136" s="130">
        <f>IFERROR('Tablas turistas zona y tip.'!U136/'Tablas turistas zona y tip.'!U149-1,"-")</f>
        <v>-0.13763582482713199</v>
      </c>
      <c r="M136" s="129">
        <f>IFERROR('Tablas turistas zona y tip.'!W136/'Tablas turistas zona y tip.'!W149-1,"-")</f>
        <v>-0.25010508617065996</v>
      </c>
      <c r="N136" s="129">
        <f>IFERROR('Tablas turistas zona y tip.'!Y136/'Tablas turistas zona y tip.'!Y149-1,"-")</f>
        <v>-0.15708247321340807</v>
      </c>
      <c r="O136" s="129">
        <f>IFERROR('Tablas turistas zona y tip.'!AA136/'Tablas turistas zona y tip.'!AA149-1,"-")</f>
        <v>-0.1747131931166348</v>
      </c>
    </row>
    <row r="137" spans="2:15" collapsed="1">
      <c r="B137" s="126">
        <v>2001</v>
      </c>
      <c r="C137" s="134">
        <f>IFERROR('Tablas turistas zona y tip.'!C137/'Tablas turistas zona y tip.'!C150-1,"-")</f>
        <v>-0.11428571428571432</v>
      </c>
      <c r="D137" s="134">
        <f>IFERROR('Tablas turistas zona y tip.'!E137/'Tablas turistas zona y tip.'!E150-1,"-")</f>
        <v>-0.52238805970149249</v>
      </c>
      <c r="E137" s="134">
        <f>IFERROR('Tablas turistas zona y tip.'!G137/'Tablas turistas zona y tip.'!G150-1,"-")</f>
        <v>-0.87096774193548387</v>
      </c>
      <c r="F137" s="134">
        <f>IFERROR('Tablas turistas zona y tip.'!I137/'Tablas turistas zona y tip.'!I150-1,"-")</f>
        <v>-0.63265306122448983</v>
      </c>
      <c r="G137" s="134">
        <f>IFERROR('Tablas turistas zona y tip.'!K137/'Tablas turistas zona y tip.'!K150-1,"-")</f>
        <v>-0.36174530695078644</v>
      </c>
      <c r="H137" s="134">
        <f>IFERROR('Tablas turistas zona y tip.'!M137/'Tablas turistas zona y tip.'!M150-1,"-")</f>
        <v>-0.2165520888418826</v>
      </c>
      <c r="I137" s="134">
        <f>IFERROR('Tablas turistas zona y tip.'!O137/'Tablas turistas zona y tip.'!O150-1,"-")</f>
        <v>-0.23328849640329841</v>
      </c>
      <c r="J137" s="134">
        <f>IFERROR('Tablas turistas zona y tip.'!Q137/'Tablas turistas zona y tip.'!Q150-1,"-")</f>
        <v>-0.23517587939698492</v>
      </c>
      <c r="K137" s="134">
        <f>IFERROR('Tablas turistas zona y tip.'!S137/'Tablas turistas zona y tip.'!S150-1,"-")</f>
        <v>4.1668527533383903E-2</v>
      </c>
      <c r="L137" s="134">
        <f>IFERROR('Tablas turistas zona y tip.'!U137/'Tablas turistas zona y tip.'!U150-1,"-")</f>
        <v>-1.6607312859208023E-2</v>
      </c>
      <c r="M137" s="134">
        <f>IFERROR('Tablas turistas zona y tip.'!W137/'Tablas turistas zona y tip.'!W150-1,"-")</f>
        <v>-0.2526672790221155</v>
      </c>
      <c r="N137" s="134">
        <f>IFERROR('Tablas turistas zona y tip.'!Y137/'Tablas turistas zona y tip.'!Y150-1,"-")</f>
        <v>-2.3973574014447552E-2</v>
      </c>
      <c r="O137" s="134">
        <f>IFERROR('Tablas turistas zona y tip.'!AA137/'Tablas turistas zona y tip.'!AA150-1,"-")</f>
        <v>-6.7657300186249936E-2</v>
      </c>
    </row>
    <row r="138" spans="2:15" hidden="1" outlineLevel="1">
      <c r="B138" s="41" t="s">
        <v>11</v>
      </c>
      <c r="C138" s="129">
        <f>IFERROR('Tablas turistas zona y tip.'!C138/'Tablas turistas zona y tip.'!C151-1,"-")</f>
        <v>-0.75609756097560976</v>
      </c>
      <c r="D138" s="130">
        <f>IFERROR('Tablas turistas zona y tip.'!E138/'Tablas turistas zona y tip.'!E151-1,"-")</f>
        <v>0.77777777777777768</v>
      </c>
      <c r="E138" s="130" t="str">
        <f>IFERROR('Tablas turistas zona y tip.'!G138/'Tablas turistas zona y tip.'!G151-1,"-")</f>
        <v>-</v>
      </c>
      <c r="F138" s="130">
        <f>IFERROR('Tablas turistas zona y tip.'!I138/'Tablas turistas zona y tip.'!I151-1,"-")</f>
        <v>0.77777777777777768</v>
      </c>
      <c r="G138" s="129">
        <f>IFERROR('Tablas turistas zona y tip.'!K138/'Tablas turistas zona y tip.'!K151-1,"-")</f>
        <v>-0.3309352517985612</v>
      </c>
      <c r="H138" s="129">
        <f>IFERROR('Tablas turistas zona y tip.'!M138/'Tablas turistas zona y tip.'!M151-1,"-")</f>
        <v>1.5704584040747038E-2</v>
      </c>
      <c r="I138" s="129">
        <f>IFERROR('Tablas turistas zona y tip.'!O138/'Tablas turistas zona y tip.'!O151-1,"-")</f>
        <v>-2.0880789673500377E-2</v>
      </c>
      <c r="J138" s="130">
        <f>IFERROR('Tablas turistas zona y tip.'!Q138/'Tablas turistas zona y tip.'!Q151-1,"-")</f>
        <v>-0.14168618266978927</v>
      </c>
      <c r="K138" s="130">
        <f>IFERROR('Tablas turistas zona y tip.'!S138/'Tablas turistas zona y tip.'!S151-1,"-")</f>
        <v>0.3166901550231529</v>
      </c>
      <c r="L138" s="130">
        <f>IFERROR('Tablas turistas zona y tip.'!U138/'Tablas turistas zona y tip.'!U151-1,"-")</f>
        <v>0.19940074906367045</v>
      </c>
      <c r="M138" s="129">
        <f>IFERROR('Tablas turistas zona y tip.'!W138/'Tablas turistas zona y tip.'!W151-1,"-")</f>
        <v>-0.17583497053045183</v>
      </c>
      <c r="N138" s="129">
        <f>IFERROR('Tablas turistas zona y tip.'!Y138/'Tablas turistas zona y tip.'!Y151-1,"-")</f>
        <v>0.21985525058036326</v>
      </c>
      <c r="O138" s="129">
        <f>IFERROR('Tablas turistas zona y tip.'!AA138/'Tablas turistas zona y tip.'!AA151-1,"-")</f>
        <v>0.13377497595896992</v>
      </c>
    </row>
    <row r="139" spans="2:15" hidden="1" outlineLevel="1">
      <c r="B139" s="41" t="s">
        <v>12</v>
      </c>
      <c r="C139" s="129">
        <f>IFERROR('Tablas turistas zona y tip.'!C139/'Tablas turistas zona y tip.'!C152-1,"-")</f>
        <v>-0.41379310344827591</v>
      </c>
      <c r="D139" s="130">
        <f>IFERROR('Tablas turistas zona y tip.'!E139/'Tablas turistas zona y tip.'!E152-1,"-")</f>
        <v>4</v>
      </c>
      <c r="E139" s="130" t="str">
        <f>IFERROR('Tablas turistas zona y tip.'!G139/'Tablas turistas zona y tip.'!G152-1,"-")</f>
        <v>-</v>
      </c>
      <c r="F139" s="130">
        <f>IFERROR('Tablas turistas zona y tip.'!I139/'Tablas turistas zona y tip.'!I152-1,"-")</f>
        <v>4</v>
      </c>
      <c r="G139" s="129">
        <f>IFERROR('Tablas turistas zona y tip.'!K139/'Tablas turistas zona y tip.'!K152-1,"-")</f>
        <v>-0.42249240121580545</v>
      </c>
      <c r="H139" s="129">
        <f>IFERROR('Tablas turistas zona y tip.'!M139/'Tablas turistas zona y tip.'!M152-1,"-")</f>
        <v>-0.20636889991728702</v>
      </c>
      <c r="I139" s="129">
        <f>IFERROR('Tablas turistas zona y tip.'!O139/'Tablas turistas zona y tip.'!O152-1,"-")</f>
        <v>-0.23225336730979251</v>
      </c>
      <c r="J139" s="130">
        <f>IFERROR('Tablas turistas zona y tip.'!Q139/'Tablas turistas zona y tip.'!Q152-1,"-")</f>
        <v>-0.3192064923354373</v>
      </c>
      <c r="K139" s="130">
        <f>IFERROR('Tablas turistas zona y tip.'!S139/'Tablas turistas zona y tip.'!S152-1,"-")</f>
        <v>8.4473049074818896E-2</v>
      </c>
      <c r="L139" s="130">
        <f>IFERROR('Tablas turistas zona y tip.'!U139/'Tablas turistas zona y tip.'!U152-1,"-")</f>
        <v>-4.0055632823365772E-2</v>
      </c>
      <c r="M139" s="129">
        <f>IFERROR('Tablas turistas zona y tip.'!W139/'Tablas turistas zona y tip.'!W152-1,"-")</f>
        <v>-0.33178114086146682</v>
      </c>
      <c r="N139" s="129">
        <f>IFERROR('Tablas turistas zona y tip.'!Y139/'Tablas turistas zona y tip.'!Y152-1,"-")</f>
        <v>-1.0690121786197548E-2</v>
      </c>
      <c r="O139" s="129">
        <f>IFERROR('Tablas turistas zona y tip.'!AA139/'Tablas turistas zona y tip.'!AA152-1,"-")</f>
        <v>-9.3709240493628942E-2</v>
      </c>
    </row>
    <row r="140" spans="2:15" hidden="1" outlineLevel="1">
      <c r="B140" s="41" t="s">
        <v>13</v>
      </c>
      <c r="C140" s="129">
        <f>IFERROR('Tablas turistas zona y tip.'!C140/'Tablas turistas zona y tip.'!C153-1,"-")</f>
        <v>-0.47368421052631582</v>
      </c>
      <c r="D140" s="130">
        <f>IFERROR('Tablas turistas zona y tip.'!E140/'Tablas turistas zona y tip.'!E153-1,"-")</f>
        <v>1</v>
      </c>
      <c r="E140" s="130" t="str">
        <f>IFERROR('Tablas turistas zona y tip.'!G140/'Tablas turistas zona y tip.'!G153-1,"-")</f>
        <v>-</v>
      </c>
      <c r="F140" s="130">
        <f>IFERROR('Tablas turistas zona y tip.'!I140/'Tablas turistas zona y tip.'!I153-1,"-")</f>
        <v>1</v>
      </c>
      <c r="G140" s="129">
        <f>IFERROR('Tablas turistas zona y tip.'!K140/'Tablas turistas zona y tip.'!K153-1,"-")</f>
        <v>0.72727272727272729</v>
      </c>
      <c r="H140" s="129">
        <f>IFERROR('Tablas turistas zona y tip.'!M140/'Tablas turistas zona y tip.'!M153-1,"-")</f>
        <v>-2.5380710659898442E-2</v>
      </c>
      <c r="I140" s="129">
        <f>IFERROR('Tablas turistas zona y tip.'!O140/'Tablas turistas zona y tip.'!O153-1,"-")</f>
        <v>3.0221625251846795E-2</v>
      </c>
      <c r="J140" s="130">
        <f>IFERROR('Tablas turistas zona y tip.'!Q140/'Tablas turistas zona y tip.'!Q153-1,"-")</f>
        <v>2.3887973640856597E-2</v>
      </c>
      <c r="K140" s="130">
        <f>IFERROR('Tablas turistas zona y tip.'!S140/'Tablas turistas zona y tip.'!S153-1,"-")</f>
        <v>-0.37696078431372548</v>
      </c>
      <c r="L140" s="130">
        <f>IFERROR('Tablas turistas zona y tip.'!U140/'Tablas turistas zona y tip.'!U153-1,"-")</f>
        <v>-0.28503966754816779</v>
      </c>
      <c r="M140" s="129">
        <f>IFERROR('Tablas turistas zona y tip.'!W140/'Tablas turistas zona y tip.'!W153-1,"-")</f>
        <v>7.5836431226765866E-2</v>
      </c>
      <c r="N140" s="129">
        <f>IFERROR('Tablas turistas zona y tip.'!Y140/'Tablas turistas zona y tip.'!Y153-1,"-")</f>
        <v>-0.28814801245649391</v>
      </c>
      <c r="O140" s="129">
        <f>IFERROR('Tablas turistas zona y tip.'!AA140/'Tablas turistas zona y tip.'!AA153-1,"-")</f>
        <v>-0.21619635508524393</v>
      </c>
    </row>
    <row r="141" spans="2:15" hidden="1" outlineLevel="1">
      <c r="B141" s="41" t="s">
        <v>14</v>
      </c>
      <c r="C141" s="129">
        <f>IFERROR('Tablas turistas zona y tip.'!C141/'Tablas turistas zona y tip.'!C154-1,"-")</f>
        <v>-0.54545454545454541</v>
      </c>
      <c r="D141" s="130">
        <f>IFERROR('Tablas turistas zona y tip.'!E141/'Tablas turistas zona y tip.'!E154-1,"-")</f>
        <v>4</v>
      </c>
      <c r="E141" s="130">
        <f>IFERROR('Tablas turistas zona y tip.'!G141/'Tablas turistas zona y tip.'!G154-1,"-")</f>
        <v>-0.63636363636363635</v>
      </c>
      <c r="F141" s="130">
        <f>IFERROR('Tablas turistas zona y tip.'!I141/'Tablas turistas zona y tip.'!I154-1,"-")</f>
        <v>-0.25</v>
      </c>
      <c r="G141" s="129">
        <f>IFERROR('Tablas turistas zona y tip.'!K141/'Tablas turistas zona y tip.'!K154-1,"-")</f>
        <v>3.5</v>
      </c>
      <c r="H141" s="129">
        <f>IFERROR('Tablas turistas zona y tip.'!M141/'Tablas turistas zona y tip.'!M154-1,"-")</f>
        <v>-0.19999999999999996</v>
      </c>
      <c r="I141" s="129">
        <f>IFERROR('Tablas turistas zona y tip.'!O141/'Tablas turistas zona y tip.'!O154-1,"-")</f>
        <v>0.23529411764705888</v>
      </c>
      <c r="J141" s="130">
        <f>IFERROR('Tablas turistas zona y tip.'!Q141/'Tablas turistas zona y tip.'!Q154-1,"-")</f>
        <v>1.095890410958904</v>
      </c>
      <c r="K141" s="130">
        <f>IFERROR('Tablas turistas zona y tip.'!S141/'Tablas turistas zona y tip.'!S154-1,"-")</f>
        <v>0.12896691424713036</v>
      </c>
      <c r="L141" s="130">
        <f>IFERROR('Tablas turistas zona y tip.'!U141/'Tablas turistas zona y tip.'!U154-1,"-")</f>
        <v>0.17438867438867445</v>
      </c>
      <c r="M141" s="129">
        <f>IFERROR('Tablas turistas zona y tip.'!W141/'Tablas turistas zona y tip.'!W154-1,"-")</f>
        <v>0.97701149425287359</v>
      </c>
      <c r="N141" s="129">
        <f>IFERROR('Tablas turistas zona y tip.'!Y141/'Tablas turistas zona y tip.'!Y154-1,"-")</f>
        <v>0.12010617120106182</v>
      </c>
      <c r="O141" s="129">
        <f>IFERROR('Tablas turistas zona y tip.'!AA141/'Tablas turistas zona y tip.'!AA154-1,"-")</f>
        <v>0.16687578419071514</v>
      </c>
    </row>
    <row r="142" spans="2:15" hidden="1" outlineLevel="1">
      <c r="B142" s="41" t="s">
        <v>15</v>
      </c>
      <c r="C142" s="129">
        <f>IFERROR('Tablas turistas zona y tip.'!C142/'Tablas turistas zona y tip.'!C155-1,"-")</f>
        <v>-0.85714285714285721</v>
      </c>
      <c r="D142" s="130" t="str">
        <f>IFERROR('Tablas turistas zona y tip.'!E142/'Tablas turistas zona y tip.'!E155-1,"-")</f>
        <v>-</v>
      </c>
      <c r="E142" s="130" t="str">
        <f>IFERROR('Tablas turistas zona y tip.'!G142/'Tablas turistas zona y tip.'!G155-1,"-")</f>
        <v>-</v>
      </c>
      <c r="F142" s="130" t="str">
        <f>IFERROR('Tablas turistas zona y tip.'!I142/'Tablas turistas zona y tip.'!I155-1,"-")</f>
        <v>-</v>
      </c>
      <c r="G142" s="129">
        <f>IFERROR('Tablas turistas zona y tip.'!K142/'Tablas turistas zona y tip.'!K155-1,"-")</f>
        <v>-0.84615384615384615</v>
      </c>
      <c r="H142" s="129">
        <f>IFERROR('Tablas turistas zona y tip.'!M142/'Tablas turistas zona y tip.'!M155-1,"-")</f>
        <v>-0.67999999999999994</v>
      </c>
      <c r="I142" s="129">
        <f>IFERROR('Tablas turistas zona y tip.'!O142/'Tablas turistas zona y tip.'!O155-1,"-")</f>
        <v>-0.73684210526315796</v>
      </c>
      <c r="J142" s="130">
        <f>IFERROR('Tablas turistas zona y tip.'!Q142/'Tablas turistas zona y tip.'!Q155-1,"-")</f>
        <v>0.53378378378378377</v>
      </c>
      <c r="K142" s="130">
        <f>IFERROR('Tablas turistas zona y tip.'!S142/'Tablas turistas zona y tip.'!S155-1,"-")</f>
        <v>1.1261261261261257E-2</v>
      </c>
      <c r="L142" s="130">
        <f>IFERROR('Tablas turistas zona y tip.'!U142/'Tablas turistas zona y tip.'!U155-1,"-")</f>
        <v>4.3918918918918859E-2</v>
      </c>
      <c r="M142" s="129">
        <f>IFERROR('Tablas turistas zona y tip.'!W142/'Tablas turistas zona y tip.'!W155-1,"-")</f>
        <v>0.32000000000000006</v>
      </c>
      <c r="N142" s="129">
        <f>IFERROR('Tablas turistas zona y tip.'!Y142/'Tablas turistas zona y tip.'!Y155-1,"-")</f>
        <v>7.1269487750555971E-3</v>
      </c>
      <c r="O142" s="129">
        <f>IFERROR('Tablas turistas zona y tip.'!AA142/'Tablas turistas zona y tip.'!AA155-1,"-")</f>
        <v>2.9752066115702469E-2</v>
      </c>
    </row>
    <row r="143" spans="2:15" hidden="1" outlineLevel="1">
      <c r="B143" s="41" t="s">
        <v>16</v>
      </c>
      <c r="C143" s="129">
        <f>IFERROR('Tablas turistas zona y tip.'!C143/'Tablas turistas zona y tip.'!C156-1,"-")</f>
        <v>-0.33333333333333337</v>
      </c>
      <c r="D143" s="130">
        <f>IFERROR('Tablas turistas zona y tip.'!E143/'Tablas turistas zona y tip.'!E156-1,"-")</f>
        <v>2</v>
      </c>
      <c r="E143" s="130" t="str">
        <f>IFERROR('Tablas turistas zona y tip.'!G143/'Tablas turistas zona y tip.'!G156-1,"-")</f>
        <v>-</v>
      </c>
      <c r="F143" s="130">
        <f>IFERROR('Tablas turistas zona y tip.'!I143/'Tablas turistas zona y tip.'!I156-1,"-")</f>
        <v>2</v>
      </c>
      <c r="G143" s="129">
        <f>IFERROR('Tablas turistas zona y tip.'!K143/'Tablas turistas zona y tip.'!K156-1,"-")</f>
        <v>-0.77777777777777779</v>
      </c>
      <c r="H143" s="129">
        <f>IFERROR('Tablas turistas zona y tip.'!M143/'Tablas turistas zona y tip.'!M156-1,"-")</f>
        <v>-0.2857142857142857</v>
      </c>
      <c r="I143" s="129">
        <f>IFERROR('Tablas turistas zona y tip.'!O143/'Tablas turistas zona y tip.'!O156-1,"-")</f>
        <v>-0.37254901960784315</v>
      </c>
      <c r="J143" s="130">
        <f>IFERROR('Tablas turistas zona y tip.'!Q143/'Tablas turistas zona y tip.'!Q156-1,"-")</f>
        <v>0.51020408163265296</v>
      </c>
      <c r="K143" s="130">
        <f>IFERROR('Tablas turistas zona y tip.'!S143/'Tablas turistas zona y tip.'!S156-1,"-")</f>
        <v>1.1550591327201052</v>
      </c>
      <c r="L143" s="130">
        <f>IFERROR('Tablas turistas zona y tip.'!U143/'Tablas turistas zona y tip.'!U156-1,"-")</f>
        <v>1.0814901047729917</v>
      </c>
      <c r="M143" s="129">
        <f>IFERROR('Tablas turistas zona y tip.'!W143/'Tablas turistas zona y tip.'!W156-1,"-")</f>
        <v>0.37288135593220328</v>
      </c>
      <c r="N143" s="129">
        <f>IFERROR('Tablas turistas zona y tip.'!Y143/'Tablas turistas zona y tip.'!Y156-1,"-")</f>
        <v>1.0797011207970111</v>
      </c>
      <c r="O143" s="129">
        <f>IFERROR('Tablas turistas zona y tip.'!AA143/'Tablas turistas zona y tip.'!AA156-1,"-")</f>
        <v>0.98914223669923995</v>
      </c>
    </row>
    <row r="144" spans="2:15" hidden="1" outlineLevel="1">
      <c r="B144" s="41" t="s">
        <v>17</v>
      </c>
      <c r="C144" s="129">
        <f>IFERROR('Tablas turistas zona y tip.'!C144/'Tablas turistas zona y tip.'!C157-1,"-")</f>
        <v>0.625</v>
      </c>
      <c r="D144" s="130">
        <f>IFERROR('Tablas turistas zona y tip.'!E144/'Tablas turistas zona y tip.'!E157-1,"-")</f>
        <v>3</v>
      </c>
      <c r="E144" s="130">
        <f>IFERROR('Tablas turistas zona y tip.'!G144/'Tablas turistas zona y tip.'!G157-1,"-")</f>
        <v>-1</v>
      </c>
      <c r="F144" s="130">
        <f>IFERROR('Tablas turistas zona y tip.'!I144/'Tablas turistas zona y tip.'!I157-1,"-")</f>
        <v>0.33333333333333326</v>
      </c>
      <c r="G144" s="129">
        <f>IFERROR('Tablas turistas zona y tip.'!K144/'Tablas turistas zona y tip.'!K157-1,"-")</f>
        <v>-0.8</v>
      </c>
      <c r="H144" s="129">
        <f>IFERROR('Tablas turistas zona y tip.'!M144/'Tablas turistas zona y tip.'!M157-1,"-")</f>
        <v>0.91666666666666674</v>
      </c>
      <c r="I144" s="129">
        <f>IFERROR('Tablas turistas zona y tip.'!O144/'Tablas turistas zona y tip.'!O157-1,"-")</f>
        <v>0.13636363636363646</v>
      </c>
      <c r="J144" s="130">
        <f>IFERROR('Tablas turistas zona y tip.'!Q144/'Tablas turistas zona y tip.'!Q157-1,"-")</f>
        <v>-0.328125</v>
      </c>
      <c r="K144" s="130">
        <f>IFERROR('Tablas turistas zona y tip.'!S144/'Tablas turistas zona y tip.'!S157-1,"-")</f>
        <v>-0.22676727561556786</v>
      </c>
      <c r="L144" s="130">
        <f>IFERROR('Tablas turistas zona y tip.'!U144/'Tablas turistas zona y tip.'!U157-1,"-")</f>
        <v>-0.22927962819519754</v>
      </c>
      <c r="M144" s="129">
        <f>IFERROR('Tablas turistas zona y tip.'!W144/'Tablas turistas zona y tip.'!W157-1,"-")</f>
        <v>-0.25301204819277112</v>
      </c>
      <c r="N144" s="129">
        <f>IFERROR('Tablas turistas zona y tip.'!Y144/'Tablas turistas zona y tip.'!Y157-1,"-")</f>
        <v>-0.221958925750395</v>
      </c>
      <c r="O144" s="129">
        <f>IFERROR('Tablas turistas zona y tip.'!AA144/'Tablas turistas zona y tip.'!AA157-1,"-")</f>
        <v>-0.22294455066921604</v>
      </c>
    </row>
    <row r="145" spans="2:15" hidden="1" outlineLevel="1">
      <c r="B145" s="41" t="s">
        <v>18</v>
      </c>
      <c r="C145" s="129">
        <f>IFERROR('Tablas turistas zona y tip.'!C145/'Tablas turistas zona y tip.'!C158-1,"-")</f>
        <v>-0.4</v>
      </c>
      <c r="D145" s="130">
        <f>IFERROR('Tablas turistas zona y tip.'!E145/'Tablas turistas zona y tip.'!E158-1,"-")</f>
        <v>-1</v>
      </c>
      <c r="E145" s="130" t="str">
        <f>IFERROR('Tablas turistas zona y tip.'!G145/'Tablas turistas zona y tip.'!G158-1,"-")</f>
        <v>-</v>
      </c>
      <c r="F145" s="130">
        <f>IFERROR('Tablas turistas zona y tip.'!I145/'Tablas turistas zona y tip.'!I158-1,"-")</f>
        <v>-1</v>
      </c>
      <c r="G145" s="129">
        <f>IFERROR('Tablas turistas zona y tip.'!K145/'Tablas turistas zona y tip.'!K158-1,"-")</f>
        <v>2.3333333333333335</v>
      </c>
      <c r="H145" s="129">
        <f>IFERROR('Tablas turistas zona y tip.'!M145/'Tablas turistas zona y tip.'!M158-1,"-")</f>
        <v>11.090909090909092</v>
      </c>
      <c r="I145" s="129">
        <f>IFERROR('Tablas turistas zona y tip.'!O145/'Tablas turistas zona y tip.'!O158-1,"-")</f>
        <v>9.2142857142857135</v>
      </c>
      <c r="J145" s="130">
        <f>IFERROR('Tablas turistas zona y tip.'!Q145/'Tablas turistas zona y tip.'!Q158-1,"-")</f>
        <v>-0.21875</v>
      </c>
      <c r="K145" s="130">
        <f>IFERROR('Tablas turistas zona y tip.'!S145/'Tablas turistas zona y tip.'!S158-1,"-")</f>
        <v>0.21763795771015992</v>
      </c>
      <c r="L145" s="130">
        <f>IFERROR('Tablas turistas zona y tip.'!U145/'Tablas turistas zona y tip.'!U158-1,"-")</f>
        <v>0.2036944583125313</v>
      </c>
      <c r="M145" s="129">
        <f>IFERROR('Tablas turistas zona y tip.'!W145/'Tablas turistas zona y tip.'!W158-1,"-")</f>
        <v>-0.19512195121951215</v>
      </c>
      <c r="N145" s="129">
        <f>IFERROR('Tablas turistas zona y tip.'!Y145/'Tablas turistas zona y tip.'!Y158-1,"-")</f>
        <v>0.27897435897435896</v>
      </c>
      <c r="O145" s="129">
        <f>IFERROR('Tablas turistas zona y tip.'!AA145/'Tablas turistas zona y tip.'!AA158-1,"-")</f>
        <v>0.25984251968503935</v>
      </c>
    </row>
    <row r="146" spans="2:15" hidden="1" outlineLevel="1">
      <c r="B146" s="41" t="s">
        <v>19</v>
      </c>
      <c r="C146" s="129">
        <f>IFERROR('Tablas turistas zona y tip.'!C146/'Tablas turistas zona y tip.'!C159-1,"-")</f>
        <v>2</v>
      </c>
      <c r="D146" s="130" t="str">
        <f>IFERROR('Tablas turistas zona y tip.'!E146/'Tablas turistas zona y tip.'!E159-1,"-")</f>
        <v>-</v>
      </c>
      <c r="E146" s="130" t="str">
        <f>IFERROR('Tablas turistas zona y tip.'!G146/'Tablas turistas zona y tip.'!G159-1,"-")</f>
        <v>-</v>
      </c>
      <c r="F146" s="130" t="str">
        <f>IFERROR('Tablas turistas zona y tip.'!I146/'Tablas turistas zona y tip.'!I159-1,"-")</f>
        <v>-</v>
      </c>
      <c r="G146" s="129">
        <f>IFERROR('Tablas turistas zona y tip.'!K146/'Tablas turistas zona y tip.'!K159-1,"-")</f>
        <v>1.4358974358974357</v>
      </c>
      <c r="H146" s="129">
        <f>IFERROR('Tablas turistas zona y tip.'!M146/'Tablas turistas zona y tip.'!M159-1,"-")</f>
        <v>0.80055788005578798</v>
      </c>
      <c r="I146" s="129">
        <f>IFERROR('Tablas turistas zona y tip.'!O146/'Tablas turistas zona y tip.'!O159-1,"-")</f>
        <v>0.86289308176100632</v>
      </c>
      <c r="J146" s="130">
        <f>IFERROR('Tablas turistas zona y tip.'!Q146/'Tablas turistas zona y tip.'!Q159-1,"-")</f>
        <v>1.1153846153846154</v>
      </c>
      <c r="K146" s="130">
        <f>IFERROR('Tablas turistas zona y tip.'!S146/'Tablas turistas zona y tip.'!S159-1,"-")</f>
        <v>-0.17663744198040232</v>
      </c>
      <c r="L146" s="130">
        <f>IFERROR('Tablas turistas zona y tip.'!U146/'Tablas turistas zona y tip.'!U159-1,"-")</f>
        <v>-1.7179023508137381E-2</v>
      </c>
      <c r="M146" s="129">
        <f>IFERROR('Tablas turistas zona y tip.'!W146/'Tablas turistas zona y tip.'!W159-1,"-")</f>
        <v>1.1782334384858042</v>
      </c>
      <c r="N146" s="129">
        <f>IFERROR('Tablas turistas zona y tip.'!Y146/'Tablas turistas zona y tip.'!Y159-1,"-")</f>
        <v>-2.4156692056583218E-2</v>
      </c>
      <c r="O146" s="129">
        <f>IFERROR('Tablas turistas zona y tip.'!AA146/'Tablas turistas zona y tip.'!AA159-1,"-")</f>
        <v>0.12162937464142276</v>
      </c>
    </row>
    <row r="147" spans="2:15" hidden="1" outlineLevel="1">
      <c r="B147" s="41" t="s">
        <v>20</v>
      </c>
      <c r="C147" s="129">
        <f>IFERROR('Tablas turistas zona y tip.'!C147/'Tablas turistas zona y tip.'!C160-1,"-")</f>
        <v>1.6153846153846154</v>
      </c>
      <c r="D147" s="130">
        <f>IFERROR('Tablas turistas zona y tip.'!E147/'Tablas turistas zona y tip.'!E160-1,"-")</f>
        <v>7</v>
      </c>
      <c r="E147" s="130" t="str">
        <f>IFERROR('Tablas turistas zona y tip.'!G147/'Tablas turistas zona y tip.'!G160-1,"-")</f>
        <v>-</v>
      </c>
      <c r="F147" s="130">
        <f>IFERROR('Tablas turistas zona y tip.'!I147/'Tablas turistas zona y tip.'!I160-1,"-")</f>
        <v>26</v>
      </c>
      <c r="G147" s="129">
        <f>IFERROR('Tablas turistas zona y tip.'!K147/'Tablas turistas zona y tip.'!K160-1,"-")</f>
        <v>-0.16856060606060608</v>
      </c>
      <c r="H147" s="129">
        <f>IFERROR('Tablas turistas zona y tip.'!M147/'Tablas turistas zona y tip.'!M160-1,"-")</f>
        <v>-0.19513735396274079</v>
      </c>
      <c r="I147" s="129">
        <f>IFERROR('Tablas turistas zona y tip.'!O147/'Tablas turistas zona y tip.'!O160-1,"-")</f>
        <v>-0.19133964817320703</v>
      </c>
      <c r="J147" s="130">
        <f>IFERROR('Tablas turistas zona y tip.'!Q147/'Tablas turistas zona y tip.'!Q160-1,"-")</f>
        <v>0.11561318206374938</v>
      </c>
      <c r="K147" s="130">
        <f>IFERROR('Tablas turistas zona y tip.'!S147/'Tablas turistas zona y tip.'!S160-1,"-")</f>
        <v>-0.29675925925925928</v>
      </c>
      <c r="L147" s="130">
        <f>IFERROR('Tablas turistas zona y tip.'!U147/'Tablas turistas zona y tip.'!U160-1,"-")</f>
        <v>-0.20513743848277521</v>
      </c>
      <c r="M147" s="129">
        <f>IFERROR('Tablas turistas zona y tip.'!W147/'Tablas turistas zona y tip.'!W160-1,"-")</f>
        <v>6.3936481404095247E-2</v>
      </c>
      <c r="N147" s="129">
        <f>IFERROR('Tablas turistas zona y tip.'!Y147/'Tablas turistas zona y tip.'!Y160-1,"-")</f>
        <v>-0.26142842334404481</v>
      </c>
      <c r="O147" s="129">
        <f>IFERROR('Tablas turistas zona y tip.'!AA147/'Tablas turistas zona y tip.'!AA160-1,"-")</f>
        <v>-0.19676079734219265</v>
      </c>
    </row>
    <row r="148" spans="2:15" hidden="1" outlineLevel="1">
      <c r="B148" s="41" t="s">
        <v>21</v>
      </c>
      <c r="C148" s="129">
        <f>IFERROR('Tablas turistas zona y tip.'!C148/'Tablas turistas zona y tip.'!C161-1,"-")</f>
        <v>-0.26086956521739135</v>
      </c>
      <c r="D148" s="130">
        <f>IFERROR('Tablas turistas zona y tip.'!E148/'Tablas turistas zona y tip.'!E161-1,"-")</f>
        <v>0.66666666666666674</v>
      </c>
      <c r="E148" s="130">
        <f>IFERROR('Tablas turistas zona y tip.'!G148/'Tablas turistas zona y tip.'!G161-1,"-")</f>
        <v>-1</v>
      </c>
      <c r="F148" s="130">
        <f>IFERROR('Tablas turistas zona y tip.'!I148/'Tablas turistas zona y tip.'!I161-1,"-")</f>
        <v>-0.75</v>
      </c>
      <c r="G148" s="129">
        <f>IFERROR('Tablas turistas zona y tip.'!K148/'Tablas turistas zona y tip.'!K161-1,"-")</f>
        <v>-0.53507565337001384</v>
      </c>
      <c r="H148" s="129">
        <f>IFERROR('Tablas turistas zona y tip.'!M148/'Tablas turistas zona y tip.'!M161-1,"-")</f>
        <v>-0.12992125984251968</v>
      </c>
      <c r="I148" s="129">
        <f>IFERROR('Tablas turistas zona y tip.'!O148/'Tablas turistas zona y tip.'!O161-1,"-")</f>
        <v>-0.21357568872479404</v>
      </c>
      <c r="J148" s="130">
        <f>IFERROR('Tablas turistas zona y tip.'!Q148/'Tablas turistas zona y tip.'!Q161-1,"-")</f>
        <v>3.6189462480042511E-2</v>
      </c>
      <c r="K148" s="130">
        <f>IFERROR('Tablas turistas zona y tip.'!S148/'Tablas turistas zona y tip.'!S161-1,"-")</f>
        <v>-8.4039196146819428E-2</v>
      </c>
      <c r="L148" s="130">
        <f>IFERROR('Tablas turistas zona y tip.'!U148/'Tablas turistas zona y tip.'!U161-1,"-")</f>
        <v>-5.5443037974683529E-2</v>
      </c>
      <c r="M148" s="129">
        <f>IFERROR('Tablas turistas zona y tip.'!W148/'Tablas turistas zona y tip.'!W161-1,"-")</f>
        <v>-0.12348024316109418</v>
      </c>
      <c r="N148" s="129">
        <f>IFERROR('Tablas turistas zona y tip.'!Y148/'Tablas turistas zona y tip.'!Y161-1,"-")</f>
        <v>-0.10031702898550721</v>
      </c>
      <c r="O148" s="129">
        <f>IFERROR('Tablas turistas zona y tip.'!AA148/'Tablas turistas zona y tip.'!AA161-1,"-")</f>
        <v>-0.10563503140265174</v>
      </c>
    </row>
    <row r="149" spans="2:15" hidden="1" outlineLevel="1">
      <c r="B149" s="41" t="s">
        <v>22</v>
      </c>
      <c r="C149" s="129">
        <f>IFERROR('Tablas turistas zona y tip.'!C149/'Tablas turistas zona y tip.'!C162-1,"-")</f>
        <v>-0.30555555555555558</v>
      </c>
      <c r="D149" s="130">
        <f>IFERROR('Tablas turistas zona y tip.'!E149/'Tablas turistas zona y tip.'!E162-1,"-")</f>
        <v>-0.11111111111111116</v>
      </c>
      <c r="E149" s="130" t="str">
        <f>IFERROR('Tablas turistas zona y tip.'!G149/'Tablas turistas zona y tip.'!G162-1,"-")</f>
        <v>-</v>
      </c>
      <c r="F149" s="130">
        <f>IFERROR('Tablas turistas zona y tip.'!I149/'Tablas turistas zona y tip.'!I162-1,"-")</f>
        <v>-0.11111111111111116</v>
      </c>
      <c r="G149" s="129">
        <f>IFERROR('Tablas turistas zona y tip.'!K149/'Tablas turistas zona y tip.'!K162-1,"-")</f>
        <v>-0.48115577889447236</v>
      </c>
      <c r="H149" s="129">
        <f>IFERROR('Tablas turistas zona y tip.'!M149/'Tablas turistas zona y tip.'!M162-1,"-")</f>
        <v>-0.21163464069491966</v>
      </c>
      <c r="I149" s="129">
        <f>IFERROR('Tablas turistas zona y tip.'!O149/'Tablas turistas zona y tip.'!O162-1,"-")</f>
        <v>-0.25832426550598475</v>
      </c>
      <c r="J149" s="130">
        <f>IFERROR('Tablas turistas zona y tip.'!Q149/'Tablas turistas zona y tip.'!Q162-1,"-")</f>
        <v>5.7232049947970598E-3</v>
      </c>
      <c r="K149" s="130">
        <f>IFERROR('Tablas turistas zona y tip.'!S149/'Tablas turistas zona y tip.'!S162-1,"-")</f>
        <v>2.3739701159055659E-3</v>
      </c>
      <c r="L149" s="130">
        <f>IFERROR('Tablas turistas zona y tip.'!U149/'Tablas turistas zona y tip.'!U162-1,"-")</f>
        <v>3.0826819332818722E-3</v>
      </c>
      <c r="M149" s="129">
        <f>IFERROR('Tablas turistas zona y tip.'!W149/'Tablas turistas zona y tip.'!W162-1,"-")</f>
        <v>-0.13897937024972851</v>
      </c>
      <c r="N149" s="129">
        <f>IFERROR('Tablas turistas zona y tip.'!Y149/'Tablas turistas zona y tip.'!Y162-1,"-")</f>
        <v>-7.1806569343065729E-2</v>
      </c>
      <c r="O149" s="129">
        <f>IFERROR('Tablas turistas zona y tip.'!AA149/'Tablas turistas zona y tip.'!AA162-1,"-")</f>
        <v>-8.5331195802667015E-2</v>
      </c>
    </row>
    <row r="150" spans="2:15" collapsed="1">
      <c r="B150" s="126">
        <v>2000</v>
      </c>
      <c r="C150" s="134">
        <f>IFERROR('Tablas turistas zona y tip.'!C150/'Tablas turistas zona y tip.'!C163-1,"-")</f>
        <v>-0.2152466367713004</v>
      </c>
      <c r="D150" s="134">
        <f>IFERROR('Tablas turistas zona y tip.'!E150/'Tablas turistas zona y tip.'!E163-1,"-")</f>
        <v>0.97058823529411775</v>
      </c>
      <c r="E150" s="134">
        <f>IFERROR('Tablas turistas zona y tip.'!G150/'Tablas turistas zona y tip.'!G163-1,"-")</f>
        <v>3.3333333333333437E-2</v>
      </c>
      <c r="F150" s="134">
        <f>IFERROR('Tablas turistas zona y tip.'!I150/'Tablas turistas zona y tip.'!I163-1,"-")</f>
        <v>0.53125</v>
      </c>
      <c r="G150" s="134">
        <f>IFERROR('Tablas turistas zona y tip.'!K150/'Tablas turistas zona y tip.'!K163-1,"-")</f>
        <v>-0.31633714880332986</v>
      </c>
      <c r="H150" s="134">
        <f>IFERROR('Tablas turistas zona y tip.'!M150/'Tablas turistas zona y tip.'!M163-1,"-")</f>
        <v>-9.6026292201971897E-2</v>
      </c>
      <c r="I150" s="134">
        <f>IFERROR('Tablas turistas zona y tip.'!O150/'Tablas turistas zona y tip.'!O163-1,"-")</f>
        <v>-0.1284024875114691</v>
      </c>
      <c r="J150" s="134">
        <f>IFERROR('Tablas turistas zona y tip.'!Q150/'Tablas turistas zona y tip.'!Q163-1,"-")</f>
        <v>1.3152312261349275E-2</v>
      </c>
      <c r="K150" s="134">
        <f>IFERROR('Tablas turistas zona y tip.'!S150/'Tablas turistas zona y tip.'!S163-1,"-")</f>
        <v>-3.6490382546581213E-2</v>
      </c>
      <c r="L150" s="134">
        <f>IFERROR('Tablas turistas zona y tip.'!U150/'Tablas turistas zona y tip.'!U163-1,"-")</f>
        <v>-2.6449032833874009E-2</v>
      </c>
      <c r="M150" s="134">
        <f>IFERROR('Tablas turistas zona y tip.'!W150/'Tablas turistas zona y tip.'!W163-1,"-")</f>
        <v>-5.172529313232832E-2</v>
      </c>
      <c r="N150" s="134">
        <f>IFERROR('Tablas turistas zona y tip.'!Y150/'Tablas turistas zona y tip.'!Y163-1,"-")</f>
        <v>-5.2211311923849313E-2</v>
      </c>
      <c r="O150" s="134">
        <f>IFERROR('Tablas turistas zona y tip.'!AA150/'Tablas turistas zona y tip.'!AA163-1,"-")</f>
        <v>-5.2118513969910962E-2</v>
      </c>
    </row>
    <row r="151" spans="2:15" hidden="1" outlineLevel="1">
      <c r="B151" s="41" t="s">
        <v>11</v>
      </c>
      <c r="C151" s="129">
        <f>IFERROR('Tablas turistas zona y tip.'!C151/'Tablas turistas zona y tip.'!C164-1,"-")</f>
        <v>2.7272727272727271</v>
      </c>
      <c r="D151" s="130">
        <f>IFERROR('Tablas turistas zona y tip.'!E151/'Tablas turistas zona y tip.'!E164-1,"-")</f>
        <v>0.28571428571428581</v>
      </c>
      <c r="E151" s="130">
        <f>IFERROR('Tablas turistas zona y tip.'!G151/'Tablas turistas zona y tip.'!G164-1,"-")</f>
        <v>-1</v>
      </c>
      <c r="F151" s="130">
        <f>IFERROR('Tablas turistas zona y tip.'!I151/'Tablas turistas zona y tip.'!I164-1,"-")</f>
        <v>-0.47058823529411764</v>
      </c>
      <c r="G151" s="129">
        <f>IFERROR('Tablas turistas zona y tip.'!K151/'Tablas turistas zona y tip.'!K164-1,"-")</f>
        <v>-0.59710144927536235</v>
      </c>
      <c r="H151" s="129">
        <f>IFERROR('Tablas turistas zona y tip.'!M151/'Tablas turistas zona y tip.'!M164-1,"-")</f>
        <v>-0.25958516656191077</v>
      </c>
      <c r="I151" s="129">
        <f>IFERROR('Tablas turistas zona y tip.'!O151/'Tablas turistas zona y tip.'!O164-1,"-")</f>
        <v>-0.31973140495867769</v>
      </c>
      <c r="J151" s="130">
        <f>IFERROR('Tablas turistas zona y tip.'!Q151/'Tablas turistas zona y tip.'!Q164-1,"-")</f>
        <v>-3.8829487900956638E-2</v>
      </c>
      <c r="K151" s="130">
        <f>IFERROR('Tablas turistas zona y tip.'!S151/'Tablas turistas zona y tip.'!S164-1,"-")</f>
        <v>-0.27308649202400115</v>
      </c>
      <c r="L151" s="130">
        <f>IFERROR('Tablas turistas zona y tip.'!U151/'Tablas turistas zona y tip.'!U164-1,"-")</f>
        <v>-0.22473867595818819</v>
      </c>
      <c r="M151" s="129">
        <f>IFERROR('Tablas turistas zona y tip.'!W151/'Tablas turistas zona y tip.'!W164-1,"-")</f>
        <v>-0.18068410462776663</v>
      </c>
      <c r="N151" s="129">
        <f>IFERROR('Tablas turistas zona y tip.'!Y151/'Tablas turistas zona y tip.'!Y164-1,"-")</f>
        <v>-0.2695261845386534</v>
      </c>
      <c r="O151" s="129">
        <f>IFERROR('Tablas turistas zona y tip.'!AA151/'Tablas turistas zona y tip.'!AA164-1,"-")</f>
        <v>-0.25187849720223821</v>
      </c>
    </row>
    <row r="152" spans="2:15" hidden="1" outlineLevel="1">
      <c r="B152" s="41" t="s">
        <v>12</v>
      </c>
      <c r="C152" s="129">
        <f>IFERROR('Tablas turistas zona y tip.'!C152/'Tablas turistas zona y tip.'!C165-1,"-")</f>
        <v>1.4166666666666665</v>
      </c>
      <c r="D152" s="130">
        <f>IFERROR('Tablas turistas zona y tip.'!E152/'Tablas turistas zona y tip.'!E165-1,"-")</f>
        <v>-0.83333333333333337</v>
      </c>
      <c r="E152" s="130">
        <f>IFERROR('Tablas turistas zona y tip.'!G152/'Tablas turistas zona y tip.'!G165-1,"-")</f>
        <v>-1</v>
      </c>
      <c r="F152" s="130">
        <f>IFERROR('Tablas turistas zona y tip.'!I152/'Tablas turistas zona y tip.'!I165-1,"-")</f>
        <v>-0.9</v>
      </c>
      <c r="G152" s="129">
        <f>IFERROR('Tablas turistas zona y tip.'!K152/'Tablas turistas zona y tip.'!K165-1,"-")</f>
        <v>-0.58668341708542715</v>
      </c>
      <c r="H152" s="129">
        <f>IFERROR('Tablas turistas zona y tip.'!M152/'Tablas turistas zona y tip.'!M165-1,"-")</f>
        <v>-0.2628048780487805</v>
      </c>
      <c r="I152" s="129">
        <f>IFERROR('Tablas turistas zona y tip.'!O152/'Tablas turistas zona y tip.'!O165-1,"-")</f>
        <v>-0.32605495583905786</v>
      </c>
      <c r="J152" s="130">
        <f>IFERROR('Tablas turistas zona y tip.'!Q152/'Tablas turistas zona y tip.'!Q165-1,"-")</f>
        <v>-8.8368269625976215E-2</v>
      </c>
      <c r="K152" s="130">
        <f>IFERROR('Tablas turistas zona y tip.'!S152/'Tablas turistas zona y tip.'!S165-1,"-")</f>
        <v>-0.13740458015267176</v>
      </c>
      <c r="L152" s="130">
        <f>IFERROR('Tablas turistas zona y tip.'!U152/'Tablas turistas zona y tip.'!U165-1,"-")</f>
        <v>-0.12284982310601444</v>
      </c>
      <c r="M152" s="129">
        <f>IFERROR('Tablas turistas zona y tip.'!W152/'Tablas turistas zona y tip.'!W165-1,"-")</f>
        <v>-0.20634431783184481</v>
      </c>
      <c r="N152" s="129">
        <f>IFERROR('Tablas turistas zona y tip.'!Y152/'Tablas turistas zona y tip.'!Y165-1,"-")</f>
        <v>-0.18324491600353665</v>
      </c>
      <c r="O152" s="129">
        <f>IFERROR('Tablas turistas zona y tip.'!AA152/'Tablas turistas zona y tip.'!AA165-1,"-")</f>
        <v>-0.18934526230174864</v>
      </c>
    </row>
    <row r="153" spans="2:15" hidden="1" outlineLevel="1">
      <c r="B153" s="41" t="s">
        <v>13</v>
      </c>
      <c r="C153" s="129">
        <f>IFERROR('Tablas turistas zona y tip.'!C153/'Tablas turistas zona y tip.'!C166-1,"-")</f>
        <v>0.58333333333333326</v>
      </c>
      <c r="D153" s="130">
        <f>IFERROR('Tablas turistas zona y tip.'!E153/'Tablas turistas zona y tip.'!E166-1,"-")</f>
        <v>0</v>
      </c>
      <c r="E153" s="130" t="str">
        <f>IFERROR('Tablas turistas zona y tip.'!G153/'Tablas turistas zona y tip.'!G166-1,"-")</f>
        <v>-</v>
      </c>
      <c r="F153" s="130">
        <f>IFERROR('Tablas turistas zona y tip.'!I153/'Tablas turistas zona y tip.'!I166-1,"-")</f>
        <v>0</v>
      </c>
      <c r="G153" s="129">
        <f>IFERROR('Tablas turistas zona y tip.'!K153/'Tablas turistas zona y tip.'!K166-1,"-")</f>
        <v>-0.67647058823529416</v>
      </c>
      <c r="H153" s="129">
        <f>IFERROR('Tablas turistas zona y tip.'!M153/'Tablas turistas zona y tip.'!M166-1,"-")</f>
        <v>-0.23046875</v>
      </c>
      <c r="I153" s="129">
        <f>IFERROR('Tablas turistas zona y tip.'!O153/'Tablas turistas zona y tip.'!O166-1,"-")</f>
        <v>-0.30159474671669795</v>
      </c>
      <c r="J153" s="130">
        <f>IFERROR('Tablas turistas zona y tip.'!Q153/'Tablas turistas zona y tip.'!Q166-1,"-")</f>
        <v>2.3443526170798896</v>
      </c>
      <c r="K153" s="130">
        <f>IFERROR('Tablas turistas zona y tip.'!S153/'Tablas turistas zona y tip.'!S166-1,"-")</f>
        <v>0.20781527531083488</v>
      </c>
      <c r="L153" s="130">
        <f>IFERROR('Tablas turistas zona y tip.'!U153/'Tablas turistas zona y tip.'!U166-1,"-")</f>
        <v>0.4151296444800856</v>
      </c>
      <c r="M153" s="129">
        <f>IFERROR('Tablas turistas zona y tip.'!W153/'Tablas turistas zona y tip.'!W166-1,"-")</f>
        <v>0.87587168758716882</v>
      </c>
      <c r="N153" s="129">
        <f>IFERROR('Tablas turistas zona y tip.'!Y153/'Tablas turistas zona y tip.'!Y166-1,"-")</f>
        <v>5.5899419729206867E-2</v>
      </c>
      <c r="O153" s="129">
        <f>IFERROR('Tablas turistas zona y tip.'!AA153/'Tablas turistas zona y tip.'!AA166-1,"-")</f>
        <v>0.15576694411414982</v>
      </c>
    </row>
    <row r="154" spans="2:15" hidden="1" outlineLevel="1">
      <c r="B154" s="41" t="s">
        <v>14</v>
      </c>
      <c r="C154" s="129">
        <f>IFERROR('Tablas turistas zona y tip.'!C154/'Tablas turistas zona y tip.'!C167-1,"-")</f>
        <v>0.375</v>
      </c>
      <c r="D154" s="130" t="str">
        <f>IFERROR('Tablas turistas zona y tip.'!E154/'Tablas turistas zona y tip.'!E167-1,"-")</f>
        <v>-</v>
      </c>
      <c r="E154" s="130">
        <f>IFERROR('Tablas turistas zona y tip.'!G154/'Tablas turistas zona y tip.'!G167-1,"-")</f>
        <v>4.5</v>
      </c>
      <c r="F154" s="130">
        <f>IFERROR('Tablas turistas zona y tip.'!I154/'Tablas turistas zona y tip.'!I167-1,"-")</f>
        <v>5</v>
      </c>
      <c r="G154" s="129">
        <f>IFERROR('Tablas turistas zona y tip.'!K154/'Tablas turistas zona y tip.'!K167-1,"-")</f>
        <v>-0.7142857142857143</v>
      </c>
      <c r="H154" s="129">
        <f>IFERROR('Tablas turistas zona y tip.'!M154/'Tablas turistas zona y tip.'!M167-1,"-")</f>
        <v>-0.71698113207547176</v>
      </c>
      <c r="I154" s="129">
        <f>IFERROR('Tablas turistas zona y tip.'!O154/'Tablas turistas zona y tip.'!O167-1,"-")</f>
        <v>-0.71666666666666667</v>
      </c>
      <c r="J154" s="130">
        <f>IFERROR('Tablas turistas zona y tip.'!Q154/'Tablas turistas zona y tip.'!Q167-1,"-")</f>
        <v>5.6363636363636367</v>
      </c>
      <c r="K154" s="130">
        <f>IFERROR('Tablas turistas zona y tip.'!S154/'Tablas turistas zona y tip.'!S167-1,"-")</f>
        <v>-0.28934740882917465</v>
      </c>
      <c r="L154" s="130">
        <f>IFERROR('Tablas turistas zona y tip.'!U154/'Tablas turistas zona y tip.'!U167-1,"-")</f>
        <v>-0.25823389021479715</v>
      </c>
      <c r="M154" s="129">
        <f>IFERROR('Tablas turistas zona y tip.'!W154/'Tablas turistas zona y tip.'!W167-1,"-")</f>
        <v>2.3461538461538463</v>
      </c>
      <c r="N154" s="129">
        <f>IFERROR('Tablas turistas zona y tip.'!Y154/'Tablas turistas zona y tip.'!Y167-1,"-")</f>
        <v>-0.29546517064048616</v>
      </c>
      <c r="O154" s="129">
        <f>IFERROR('Tablas turistas zona y tip.'!AA154/'Tablas turistas zona y tip.'!AA167-1,"-")</f>
        <v>-0.2637413394919168</v>
      </c>
    </row>
    <row r="155" spans="2:15" hidden="1" outlineLevel="1">
      <c r="B155" s="41" t="s">
        <v>15</v>
      </c>
      <c r="C155" s="129">
        <f>IFERROR('Tablas turistas zona y tip.'!C155/'Tablas turistas zona y tip.'!C168-1,"-")</f>
        <v>3.666666666666667</v>
      </c>
      <c r="D155" s="130" t="str">
        <f>IFERROR('Tablas turistas zona y tip.'!E155/'Tablas turistas zona y tip.'!E168-1,"-")</f>
        <v>-</v>
      </c>
      <c r="E155" s="130" t="str">
        <f>IFERROR('Tablas turistas zona y tip.'!G155/'Tablas turistas zona y tip.'!G168-1,"-")</f>
        <v>-</v>
      </c>
      <c r="F155" s="130" t="str">
        <f>IFERROR('Tablas turistas zona y tip.'!I155/'Tablas turistas zona y tip.'!I168-1,"-")</f>
        <v>-</v>
      </c>
      <c r="G155" s="129">
        <f>IFERROR('Tablas turistas zona y tip.'!K155/'Tablas turistas zona y tip.'!K168-1,"-")</f>
        <v>0.18181818181818188</v>
      </c>
      <c r="H155" s="129">
        <f>IFERROR('Tablas turistas zona y tip.'!M155/'Tablas turistas zona y tip.'!M168-1,"-")</f>
        <v>3.166666666666667</v>
      </c>
      <c r="I155" s="129">
        <f>IFERROR('Tablas turistas zona y tip.'!O155/'Tablas turistas zona y tip.'!O168-1,"-")</f>
        <v>1.2352941176470589</v>
      </c>
      <c r="J155" s="130">
        <f>IFERROR('Tablas turistas zona y tip.'!Q155/'Tablas turistas zona y tip.'!Q168-1,"-")</f>
        <v>13.8</v>
      </c>
      <c r="K155" s="130">
        <f>IFERROR('Tablas turistas zona y tip.'!S155/'Tablas turistas zona y tip.'!S168-1,"-")</f>
        <v>2.3944954128440368</v>
      </c>
      <c r="L155" s="130">
        <f>IFERROR('Tablas turistas zona y tip.'!U155/'Tablas turistas zona y tip.'!U168-1,"-")</f>
        <v>2.5662650602409638</v>
      </c>
      <c r="M155" s="129">
        <f>IFERROR('Tablas turistas zona y tip.'!W155/'Tablas turistas zona y tip.'!W168-1,"-")</f>
        <v>6.291666666666667</v>
      </c>
      <c r="N155" s="129">
        <f>IFERROR('Tablas turistas zona y tip.'!Y155/'Tablas turistas zona y tip.'!Y168-1,"-")</f>
        <v>2.4015151515151514</v>
      </c>
      <c r="O155" s="129">
        <f>IFERROR('Tablas turistas zona y tip.'!AA155/'Tablas turistas zona y tip.'!AA168-1,"-")</f>
        <v>2.5380116959064329</v>
      </c>
    </row>
    <row r="156" spans="2:15" hidden="1" outlineLevel="1">
      <c r="B156" s="41" t="s">
        <v>16</v>
      </c>
      <c r="C156" s="129">
        <f>IFERROR('Tablas turistas zona y tip.'!C156/'Tablas turistas zona y tip.'!C169-1,"-")</f>
        <v>-0.30769230769230771</v>
      </c>
      <c r="D156" s="130">
        <f>IFERROR('Tablas turistas zona y tip.'!E156/'Tablas turistas zona y tip.'!E169-1,"-")</f>
        <v>1</v>
      </c>
      <c r="E156" s="130">
        <f>IFERROR('Tablas turistas zona y tip.'!G156/'Tablas turistas zona y tip.'!G169-1,"-")</f>
        <v>-1</v>
      </c>
      <c r="F156" s="130">
        <f>IFERROR('Tablas turistas zona y tip.'!I156/'Tablas turistas zona y tip.'!I169-1,"-")</f>
        <v>-0.5</v>
      </c>
      <c r="G156" s="129">
        <f>IFERROR('Tablas turistas zona y tip.'!K156/'Tablas turistas zona y tip.'!K169-1,"-")</f>
        <v>0.5</v>
      </c>
      <c r="H156" s="129">
        <f>IFERROR('Tablas turistas zona y tip.'!M156/'Tablas turistas zona y tip.'!M169-1,"-")</f>
        <v>0.67999999999999994</v>
      </c>
      <c r="I156" s="129">
        <f>IFERROR('Tablas turistas zona y tip.'!O156/'Tablas turistas zona y tip.'!O169-1,"-")</f>
        <v>0.64516129032258074</v>
      </c>
      <c r="J156" s="130">
        <f>IFERROR('Tablas turistas zona y tip.'!Q156/'Tablas turistas zona y tip.'!Q169-1,"-")</f>
        <v>15.333333333333332</v>
      </c>
      <c r="K156" s="130">
        <f>IFERROR('Tablas turistas zona y tip.'!S156/'Tablas turistas zona y tip.'!S169-1,"-")</f>
        <v>-0.54239326518340347</v>
      </c>
      <c r="L156" s="130">
        <f>IFERROR('Tablas turistas zona y tip.'!U156/'Tablas turistas zona y tip.'!U169-1,"-")</f>
        <v>-0.48532055122828044</v>
      </c>
      <c r="M156" s="129">
        <f>IFERROR('Tablas turistas zona y tip.'!W156/'Tablas turistas zona y tip.'!W169-1,"-")</f>
        <v>3.5384615384615383</v>
      </c>
      <c r="N156" s="129">
        <f>IFERROR('Tablas turistas zona y tip.'!Y156/'Tablas turistas zona y tip.'!Y169-1,"-")</f>
        <v>-0.52513305736250737</v>
      </c>
      <c r="O156" s="129">
        <f>IFERROR('Tablas turistas zona y tip.'!AA156/'Tablas turistas zona y tip.'!AA169-1,"-")</f>
        <v>-0.46359930110658121</v>
      </c>
    </row>
    <row r="157" spans="2:15" hidden="1" outlineLevel="1">
      <c r="B157" s="41" t="s">
        <v>17</v>
      </c>
      <c r="C157" s="129">
        <f>IFERROR('Tablas turistas zona y tip.'!C157/'Tablas turistas zona y tip.'!C170-1,"-")</f>
        <v>0.60000000000000009</v>
      </c>
      <c r="D157" s="130">
        <f>IFERROR('Tablas turistas zona y tip.'!E157/'Tablas turistas zona y tip.'!E170-1,"-")</f>
        <v>-0.66666666666666674</v>
      </c>
      <c r="E157" s="130" t="str">
        <f>IFERROR('Tablas turistas zona y tip.'!G157/'Tablas turistas zona y tip.'!G170-1,"-")</f>
        <v>-</v>
      </c>
      <c r="F157" s="130">
        <f>IFERROR('Tablas turistas zona y tip.'!I157/'Tablas turistas zona y tip.'!I170-1,"-")</f>
        <v>0</v>
      </c>
      <c r="G157" s="129" t="str">
        <f>IFERROR('Tablas turistas zona y tip.'!K157/'Tablas turistas zona y tip.'!K170-1,"-")</f>
        <v>-</v>
      </c>
      <c r="H157" s="129">
        <f>IFERROR('Tablas turistas zona y tip.'!M157/'Tablas turistas zona y tip.'!M170-1,"-")</f>
        <v>-0.33333333333333337</v>
      </c>
      <c r="I157" s="129">
        <f>IFERROR('Tablas turistas zona y tip.'!O157/'Tablas turistas zona y tip.'!O170-1,"-")</f>
        <v>0.22222222222222232</v>
      </c>
      <c r="J157" s="130">
        <f>IFERROR('Tablas turistas zona y tip.'!Q157/'Tablas turistas zona y tip.'!Q170-1,"-")</f>
        <v>63</v>
      </c>
      <c r="K157" s="130">
        <f>IFERROR('Tablas turistas zona y tip.'!S157/'Tablas turistas zona y tip.'!S170-1,"-")</f>
        <v>0.22351797862001943</v>
      </c>
      <c r="L157" s="130">
        <f>IFERROR('Tablas turistas zona y tip.'!U157/'Tablas turistas zona y tip.'!U170-1,"-")</f>
        <v>0.25400679941719284</v>
      </c>
      <c r="M157" s="129">
        <f>IFERROR('Tablas turistas zona y tip.'!W157/'Tablas turistas zona y tip.'!W170-1,"-")</f>
        <v>8.2222222222222214</v>
      </c>
      <c r="N157" s="129">
        <f>IFERROR('Tablas turistas zona y tip.'!Y157/'Tablas turistas zona y tip.'!Y170-1,"-")</f>
        <v>0.21965317919075145</v>
      </c>
      <c r="O157" s="129">
        <f>IFERROR('Tablas turistas zona y tip.'!AA157/'Tablas turistas zona y tip.'!AA170-1,"-")</f>
        <v>0.25419664268585129</v>
      </c>
    </row>
    <row r="158" spans="2:15" hidden="1" outlineLevel="1">
      <c r="B158" s="41" t="s">
        <v>18</v>
      </c>
      <c r="C158" s="129">
        <f>IFERROR('Tablas turistas zona y tip.'!C158/'Tablas turistas zona y tip.'!C171-1,"-")</f>
        <v>1</v>
      </c>
      <c r="D158" s="130">
        <f>IFERROR('Tablas turistas zona y tip.'!E158/'Tablas turistas zona y tip.'!E171-1,"-")</f>
        <v>0.66666666666666674</v>
      </c>
      <c r="E158" s="130" t="str">
        <f>IFERROR('Tablas turistas zona y tip.'!G158/'Tablas turistas zona y tip.'!G171-1,"-")</f>
        <v>-</v>
      </c>
      <c r="F158" s="130">
        <f>IFERROR('Tablas turistas zona y tip.'!I158/'Tablas turistas zona y tip.'!I171-1,"-")</f>
        <v>0.66666666666666674</v>
      </c>
      <c r="G158" s="129">
        <f>IFERROR('Tablas turistas zona y tip.'!K158/'Tablas turistas zona y tip.'!K171-1,"-")</f>
        <v>0.5</v>
      </c>
      <c r="H158" s="129">
        <f>IFERROR('Tablas turistas zona y tip.'!M158/'Tablas turistas zona y tip.'!M171-1,"-")</f>
        <v>1.75</v>
      </c>
      <c r="I158" s="129">
        <f>IFERROR('Tablas turistas zona y tip.'!O158/'Tablas turistas zona y tip.'!O171-1,"-")</f>
        <v>1.3333333333333335</v>
      </c>
      <c r="J158" s="130">
        <f>IFERROR('Tablas turistas zona y tip.'!Q158/'Tablas turistas zona y tip.'!Q171-1,"-")</f>
        <v>5.4</v>
      </c>
      <c r="K158" s="130">
        <f>IFERROR('Tablas turistas zona y tip.'!S158/'Tablas turistas zona y tip.'!S171-1,"-")</f>
        <v>0.17301875378100418</v>
      </c>
      <c r="L158" s="130">
        <f>IFERROR('Tablas turistas zona y tip.'!U158/'Tablas turistas zona y tip.'!U171-1,"-")</f>
        <v>0.20444978953698145</v>
      </c>
      <c r="M158" s="129">
        <f>IFERROR('Tablas turistas zona y tip.'!W158/'Tablas turistas zona y tip.'!W171-1,"-")</f>
        <v>3.0999999999999996</v>
      </c>
      <c r="N158" s="129">
        <f>IFERROR('Tablas turistas zona y tip.'!Y158/'Tablas turistas zona y tip.'!Y171-1,"-")</f>
        <v>0.17682558841279428</v>
      </c>
      <c r="O158" s="129">
        <f>IFERROR('Tablas turistas zona y tip.'!AA158/'Tablas turistas zona y tip.'!AA171-1,"-")</f>
        <v>0.21168753726893264</v>
      </c>
    </row>
    <row r="159" spans="2:15" hidden="1" outlineLevel="1">
      <c r="B159" s="41" t="s">
        <v>19</v>
      </c>
      <c r="C159" s="129">
        <f>IFERROR('Tablas turistas zona y tip.'!C159/'Tablas turistas zona y tip.'!C172-1,"-")</f>
        <v>-0.41176470588235292</v>
      </c>
      <c r="D159" s="130">
        <f>IFERROR('Tablas turistas zona y tip.'!E159/'Tablas turistas zona y tip.'!E172-1,"-")</f>
        <v>-1</v>
      </c>
      <c r="E159" s="130">
        <f>IFERROR('Tablas turistas zona y tip.'!G159/'Tablas turistas zona y tip.'!G172-1,"-")</f>
        <v>-1</v>
      </c>
      <c r="F159" s="130">
        <f>IFERROR('Tablas turistas zona y tip.'!I159/'Tablas turistas zona y tip.'!I172-1,"-")</f>
        <v>-1</v>
      </c>
      <c r="G159" s="129">
        <f>IFERROR('Tablas turistas zona y tip.'!K159/'Tablas turistas zona y tip.'!K172-1,"-")</f>
        <v>-8.2352941176470629E-2</v>
      </c>
      <c r="H159" s="129">
        <f>IFERROR('Tablas turistas zona y tip.'!M159/'Tablas turistas zona y tip.'!M172-1,"-")</f>
        <v>0.2918918918918918</v>
      </c>
      <c r="I159" s="129">
        <f>IFERROR('Tablas turistas zona y tip.'!O159/'Tablas turistas zona y tip.'!O172-1,"-")</f>
        <v>0.2421875</v>
      </c>
      <c r="J159" s="130">
        <f>IFERROR('Tablas turistas zona y tip.'!Q159/'Tablas turistas zona y tip.'!Q172-1,"-")</f>
        <v>0.33496332518337413</v>
      </c>
      <c r="K159" s="130">
        <f>IFERROR('Tablas turistas zona y tip.'!S159/'Tablas turistas zona y tip.'!S172-1,"-")</f>
        <v>0.33402132782937732</v>
      </c>
      <c r="L159" s="130">
        <f>IFERROR('Tablas turistas zona y tip.'!U159/'Tablas turistas zona y tip.'!U172-1,"-")</f>
        <v>0.33413751507840761</v>
      </c>
      <c r="M159" s="129">
        <f>IFERROR('Tablas turistas zona y tip.'!W159/'Tablas turistas zona y tip.'!W172-1,"-")</f>
        <v>0.22393822393822393</v>
      </c>
      <c r="N159" s="129">
        <f>IFERROR('Tablas turistas zona y tip.'!Y159/'Tablas turistas zona y tip.'!Y172-1,"-")</f>
        <v>0.32458921879504188</v>
      </c>
      <c r="O159" s="129">
        <f>IFERROR('Tablas turistas zona y tip.'!AA159/'Tablas turistas zona y tip.'!AA172-1,"-")</f>
        <v>0.31151241534988716</v>
      </c>
    </row>
    <row r="160" spans="2:15" hidden="1" outlineLevel="1">
      <c r="B160" s="41" t="s">
        <v>20</v>
      </c>
      <c r="C160" s="129">
        <f>IFERROR('Tablas turistas zona y tip.'!C160/'Tablas turistas zona y tip.'!C173-1,"-")</f>
        <v>-0.27777777777777779</v>
      </c>
      <c r="D160" s="130">
        <f>IFERROR('Tablas turistas zona y tip.'!E160/'Tablas turistas zona y tip.'!E173-1,"-")</f>
        <v>-0.9285714285714286</v>
      </c>
      <c r="E160" s="130">
        <f>IFERROR('Tablas turistas zona y tip.'!G160/'Tablas turistas zona y tip.'!G173-1,"-")</f>
        <v>-1</v>
      </c>
      <c r="F160" s="130">
        <f>IFERROR('Tablas turistas zona y tip.'!I160/'Tablas turistas zona y tip.'!I173-1,"-")</f>
        <v>-0.95833333333333337</v>
      </c>
      <c r="G160" s="129">
        <f>IFERROR('Tablas turistas zona y tip.'!K160/'Tablas turistas zona y tip.'!K173-1,"-")</f>
        <v>0.28155339805825252</v>
      </c>
      <c r="H160" s="129">
        <f>IFERROR('Tablas turistas zona y tip.'!M160/'Tablas turistas zona y tip.'!M173-1,"-")</f>
        <v>-3.1565656565657463E-4</v>
      </c>
      <c r="I160" s="129">
        <f>IFERROR('Tablas turistas zona y tip.'!O160/'Tablas turistas zona y tip.'!O173-1,"-")</f>
        <v>3.2122905027933024E-2</v>
      </c>
      <c r="J160" s="130">
        <f>IFERROR('Tablas turistas zona y tip.'!Q160/'Tablas turistas zona y tip.'!Q173-1,"-")</f>
        <v>0.1090473337327742</v>
      </c>
      <c r="K160" s="130">
        <f>IFERROR('Tablas turistas zona y tip.'!S160/'Tablas turistas zona y tip.'!S173-1,"-")</f>
        <v>-0.18969613605101909</v>
      </c>
      <c r="L160" s="130">
        <f>IFERROR('Tablas turistas zona y tip.'!U160/'Tablas turistas zona y tip.'!U173-1,"-")</f>
        <v>-0.13811297330850403</v>
      </c>
      <c r="M160" s="129">
        <f>IFERROR('Tablas turistas zona y tip.'!W160/'Tablas turistas zona y tip.'!W173-1,"-")</f>
        <v>0.13251301467108378</v>
      </c>
      <c r="N160" s="129">
        <f>IFERROR('Tablas turistas zona y tip.'!Y160/'Tablas turistas zona y tip.'!Y173-1,"-")</f>
        <v>-0.13673378076062637</v>
      </c>
      <c r="O160" s="129">
        <f>IFERROR('Tablas turistas zona y tip.'!AA160/'Tablas turistas zona y tip.'!AA173-1,"-")</f>
        <v>-9.3919325707405132E-2</v>
      </c>
    </row>
    <row r="161" spans="2:15" hidden="1" outlineLevel="1">
      <c r="B161" s="41" t="s">
        <v>21</v>
      </c>
      <c r="C161" s="129">
        <f>IFERROR('Tablas turistas zona y tip.'!C161/'Tablas turistas zona y tip.'!C174-1,"-")</f>
        <v>-7.999999999999996E-2</v>
      </c>
      <c r="D161" s="130">
        <f>IFERROR('Tablas turistas zona y tip.'!E161/'Tablas turistas zona y tip.'!E174-1,"-")</f>
        <v>-0.625</v>
      </c>
      <c r="E161" s="130" t="str">
        <f>IFERROR('Tablas turistas zona y tip.'!G161/'Tablas turistas zona y tip.'!G174-1,"-")</f>
        <v>-</v>
      </c>
      <c r="F161" s="130">
        <f>IFERROR('Tablas turistas zona y tip.'!I161/'Tablas turistas zona y tip.'!I174-1,"-")</f>
        <v>1.5</v>
      </c>
      <c r="G161" s="129">
        <f>IFERROR('Tablas turistas zona y tip.'!K161/'Tablas turistas zona y tip.'!K174-1,"-")</f>
        <v>0.88341968911917101</v>
      </c>
      <c r="H161" s="129">
        <f>IFERROR('Tablas turistas zona y tip.'!M161/'Tablas turistas zona y tip.'!M174-1,"-")</f>
        <v>0.19759965709387051</v>
      </c>
      <c r="I161" s="129">
        <f>IFERROR('Tablas turistas zona y tip.'!O161/'Tablas turistas zona y tip.'!O174-1,"-")</f>
        <v>0.29496138286134599</v>
      </c>
      <c r="J161" s="130">
        <f>IFERROR('Tablas turistas zona y tip.'!Q161/'Tablas turistas zona y tip.'!Q174-1,"-")</f>
        <v>0.28084526244035457</v>
      </c>
      <c r="K161" s="130">
        <f>IFERROR('Tablas turistas zona y tip.'!S161/'Tablas turistas zona y tip.'!S174-1,"-")</f>
        <v>-3.4167468719923044E-2</v>
      </c>
      <c r="L161" s="130">
        <f>IFERROR('Tablas turistas zona y tip.'!U161/'Tablas turistas zona y tip.'!U174-1,"-")</f>
        <v>2.5840799896117428E-2</v>
      </c>
      <c r="M161" s="129">
        <f>IFERROR('Tablas turistas zona y tip.'!W161/'Tablas turistas zona y tip.'!W174-1,"-")</f>
        <v>0.3955461293743372</v>
      </c>
      <c r="N161" s="129">
        <f>IFERROR('Tablas turistas zona y tip.'!Y161/'Tablas turistas zona y tip.'!Y174-1,"-")</f>
        <v>3.093264853507649E-2</v>
      </c>
      <c r="O161" s="129">
        <f>IFERROR('Tablas turistas zona y tip.'!AA161/'Tablas turistas zona y tip.'!AA174-1,"-")</f>
        <v>9.6718645364967104E-2</v>
      </c>
    </row>
    <row r="162" spans="2:15" hidden="1" outlineLevel="1">
      <c r="B162" s="41" t="s">
        <v>22</v>
      </c>
      <c r="C162" s="129">
        <f>IFERROR('Tablas turistas zona y tip.'!C162/'Tablas turistas zona y tip.'!C175-1,"-")</f>
        <v>1.25</v>
      </c>
      <c r="D162" s="130">
        <f>IFERROR('Tablas turistas zona y tip.'!E162/'Tablas turistas zona y tip.'!E175-1,"-")</f>
        <v>2</v>
      </c>
      <c r="E162" s="130">
        <f>IFERROR('Tablas turistas zona y tip.'!G162/'Tablas turistas zona y tip.'!G175-1,"-")</f>
        <v>-1</v>
      </c>
      <c r="F162" s="130">
        <f>IFERROR('Tablas turistas zona y tip.'!I162/'Tablas turistas zona y tip.'!I175-1,"-")</f>
        <v>0.28571428571428581</v>
      </c>
      <c r="G162" s="129">
        <f>IFERROR('Tablas turistas zona y tip.'!K162/'Tablas turistas zona y tip.'!K175-1,"-")</f>
        <v>0.78876404494382024</v>
      </c>
      <c r="H162" s="129">
        <f>IFERROR('Tablas turistas zona y tip.'!M162/'Tablas turistas zona y tip.'!M175-1,"-")</f>
        <v>0.38801607599561572</v>
      </c>
      <c r="I162" s="129">
        <f>IFERROR('Tablas turistas zona y tip.'!O162/'Tablas turistas zona y tip.'!O175-1,"-")</f>
        <v>0.44406033940917666</v>
      </c>
      <c r="J162" s="130">
        <f>IFERROR('Tablas turistas zona y tip.'!Q162/'Tablas turistas zona y tip.'!Q175-1,"-")</f>
        <v>0.28993288590604016</v>
      </c>
      <c r="K162" s="130">
        <f>IFERROR('Tablas turistas zona y tip.'!S162/'Tablas turistas zona y tip.'!S175-1,"-")</f>
        <v>5.9162845732879665E-2</v>
      </c>
      <c r="L162" s="130">
        <f>IFERROR('Tablas turistas zona y tip.'!U162/'Tablas turistas zona y tip.'!U175-1,"-")</f>
        <v>0.10083626227123976</v>
      </c>
      <c r="M162" s="129">
        <f>IFERROR('Tablas turistas zona y tip.'!W162/'Tablas turistas zona y tip.'!W175-1,"-")</f>
        <v>0.41402251791197542</v>
      </c>
      <c r="N162" s="129">
        <f>IFERROR('Tablas turistas zona y tip.'!Y162/'Tablas turistas zona y tip.'!Y175-1,"-")</f>
        <v>0.1534413807619448</v>
      </c>
      <c r="O162" s="129">
        <f>IFERROR('Tablas turistas zona y tip.'!AA162/'Tablas turistas zona y tip.'!AA175-1,"-")</f>
        <v>0.1978875698324023</v>
      </c>
    </row>
    <row r="163" spans="2:15" collapsed="1">
      <c r="B163" s="126">
        <v>1999</v>
      </c>
      <c r="C163" s="134">
        <f>IFERROR('Tablas turistas zona y tip.'!C163/'Tablas turistas zona y tip.'!C176-1,"-")</f>
        <v>0.53793103448275859</v>
      </c>
      <c r="D163" s="134">
        <f>IFERROR('Tablas turistas zona y tip.'!E163/'Tablas turistas zona y tip.'!E176-1,"-")</f>
        <v>-0.37037037037037035</v>
      </c>
      <c r="E163" s="134">
        <f>IFERROR('Tablas turistas zona y tip.'!G163/'Tablas turistas zona y tip.'!G176-1,"-")</f>
        <v>-0.25</v>
      </c>
      <c r="F163" s="134">
        <f>IFERROR('Tablas turistas zona y tip.'!I163/'Tablas turistas zona y tip.'!I176-1,"-")</f>
        <v>-0.31914893617021278</v>
      </c>
      <c r="G163" s="134">
        <f>IFERROR('Tablas turistas zona y tip.'!K163/'Tablas turistas zona y tip.'!K176-1,"-")</f>
        <v>-9.3396226415094374E-2</v>
      </c>
      <c r="H163" s="134">
        <f>IFERROR('Tablas turistas zona y tip.'!M163/'Tablas turistas zona y tip.'!M176-1,"-")</f>
        <v>-2.436891505859029E-2</v>
      </c>
      <c r="I163" s="134">
        <f>IFERROR('Tablas turistas zona y tip.'!O163/'Tablas turistas zona y tip.'!O176-1,"-")</f>
        <v>-3.5164510893621159E-2</v>
      </c>
      <c r="J163" s="134">
        <f>IFERROR('Tablas turistas zona y tip.'!Q163/'Tablas turistas zona y tip.'!Q176-1,"-")</f>
        <v>0.22174994816504245</v>
      </c>
      <c r="K163" s="134">
        <f>IFERROR('Tablas turistas zona y tip.'!S163/'Tablas turistas zona y tip.'!S176-1,"-")</f>
        <v>-3.1425832534489273E-2</v>
      </c>
      <c r="L163" s="134">
        <f>IFERROR('Tablas turistas zona y tip.'!U163/'Tablas turistas zona y tip.'!U176-1,"-")</f>
        <v>1.0948778456413066E-2</v>
      </c>
      <c r="M163" s="134">
        <f>IFERROR('Tablas turistas zona y tip.'!W163/'Tablas turistas zona y tip.'!W176-1,"-")</f>
        <v>0.14587332053742808</v>
      </c>
      <c r="N163" s="134">
        <f>IFERROR('Tablas turistas zona y tip.'!Y163/'Tablas turistas zona y tip.'!Y176-1,"-")</f>
        <v>-2.9702818392427055E-2</v>
      </c>
      <c r="O163" s="134">
        <f>IFERROR('Tablas turistas zona y tip.'!AA163/'Tablas turistas zona y tip.'!AA176-1,"-")</f>
        <v>-4.6033450974369838E-4</v>
      </c>
    </row>
    <row r="164" spans="2:15" hidden="1" outlineLevel="1">
      <c r="B164" s="41" t="s">
        <v>11</v>
      </c>
      <c r="C164" s="129">
        <f>IFERROR('Tablas turistas zona y tip.'!C164/'Tablas turistas zona y tip.'!C177-1,"-")</f>
        <v>-0.3529411764705882</v>
      </c>
      <c r="D164" s="130">
        <f>IFERROR('Tablas turistas zona y tip.'!E164/'Tablas turistas zona y tip.'!E177-1,"-")</f>
        <v>6</v>
      </c>
      <c r="E164" s="130">
        <f>IFERROR('Tablas turistas zona y tip.'!G164/'Tablas turistas zona y tip.'!G177-1,"-")</f>
        <v>0.25</v>
      </c>
      <c r="F164" s="130">
        <f>IFERROR('Tablas turistas zona y tip.'!I164/'Tablas turistas zona y tip.'!I177-1,"-")</f>
        <v>0.88888888888888884</v>
      </c>
      <c r="G164" s="129">
        <f>IFERROR('Tablas turistas zona y tip.'!K164/'Tablas turistas zona y tip.'!K177-1,"-")</f>
        <v>0.97707736389684818</v>
      </c>
      <c r="H164" s="129">
        <f>IFERROR('Tablas turistas zona y tip.'!M164/'Tablas turistas zona y tip.'!M177-1,"-")</f>
        <v>0.13642857142857134</v>
      </c>
      <c r="I164" s="129">
        <f>IFERROR('Tablas turistas zona y tip.'!O164/'Tablas turistas zona y tip.'!O177-1,"-")</f>
        <v>0.22959669736424271</v>
      </c>
      <c r="J164" s="130">
        <f>IFERROR('Tablas turistas zona y tip.'!Q164/'Tablas turistas zona y tip.'!Q177-1,"-")</f>
        <v>0.86463798530954872</v>
      </c>
      <c r="K164" s="130">
        <f>IFERROR('Tablas turistas zona y tip.'!S164/'Tablas turistas zona y tip.'!S177-1,"-")</f>
        <v>0.10227456041296978</v>
      </c>
      <c r="L164" s="130">
        <f>IFERROR('Tablas turistas zona y tip.'!U164/'Tablas turistas zona y tip.'!U177-1,"-")</f>
        <v>0.20385906040268464</v>
      </c>
      <c r="M164" s="129">
        <f>IFERROR('Tablas turistas zona y tip.'!W164/'Tablas turistas zona y tip.'!W177-1,"-")</f>
        <v>0.88257575757575757</v>
      </c>
      <c r="N164" s="129">
        <f>IFERROR('Tablas turistas zona y tip.'!Y164/'Tablas turistas zona y tip.'!Y177-1,"-")</f>
        <v>0.11302320417453093</v>
      </c>
      <c r="O164" s="129">
        <f>IFERROR('Tablas turistas zona y tip.'!AA164/'Tablas turistas zona y tip.'!AA177-1,"-")</f>
        <v>0.21138762467318672</v>
      </c>
    </row>
    <row r="165" spans="2:15" hidden="1" outlineLevel="1">
      <c r="B165" s="41" t="s">
        <v>12</v>
      </c>
      <c r="C165" s="129">
        <f>IFERROR('Tablas turistas zona y tip.'!C165/'Tablas turistas zona y tip.'!C178-1,"-")</f>
        <v>-0.4</v>
      </c>
      <c r="D165" s="130">
        <f>IFERROR('Tablas turistas zona y tip.'!E165/'Tablas turistas zona y tip.'!E178-1,"-")</f>
        <v>-0.1428571428571429</v>
      </c>
      <c r="E165" s="130">
        <f>IFERROR('Tablas turistas zona y tip.'!G165/'Tablas turistas zona y tip.'!G178-1,"-")</f>
        <v>-0.5</v>
      </c>
      <c r="F165" s="130">
        <f>IFERROR('Tablas turistas zona y tip.'!I165/'Tablas turistas zona y tip.'!I178-1,"-")</f>
        <v>-0.33333333333333337</v>
      </c>
      <c r="G165" s="129">
        <f>IFERROR('Tablas turistas zona y tip.'!K165/'Tablas turistas zona y tip.'!K178-1,"-")</f>
        <v>0.40636042402826855</v>
      </c>
      <c r="H165" s="129">
        <f>IFERROR('Tablas turistas zona y tip.'!M165/'Tablas turistas zona y tip.'!M178-1,"-")</f>
        <v>0.24289503599848428</v>
      </c>
      <c r="I165" s="129">
        <f>IFERROR('Tablas turistas zona y tip.'!O165/'Tablas turistas zona y tip.'!O178-1,"-")</f>
        <v>0.27176287051482051</v>
      </c>
      <c r="J165" s="130">
        <f>IFERROR('Tablas turistas zona y tip.'!Q165/'Tablas turistas zona y tip.'!Q178-1,"-")</f>
        <v>0.54280279010779964</v>
      </c>
      <c r="K165" s="130">
        <f>IFERROR('Tablas turistas zona y tip.'!S165/'Tablas turistas zona y tip.'!S178-1,"-")</f>
        <v>-2.189037841506869E-2</v>
      </c>
      <c r="L165" s="130">
        <f>IFERROR('Tablas turistas zona y tip.'!U165/'Tablas turistas zona y tip.'!U178-1,"-")</f>
        <v>9.7322623828647981E-2</v>
      </c>
      <c r="M165" s="129">
        <f>IFERROR('Tablas turistas zona y tip.'!W165/'Tablas turistas zona y tip.'!W178-1,"-")</f>
        <v>0.49631336405529947</v>
      </c>
      <c r="N165" s="129">
        <f>IFERROR('Tablas turistas zona y tip.'!Y165/'Tablas turistas zona y tip.'!Y178-1,"-")</f>
        <v>5.9484777517564424E-2</v>
      </c>
      <c r="O165" s="129">
        <f>IFERROR('Tablas turistas zona y tip.'!AA165/'Tablas turistas zona y tip.'!AA178-1,"-")</f>
        <v>0.14799253034547144</v>
      </c>
    </row>
    <row r="166" spans="2:15" hidden="1" outlineLevel="1">
      <c r="B166" s="41" t="s">
        <v>13</v>
      </c>
      <c r="C166" s="129">
        <f>IFERROR('Tablas turistas zona y tip.'!C166/'Tablas turistas zona y tip.'!C179-1,"-")</f>
        <v>-0.33333333333333337</v>
      </c>
      <c r="D166" s="130">
        <f>IFERROR('Tablas turistas zona y tip.'!E166/'Tablas turistas zona y tip.'!E179-1,"-")</f>
        <v>-0.5</v>
      </c>
      <c r="E166" s="130">
        <f>IFERROR('Tablas turistas zona y tip.'!G166/'Tablas turistas zona y tip.'!G179-1,"-")</f>
        <v>-1</v>
      </c>
      <c r="F166" s="130">
        <f>IFERROR('Tablas turistas zona y tip.'!I166/'Tablas turistas zona y tip.'!I179-1,"-")</f>
        <v>-0.88235294117647056</v>
      </c>
      <c r="G166" s="129">
        <f>IFERROR('Tablas turistas zona y tip.'!K166/'Tablas turistas zona y tip.'!K179-1,"-")</f>
        <v>0.57407407407407418</v>
      </c>
      <c r="H166" s="129">
        <f>IFERROR('Tablas turistas zona y tip.'!M166/'Tablas turistas zona y tip.'!M179-1,"-")</f>
        <v>0.44516129032258056</v>
      </c>
      <c r="I166" s="129">
        <f>IFERROR('Tablas turistas zona y tip.'!O166/'Tablas turistas zona y tip.'!O179-1,"-")</f>
        <v>0.46428571428571419</v>
      </c>
      <c r="J166" s="130">
        <f>IFERROR('Tablas turistas zona y tip.'!Q166/'Tablas turistas zona y tip.'!Q179-1,"-")</f>
        <v>-0.57839721254355403</v>
      </c>
      <c r="K166" s="130">
        <f>IFERROR('Tablas turistas zona y tip.'!S166/'Tablas turistas zona y tip.'!S179-1,"-")</f>
        <v>0.24833702882483366</v>
      </c>
      <c r="L166" s="130">
        <f>IFERROR('Tablas turistas zona y tip.'!U166/'Tablas turistas zona y tip.'!U179-1,"-")</f>
        <v>4.8780487804878092E-2</v>
      </c>
      <c r="M166" s="129">
        <f>IFERROR('Tablas turistas zona y tip.'!W166/'Tablas turistas zona y tip.'!W179-1,"-")</f>
        <v>-0.34758871701546856</v>
      </c>
      <c r="N166" s="129">
        <f>IFERROR('Tablas turistas zona y tip.'!Y166/'Tablas turistas zona y tip.'!Y179-1,"-")</f>
        <v>0.30588532457691331</v>
      </c>
      <c r="O166" s="129">
        <f>IFERROR('Tablas turistas zona y tip.'!AA166/'Tablas turistas zona y tip.'!AA179-1,"-")</f>
        <v>0.16389877421905896</v>
      </c>
    </row>
    <row r="167" spans="2:15" hidden="1" outlineLevel="1">
      <c r="B167" s="41" t="s">
        <v>14</v>
      </c>
      <c r="C167" s="129">
        <f>IFERROR('Tablas turistas zona y tip.'!C167/'Tablas turistas zona y tip.'!C180-1,"-")</f>
        <v>1</v>
      </c>
      <c r="D167" s="130">
        <f>IFERROR('Tablas turistas zona y tip.'!E167/'Tablas turistas zona y tip.'!E180-1,"-")</f>
        <v>-1</v>
      </c>
      <c r="E167" s="130">
        <f>IFERROR('Tablas turistas zona y tip.'!G167/'Tablas turistas zona y tip.'!G180-1,"-")</f>
        <v>-0.5</v>
      </c>
      <c r="F167" s="130">
        <f>IFERROR('Tablas turistas zona y tip.'!I167/'Tablas turistas zona y tip.'!I180-1,"-")</f>
        <v>-0.6</v>
      </c>
      <c r="G167" s="129">
        <f>IFERROR('Tablas turistas zona y tip.'!K167/'Tablas turistas zona y tip.'!K180-1,"-")</f>
        <v>-0.22222222222222221</v>
      </c>
      <c r="H167" s="129">
        <f>IFERROR('Tablas turistas zona y tip.'!M167/'Tablas turistas zona y tip.'!M180-1,"-")</f>
        <v>2.7857142857142856</v>
      </c>
      <c r="I167" s="129">
        <f>IFERROR('Tablas turistas zona y tip.'!O167/'Tablas turistas zona y tip.'!O180-1,"-")</f>
        <v>1.6086956521739131</v>
      </c>
      <c r="J167" s="130">
        <f>IFERROR('Tablas turistas zona y tip.'!Q167/'Tablas turistas zona y tip.'!Q180-1,"-")</f>
        <v>-0.90350877192982459</v>
      </c>
      <c r="K167" s="130">
        <f>IFERROR('Tablas turistas zona y tip.'!S167/'Tablas turistas zona y tip.'!S180-1,"-")</f>
        <v>0.89626933575978152</v>
      </c>
      <c r="L167" s="130">
        <f>IFERROR('Tablas turistas zona y tip.'!U167/'Tablas turistas zona y tip.'!U180-1,"-")</f>
        <v>0.72712283594394056</v>
      </c>
      <c r="M167" s="129">
        <f>IFERROR('Tablas turistas zona y tip.'!W167/'Tablas turistas zona y tip.'!W180-1,"-")</f>
        <v>-0.796875</v>
      </c>
      <c r="N167" s="129">
        <f>IFERROR('Tablas turistas zona y tip.'!Y167/'Tablas turistas zona y tip.'!Y180-1,"-")</f>
        <v>0.91495076096687566</v>
      </c>
      <c r="O167" s="129">
        <f>IFERROR('Tablas turistas zona y tip.'!AA167/'Tablas turistas zona y tip.'!AA180-1,"-")</f>
        <v>0.73895582329317278</v>
      </c>
    </row>
    <row r="168" spans="2:15" hidden="1" outlineLevel="1">
      <c r="B168" s="41" t="s">
        <v>15</v>
      </c>
      <c r="C168" s="129">
        <f>IFERROR('Tablas turistas zona y tip.'!C168/'Tablas turistas zona y tip.'!C181-1,"-")</f>
        <v>0.5</v>
      </c>
      <c r="D168" s="130" t="str">
        <f>IFERROR('Tablas turistas zona y tip.'!E168/'Tablas turistas zona y tip.'!E181-1,"-")</f>
        <v>-</v>
      </c>
      <c r="E168" s="130" t="str">
        <f>IFERROR('Tablas turistas zona y tip.'!G168/'Tablas turistas zona y tip.'!G181-1,"-")</f>
        <v>-</v>
      </c>
      <c r="F168" s="130" t="str">
        <f>IFERROR('Tablas turistas zona y tip.'!I168/'Tablas turistas zona y tip.'!I181-1,"-")</f>
        <v>-</v>
      </c>
      <c r="G168" s="129">
        <f>IFERROR('Tablas turistas zona y tip.'!K168/'Tablas turistas zona y tip.'!K181-1,"-")</f>
        <v>1.75</v>
      </c>
      <c r="H168" s="129">
        <f>IFERROR('Tablas turistas zona y tip.'!M168/'Tablas turistas zona y tip.'!M181-1,"-")</f>
        <v>-0.1428571428571429</v>
      </c>
      <c r="I168" s="129">
        <f>IFERROR('Tablas turistas zona y tip.'!O168/'Tablas turistas zona y tip.'!O181-1,"-")</f>
        <v>0.54545454545454541</v>
      </c>
      <c r="J168" s="130">
        <f>IFERROR('Tablas turistas zona y tip.'!Q168/'Tablas turistas zona y tip.'!Q181-1,"-")</f>
        <v>-0.92125984251968507</v>
      </c>
      <c r="K168" s="130">
        <f>IFERROR('Tablas turistas zona y tip.'!S168/'Tablas turistas zona y tip.'!S181-1,"-")</f>
        <v>-0.25171624713958807</v>
      </c>
      <c r="L168" s="130">
        <f>IFERROR('Tablas turistas zona y tip.'!U168/'Tablas turistas zona y tip.'!U181-1,"-")</f>
        <v>-0.3366633366633367</v>
      </c>
      <c r="M168" s="129">
        <f>IFERROR('Tablas turistas zona y tip.'!W168/'Tablas turistas zona y tip.'!W181-1,"-")</f>
        <v>-0.81954887218045114</v>
      </c>
      <c r="N168" s="129">
        <f>IFERROR('Tablas turistas zona y tip.'!Y168/'Tablas turistas zona y tip.'!Y181-1,"-")</f>
        <v>-0.25085130533484679</v>
      </c>
      <c r="O168" s="129">
        <f>IFERROR('Tablas turistas zona y tip.'!AA168/'Tablas turistas zona y tip.'!AA181-1,"-")</f>
        <v>-0.32544378698224852</v>
      </c>
    </row>
    <row r="169" spans="2:15" hidden="1" outlineLevel="1">
      <c r="B169" s="41" t="s">
        <v>16</v>
      </c>
      <c r="C169" s="129">
        <f>IFERROR('Tablas turistas zona y tip.'!C169/'Tablas turistas zona y tip.'!C182-1,"-")</f>
        <v>3.333333333333333</v>
      </c>
      <c r="D169" s="130">
        <f>IFERROR('Tablas turistas zona y tip.'!E169/'Tablas turistas zona y tip.'!E182-1,"-")</f>
        <v>-0.85714285714285721</v>
      </c>
      <c r="E169" s="130">
        <f>IFERROR('Tablas turistas zona y tip.'!G169/'Tablas turistas zona y tip.'!G182-1,"-")</f>
        <v>-0.76923076923076916</v>
      </c>
      <c r="F169" s="130">
        <f>IFERROR('Tablas turistas zona y tip.'!I169/'Tablas turistas zona y tip.'!I182-1,"-")</f>
        <v>-0.8</v>
      </c>
      <c r="G169" s="129">
        <f>IFERROR('Tablas turistas zona y tip.'!K169/'Tablas turistas zona y tip.'!K182-1,"-")</f>
        <v>-0.5</v>
      </c>
      <c r="H169" s="129">
        <f>IFERROR('Tablas turistas zona y tip.'!M169/'Tablas turistas zona y tip.'!M182-1,"-")</f>
        <v>0</v>
      </c>
      <c r="I169" s="129">
        <f>IFERROR('Tablas turistas zona y tip.'!O169/'Tablas turistas zona y tip.'!O182-1,"-")</f>
        <v>-0.16216216216216217</v>
      </c>
      <c r="J169" s="130">
        <f>IFERROR('Tablas turistas zona y tip.'!Q169/'Tablas turistas zona y tip.'!Q182-1,"-")</f>
        <v>-0.92307692307692313</v>
      </c>
      <c r="K169" s="130">
        <f>IFERROR('Tablas turistas zona y tip.'!S169/'Tablas turistas zona y tip.'!S182-1,"-")</f>
        <v>0.40456081081081074</v>
      </c>
      <c r="L169" s="130">
        <f>IFERROR('Tablas turistas zona y tip.'!U169/'Tablas turistas zona y tip.'!U182-1,"-")</f>
        <v>0.32250396196513464</v>
      </c>
      <c r="M169" s="129">
        <f>IFERROR('Tablas turistas zona y tip.'!W169/'Tablas turistas zona y tip.'!W182-1,"-")</f>
        <v>-0.74</v>
      </c>
      <c r="N169" s="129">
        <f>IFERROR('Tablas turistas zona y tip.'!Y169/'Tablas turistas zona y tip.'!Y182-1,"-")</f>
        <v>0.38379705400981989</v>
      </c>
      <c r="O169" s="129">
        <f>IFERROR('Tablas turistas zona y tip.'!AA169/'Tablas turistas zona y tip.'!AA182-1,"-")</f>
        <v>0.29878971255673226</v>
      </c>
    </row>
    <row r="170" spans="2:15" hidden="1" outlineLevel="1">
      <c r="B170" s="41" t="s">
        <v>17</v>
      </c>
      <c r="C170" s="129">
        <f>IFERROR('Tablas turistas zona y tip.'!C170/'Tablas turistas zona y tip.'!C183-1,"-")</f>
        <v>0.66666666666666674</v>
      </c>
      <c r="D170" s="130">
        <f>IFERROR('Tablas turistas zona y tip.'!E170/'Tablas turistas zona y tip.'!E183-1,"-")</f>
        <v>2</v>
      </c>
      <c r="E170" s="130" t="str">
        <f>IFERROR('Tablas turistas zona y tip.'!G170/'Tablas turistas zona y tip.'!G183-1,"-")</f>
        <v>-</v>
      </c>
      <c r="F170" s="130">
        <f>IFERROR('Tablas turistas zona y tip.'!I170/'Tablas turistas zona y tip.'!I183-1,"-")</f>
        <v>2</v>
      </c>
      <c r="G170" s="129">
        <f>IFERROR('Tablas turistas zona y tip.'!K170/'Tablas turistas zona y tip.'!K183-1,"-")</f>
        <v>-1</v>
      </c>
      <c r="H170" s="129">
        <f>IFERROR('Tablas turistas zona y tip.'!M170/'Tablas turistas zona y tip.'!M183-1,"-")</f>
        <v>0.38461538461538458</v>
      </c>
      <c r="I170" s="129">
        <f>IFERROR('Tablas turistas zona y tip.'!O170/'Tablas turistas zona y tip.'!O183-1,"-")</f>
        <v>5.8823529411764719E-2</v>
      </c>
      <c r="J170" s="130">
        <f>IFERROR('Tablas turistas zona y tip.'!Q170/'Tablas turistas zona y tip.'!Q183-1,"-")</f>
        <v>-0.96153846153846156</v>
      </c>
      <c r="K170" s="130">
        <f>IFERROR('Tablas turistas zona y tip.'!S170/'Tablas turistas zona y tip.'!S183-1,"-")</f>
        <v>1.141519250780437</v>
      </c>
      <c r="L170" s="130">
        <f>IFERROR('Tablas turistas zona y tip.'!U170/'Tablas turistas zona y tip.'!U183-1,"-")</f>
        <v>1.0861195542046604</v>
      </c>
      <c r="M170" s="129">
        <f>IFERROR('Tablas turistas zona y tip.'!W170/'Tablas turistas zona y tip.'!W183-1,"-")</f>
        <v>-0.73529411764705888</v>
      </c>
      <c r="N170" s="129">
        <f>IFERROR('Tablas turistas zona y tip.'!Y170/'Tablas turistas zona y tip.'!Y183-1,"-")</f>
        <v>1.131416837782341</v>
      </c>
      <c r="O170" s="129">
        <f>IFERROR('Tablas turistas zona y tip.'!AA170/'Tablas turistas zona y tip.'!AA183-1,"-")</f>
        <v>1.0684523809523809</v>
      </c>
    </row>
    <row r="171" spans="2:15" hidden="1" outlineLevel="1">
      <c r="B171" s="41" t="s">
        <v>18</v>
      </c>
      <c r="C171" s="129">
        <f>IFERROR('Tablas turistas zona y tip.'!C171/'Tablas turistas zona y tip.'!C184-1,"-")</f>
        <v>0</v>
      </c>
      <c r="D171" s="130">
        <f>IFERROR('Tablas turistas zona y tip.'!E171/'Tablas turistas zona y tip.'!E184-1,"-")</f>
        <v>2</v>
      </c>
      <c r="E171" s="130" t="str">
        <f>IFERROR('Tablas turistas zona y tip.'!G171/'Tablas turistas zona y tip.'!G184-1,"-")</f>
        <v>-</v>
      </c>
      <c r="F171" s="130">
        <f>IFERROR('Tablas turistas zona y tip.'!I171/'Tablas turistas zona y tip.'!I184-1,"-")</f>
        <v>2</v>
      </c>
      <c r="G171" s="129">
        <f>IFERROR('Tablas turistas zona y tip.'!K171/'Tablas turistas zona y tip.'!K184-1,"-")</f>
        <v>-0.8</v>
      </c>
      <c r="H171" s="129">
        <f>IFERROR('Tablas turistas zona y tip.'!M171/'Tablas turistas zona y tip.'!M184-1,"-")</f>
        <v>-0.73333333333333339</v>
      </c>
      <c r="I171" s="129">
        <f>IFERROR('Tablas turistas zona y tip.'!O171/'Tablas turistas zona y tip.'!O184-1,"-")</f>
        <v>-0.76</v>
      </c>
      <c r="J171" s="130">
        <f>IFERROR('Tablas turistas zona y tip.'!Q171/'Tablas turistas zona y tip.'!Q184-1,"-")</f>
        <v>-0.41176470588235292</v>
      </c>
      <c r="K171" s="130">
        <f>IFERROR('Tablas turistas zona y tip.'!S171/'Tablas turistas zona y tip.'!S184-1,"-")</f>
        <v>109.2</v>
      </c>
      <c r="L171" s="130">
        <f>IFERROR('Tablas turistas zona y tip.'!U171/'Tablas turistas zona y tip.'!U184-1,"-")</f>
        <v>50.96875</v>
      </c>
      <c r="M171" s="129">
        <f>IFERROR('Tablas turistas zona y tip.'!W171/'Tablas turistas zona y tip.'!W184-1,"-")</f>
        <v>-0.39393939393939392</v>
      </c>
      <c r="N171" s="129">
        <f>IFERROR('Tablas turistas zona y tip.'!Y171/'Tablas turistas zona y tip.'!Y184-1,"-")</f>
        <v>54.233333333333334</v>
      </c>
      <c r="O171" s="129">
        <f>IFERROR('Tablas turistas zona y tip.'!AA171/'Tablas turistas zona y tip.'!AA184-1,"-")</f>
        <v>25.61904761904762</v>
      </c>
    </row>
    <row r="172" spans="2:15" hidden="1" outlineLevel="1">
      <c r="B172" s="41" t="s">
        <v>19</v>
      </c>
      <c r="C172" s="129">
        <f>IFERROR('Tablas turistas zona y tip.'!C172/'Tablas turistas zona y tip.'!C185-1,"-")</f>
        <v>3.25</v>
      </c>
      <c r="D172" s="130" t="str">
        <f>IFERROR('Tablas turistas zona y tip.'!E172/'Tablas turistas zona y tip.'!E185-1,"-")</f>
        <v>-</v>
      </c>
      <c r="E172" s="130" t="str">
        <f>IFERROR('Tablas turistas zona y tip.'!G172/'Tablas turistas zona y tip.'!G185-1,"-")</f>
        <v>-</v>
      </c>
      <c r="F172" s="130" t="str">
        <f>IFERROR('Tablas turistas zona y tip.'!I172/'Tablas turistas zona y tip.'!I185-1,"-")</f>
        <v>-</v>
      </c>
      <c r="G172" s="129">
        <f>IFERROR('Tablas turistas zona y tip.'!K172/'Tablas turistas zona y tip.'!K185-1,"-")</f>
        <v>0.73469387755102034</v>
      </c>
      <c r="H172" s="129">
        <f>IFERROR('Tablas turistas zona y tip.'!M172/'Tablas turistas zona y tip.'!M185-1,"-")</f>
        <v>3.6166365280290158E-3</v>
      </c>
      <c r="I172" s="129">
        <f>IFERROR('Tablas turistas zona y tip.'!O172/'Tablas turistas zona y tip.'!O185-1,"-")</f>
        <v>6.3122923588039948E-2</v>
      </c>
      <c r="J172" s="130">
        <f>IFERROR('Tablas turistas zona y tip.'!Q172/'Tablas turistas zona y tip.'!Q185-1,"-")</f>
        <v>0.10540540540540544</v>
      </c>
      <c r="K172" s="130">
        <f>IFERROR('Tablas turistas zona y tip.'!S172/'Tablas turistas zona y tip.'!S185-1,"-")</f>
        <v>0.38034188034188032</v>
      </c>
      <c r="L172" s="130">
        <f>IFERROR('Tablas turistas zona y tip.'!U172/'Tablas turistas zona y tip.'!U185-1,"-")</f>
        <v>0.33925686591276261</v>
      </c>
      <c r="M172" s="129">
        <f>IFERROR('Tablas turistas zona y tip.'!W172/'Tablas turistas zona y tip.'!W185-1,"-")</f>
        <v>0.22458628841607564</v>
      </c>
      <c r="N172" s="129">
        <f>IFERROR('Tablas turistas zona y tip.'!Y172/'Tablas turistas zona y tip.'!Y185-1,"-")</f>
        <v>0.30462579917262134</v>
      </c>
      <c r="O172" s="129">
        <f>IFERROR('Tablas turistas zona y tip.'!AA172/'Tablas turistas zona y tip.'!AA185-1,"-")</f>
        <v>0.29364049318624263</v>
      </c>
    </row>
    <row r="173" spans="2:15" hidden="1" outlineLevel="1">
      <c r="B173" s="41" t="s">
        <v>20</v>
      </c>
      <c r="C173" s="129">
        <f>IFERROR('Tablas turistas zona y tip.'!C173/'Tablas turistas zona y tip.'!C186-1,"-")</f>
        <v>-0.69491525423728806</v>
      </c>
      <c r="D173" s="130">
        <f>IFERROR('Tablas turistas zona y tip.'!E173/'Tablas turistas zona y tip.'!E186-1,"-")</f>
        <v>0</v>
      </c>
      <c r="E173" s="130">
        <f>IFERROR('Tablas turistas zona y tip.'!G173/'Tablas turistas zona y tip.'!G186-1,"-")</f>
        <v>-0.375</v>
      </c>
      <c r="F173" s="130">
        <f>IFERROR('Tablas turistas zona y tip.'!I173/'Tablas turistas zona y tip.'!I186-1,"-")</f>
        <v>-0.19999999999999996</v>
      </c>
      <c r="G173" s="129">
        <f>IFERROR('Tablas turistas zona y tip.'!K173/'Tablas turistas zona y tip.'!K186-1,"-")</f>
        <v>-0.46907216494845361</v>
      </c>
      <c r="H173" s="129">
        <f>IFERROR('Tablas turistas zona y tip.'!M173/'Tablas turistas zona y tip.'!M186-1,"-")</f>
        <v>0.12660028449502136</v>
      </c>
      <c r="I173" s="129">
        <f>IFERROR('Tablas turistas zona y tip.'!O173/'Tablas turistas zona y tip.'!O186-1,"-")</f>
        <v>-2.2296544035674826E-3</v>
      </c>
      <c r="J173" s="130">
        <f>IFERROR('Tablas turistas zona y tip.'!Q173/'Tablas turistas zona y tip.'!Q186-1,"-")</f>
        <v>-7.9933847850055084E-2</v>
      </c>
      <c r="K173" s="130">
        <f>IFERROR('Tablas turistas zona y tip.'!S173/'Tablas turistas zona y tip.'!S186-1,"-")</f>
        <v>0.30180693472244835</v>
      </c>
      <c r="L173" s="130">
        <f>IFERROR('Tablas turistas zona y tip.'!U173/'Tablas turistas zona y tip.'!U186-1,"-")</f>
        <v>0.21477943948724398</v>
      </c>
      <c r="M173" s="129">
        <f>IFERROR('Tablas turistas zona y tip.'!W173/'Tablas turistas zona y tip.'!W186-1,"-")</f>
        <v>-0.20653398422831393</v>
      </c>
      <c r="N173" s="129">
        <f>IFERROR('Tablas turistas zona y tip.'!Y173/'Tablas turistas zona y tip.'!Y186-1,"-")</f>
        <v>0.24568052613978364</v>
      </c>
      <c r="O173" s="129">
        <f>IFERROR('Tablas turistas zona y tip.'!AA173/'Tablas turistas zona y tip.'!AA186-1,"-")</f>
        <v>0.14216950318033361</v>
      </c>
    </row>
    <row r="174" spans="2:15" hidden="1" outlineLevel="1">
      <c r="B174" s="41" t="s">
        <v>21</v>
      </c>
      <c r="C174" s="129">
        <f>IFERROR('Tablas turistas zona y tip.'!C174/'Tablas turistas zona y tip.'!C187-1,"-")</f>
        <v>-0.67105263157894735</v>
      </c>
      <c r="D174" s="130">
        <f>IFERROR('Tablas turistas zona y tip.'!E174/'Tablas turistas zona y tip.'!E187-1,"-")</f>
        <v>0.14285714285714279</v>
      </c>
      <c r="E174" s="130">
        <f>IFERROR('Tablas turistas zona y tip.'!G174/'Tablas turistas zona y tip.'!G187-1,"-")</f>
        <v>-1</v>
      </c>
      <c r="F174" s="130">
        <f>IFERROR('Tablas turistas zona y tip.'!I174/'Tablas turistas zona y tip.'!I187-1,"-")</f>
        <v>-0.70370370370370372</v>
      </c>
      <c r="G174" s="129">
        <f>IFERROR('Tablas turistas zona y tip.'!K174/'Tablas turistas zona y tip.'!K187-1,"-")</f>
        <v>-0.21544715447154472</v>
      </c>
      <c r="H174" s="129">
        <f>IFERROR('Tablas turistas zona y tip.'!M174/'Tablas turistas zona y tip.'!M187-1,"-")</f>
        <v>-0.14448111477814451</v>
      </c>
      <c r="I174" s="129">
        <f>IFERROR('Tablas turistas zona y tip.'!O174/'Tablas turistas zona y tip.'!O187-1,"-")</f>
        <v>-0.15532774153463813</v>
      </c>
      <c r="J174" s="130">
        <f>IFERROR('Tablas turistas zona y tip.'!Q174/'Tablas turistas zona y tip.'!Q187-1,"-")</f>
        <v>0.18593371059013752</v>
      </c>
      <c r="K174" s="130">
        <f>IFERROR('Tablas turistas zona y tip.'!S174/'Tablas turistas zona y tip.'!S187-1,"-")</f>
        <v>-4.3124101581216712E-3</v>
      </c>
      <c r="L174" s="130">
        <f>IFERROR('Tablas turistas zona y tip.'!U174/'Tablas turistas zona y tip.'!U187-1,"-")</f>
        <v>2.7073886369698652E-2</v>
      </c>
      <c r="M174" s="129">
        <f>IFERROR('Tablas turistas zona y tip.'!W174/'Tablas turistas zona y tip.'!W187-1,"-")</f>
        <v>4.083885209713034E-2</v>
      </c>
      <c r="N174" s="129">
        <f>IFERROR('Tablas turistas zona y tip.'!Y174/'Tablas turistas zona y tip.'!Y187-1,"-")</f>
        <v>-4.8956483126110117E-2</v>
      </c>
      <c r="O174" s="129">
        <f>IFERROR('Tablas turistas zona y tip.'!AA174/'Tablas turistas zona y tip.'!AA187-1,"-")</f>
        <v>-3.3918669131238421E-2</v>
      </c>
    </row>
    <row r="175" spans="2:15" hidden="1" outlineLevel="1">
      <c r="B175" s="41" t="s">
        <v>22</v>
      </c>
      <c r="C175" s="129">
        <f>IFERROR('Tablas turistas zona y tip.'!C175/'Tablas turistas zona y tip.'!C188-1,"-")</f>
        <v>-0.74193548387096775</v>
      </c>
      <c r="D175" s="130">
        <f>IFERROR('Tablas turistas zona y tip.'!E175/'Tablas turistas zona y tip.'!E188-1,"-")</f>
        <v>0</v>
      </c>
      <c r="E175" s="130">
        <f>IFERROR('Tablas turistas zona y tip.'!G175/'Tablas turistas zona y tip.'!G188-1,"-")</f>
        <v>-0.77777777777777779</v>
      </c>
      <c r="F175" s="130">
        <f>IFERROR('Tablas turistas zona y tip.'!I175/'Tablas turistas zona y tip.'!I188-1,"-")</f>
        <v>-0.66666666666666674</v>
      </c>
      <c r="G175" s="129">
        <f>IFERROR('Tablas turistas zona y tip.'!K175/'Tablas turistas zona y tip.'!K188-1,"-")</f>
        <v>-0.22608695652173916</v>
      </c>
      <c r="H175" s="129">
        <f>IFERROR('Tablas turistas zona y tip.'!M175/'Tablas turistas zona y tip.'!M188-1,"-")</f>
        <v>0.12959141560049536</v>
      </c>
      <c r="I175" s="129">
        <f>IFERROR('Tablas turistas zona y tip.'!O175/'Tablas turistas zona y tip.'!O188-1,"-")</f>
        <v>6.1374249499666522E-2</v>
      </c>
      <c r="J175" s="130">
        <f>IFERROR('Tablas turistas zona y tip.'!Q175/'Tablas turistas zona y tip.'!Q188-1,"-")</f>
        <v>0.20647773279352233</v>
      </c>
      <c r="K175" s="130">
        <f>IFERROR('Tablas turistas zona y tip.'!S175/'Tablas turistas zona y tip.'!S188-1,"-")</f>
        <v>0.33695867114890254</v>
      </c>
      <c r="L175" s="130">
        <f>IFERROR('Tablas turistas zona y tip.'!U175/'Tablas turistas zona y tip.'!U188-1,"-")</f>
        <v>0.31134774316592506</v>
      </c>
      <c r="M175" s="129">
        <f>IFERROR('Tablas turistas zona y tip.'!W175/'Tablas turistas zona y tip.'!W188-1,"-")</f>
        <v>4.2133333333333356E-2</v>
      </c>
      <c r="N175" s="129">
        <f>IFERROR('Tablas turistas zona y tip.'!Y175/'Tablas turistas zona y tip.'!Y188-1,"-")</f>
        <v>0.26727127233929049</v>
      </c>
      <c r="O175" s="129">
        <f>IFERROR('Tablas turistas zona y tip.'!AA175/'Tablas turistas zona y tip.'!AA188-1,"-")</f>
        <v>0.22223407660300865</v>
      </c>
    </row>
    <row r="176" spans="2:15" collapsed="1">
      <c r="B176" s="126">
        <v>1998</v>
      </c>
      <c r="C176" s="134">
        <f>IFERROR('Tablas turistas zona y tip.'!C176/'Tablas turistas zona y tip.'!C189-1,"-")</f>
        <v>-0.46886446886446886</v>
      </c>
      <c r="D176" s="134">
        <f>IFERROR('Tablas turistas zona y tip.'!E176/'Tablas turistas zona y tip.'!E189-1,"-")</f>
        <v>0.17391304347826098</v>
      </c>
      <c r="E176" s="134">
        <f>IFERROR('Tablas turistas zona y tip.'!G176/'Tablas turistas zona y tip.'!G189-1,"-")</f>
        <v>-0.6</v>
      </c>
      <c r="F176" s="134">
        <f>IFERROR('Tablas turistas zona y tip.'!I176/'Tablas turistas zona y tip.'!I189-1,"-")</f>
        <v>-0.35616438356164382</v>
      </c>
      <c r="G176" s="134">
        <f>IFERROR('Tablas turistas zona y tip.'!K176/'Tablas turistas zona y tip.'!K189-1,"-")</f>
        <v>3.8536903984323967E-2</v>
      </c>
      <c r="H176" s="134">
        <f>IFERROR('Tablas turistas zona y tip.'!M176/'Tablas turistas zona y tip.'!M189-1,"-")</f>
        <v>0.12346083311501177</v>
      </c>
      <c r="I176" s="134">
        <f>IFERROR('Tablas turistas zona y tip.'!O176/'Tablas turistas zona y tip.'!O189-1,"-")</f>
        <v>0.10927441352973277</v>
      </c>
      <c r="J176" s="134">
        <f>IFERROR('Tablas turistas zona y tip.'!Q176/'Tablas turistas zona y tip.'!Q189-1,"-")</f>
        <v>0.14710429301938399</v>
      </c>
      <c r="K176" s="134">
        <f>IFERROR('Tablas turistas zona y tip.'!S176/'Tablas turistas zona y tip.'!S189-1,"-")</f>
        <v>0.24645436126552034</v>
      </c>
      <c r="L176" s="134">
        <f>IFERROR('Tablas turistas zona y tip.'!U176/'Tablas turistas zona y tip.'!U189-1,"-")</f>
        <v>0.22864391242245286</v>
      </c>
      <c r="M176" s="134">
        <f>IFERROR('Tablas turistas zona y tip.'!W176/'Tablas turistas zona y tip.'!W189-1,"-")</f>
        <v>0.10474978795589474</v>
      </c>
      <c r="N176" s="134">
        <f>IFERROR('Tablas turistas zona y tip.'!Y176/'Tablas turistas zona y tip.'!Y189-1,"-")</f>
        <v>0.21002116362826273</v>
      </c>
      <c r="O176" s="134">
        <f>IFERROR('Tablas turistas zona y tip.'!AA176/'Tablas turistas zona y tip.'!AA189-1,"-")</f>
        <v>0.19111733885707327</v>
      </c>
    </row>
    <row r="177" spans="2:15" hidden="1" outlineLevel="1">
      <c r="B177" s="41" t="s">
        <v>11</v>
      </c>
      <c r="C177" s="129">
        <f>IFERROR('Tablas turistas zona y tip.'!C177/'Tablas turistas zona y tip.'!C190-1,"-")</f>
        <v>-0.84403669724770647</v>
      </c>
      <c r="D177" s="130">
        <f>IFERROR('Tablas turistas zona y tip.'!E177/'Tablas turistas zona y tip.'!E190-1,"-")</f>
        <v>-0.85714285714285721</v>
      </c>
      <c r="E177" s="130" t="str">
        <f>IFERROR('Tablas turistas zona y tip.'!G177/'Tablas turistas zona y tip.'!G190-1,"-")</f>
        <v>-</v>
      </c>
      <c r="F177" s="130">
        <f>IFERROR('Tablas turistas zona y tip.'!I177/'Tablas turistas zona y tip.'!I190-1,"-")</f>
        <v>0.28571428571428581</v>
      </c>
      <c r="G177" s="129">
        <f>IFERROR('Tablas turistas zona y tip.'!K177/'Tablas turistas zona y tip.'!K190-1,"-")</f>
        <v>-0.35608856088560881</v>
      </c>
      <c r="H177" s="129">
        <f>IFERROR('Tablas turistas zona y tip.'!M177/'Tablas turistas zona y tip.'!M190-1,"-")</f>
        <v>-4.5020463847203263E-2</v>
      </c>
      <c r="I177" s="129">
        <f>IFERROR('Tablas turistas zona y tip.'!O177/'Tablas turistas zona y tip.'!O190-1,"-")</f>
        <v>-9.3552101324122061E-2</v>
      </c>
      <c r="J177" s="130">
        <f>IFERROR('Tablas turistas zona y tip.'!Q177/'Tablas turistas zona y tip.'!Q190-1,"-")</f>
        <v>-0.39911727616645654</v>
      </c>
      <c r="K177" s="130">
        <f>IFERROR('Tablas turistas zona y tip.'!S177/'Tablas turistas zona y tip.'!S190-1,"-")</f>
        <v>1.4566284779050642E-2</v>
      </c>
      <c r="L177" s="130">
        <f>IFERROR('Tablas turistas zona y tip.'!U177/'Tablas turistas zona y tip.'!U190-1,"-")</f>
        <v>-7.068607068607069E-2</v>
      </c>
      <c r="M177" s="129">
        <f>IFERROR('Tablas turistas zona y tip.'!W177/'Tablas turistas zona y tip.'!W190-1,"-")</f>
        <v>-0.41176470588235292</v>
      </c>
      <c r="N177" s="129">
        <f>IFERROR('Tablas turistas zona y tip.'!Y177/'Tablas turistas zona y tip.'!Y190-1,"-")</f>
        <v>-3.870825038708281E-3</v>
      </c>
      <c r="O177" s="129">
        <f>IFERROR('Tablas turistas zona y tip.'!AA177/'Tablas turistas zona y tip.'!AA190-1,"-")</f>
        <v>-8.4972532340953366E-2</v>
      </c>
    </row>
    <row r="178" spans="2:15" hidden="1" outlineLevel="1">
      <c r="B178" s="41" t="s">
        <v>12</v>
      </c>
      <c r="C178" s="129">
        <f>IFERROR('Tablas turistas zona y tip.'!C178/'Tablas turistas zona y tip.'!C191-1,"-")</f>
        <v>0.66666666666666674</v>
      </c>
      <c r="D178" s="130" t="str">
        <f>IFERROR('Tablas turistas zona y tip.'!E178/'Tablas turistas zona y tip.'!E191-1,"-")</f>
        <v>-</v>
      </c>
      <c r="E178" s="130">
        <f>IFERROR('Tablas turistas zona y tip.'!G178/'Tablas turistas zona y tip.'!G191-1,"-")</f>
        <v>0</v>
      </c>
      <c r="F178" s="130">
        <f>IFERROR('Tablas turistas zona y tip.'!I178/'Tablas turistas zona y tip.'!I191-1,"-")</f>
        <v>0.875</v>
      </c>
      <c r="G178" s="129">
        <f>IFERROR('Tablas turistas zona y tip.'!K178/'Tablas turistas zona y tip.'!K191-1,"-")</f>
        <v>0.1098039215686275</v>
      </c>
      <c r="H178" s="129">
        <f>IFERROR('Tablas turistas zona y tip.'!M178/'Tablas turistas zona y tip.'!M191-1,"-")</f>
        <v>3.9795114263199372E-2</v>
      </c>
      <c r="I178" s="129">
        <f>IFERROR('Tablas turistas zona y tip.'!O178/'Tablas turistas zona y tip.'!O191-1,"-")</f>
        <v>5.1509186351706093E-2</v>
      </c>
      <c r="J178" s="130">
        <f>IFERROR('Tablas turistas zona y tip.'!Q178/'Tablas turistas zona y tip.'!Q191-1,"-")</f>
        <v>0.51634615384615379</v>
      </c>
      <c r="K178" s="130">
        <f>IFERROR('Tablas turistas zona y tip.'!S178/'Tablas turistas zona y tip.'!S191-1,"-")</f>
        <v>0.19581980519480524</v>
      </c>
      <c r="L178" s="130">
        <f>IFERROR('Tablas turistas zona y tip.'!U178/'Tablas turistas zona y tip.'!U191-1,"-")</f>
        <v>0.25167560321715809</v>
      </c>
      <c r="M178" s="129">
        <f>IFERROR('Tablas turistas zona y tip.'!W178/'Tablas turistas zona y tip.'!W191-1,"-")</f>
        <v>0.38924455825864279</v>
      </c>
      <c r="N178" s="129">
        <f>IFERROR('Tablas turistas zona y tip.'!Y178/'Tablas turistas zona y tip.'!Y191-1,"-")</f>
        <v>0.14262777629114254</v>
      </c>
      <c r="O178" s="129">
        <f>IFERROR('Tablas turistas zona y tip.'!AA178/'Tablas turistas zona y tip.'!AA191-1,"-")</f>
        <v>0.18525896414342635</v>
      </c>
    </row>
    <row r="179" spans="2:15" hidden="1" outlineLevel="1">
      <c r="B179" s="41" t="s">
        <v>13</v>
      </c>
      <c r="C179" s="129">
        <f>IFERROR('Tablas turistas zona y tip.'!C179/'Tablas turistas zona y tip.'!C192-1,"-")</f>
        <v>2.6</v>
      </c>
      <c r="D179" s="130">
        <f>IFERROR('Tablas turistas zona y tip.'!E179/'Tablas turistas zona y tip.'!E192-1,"-")</f>
        <v>-0.19999999999999996</v>
      </c>
      <c r="E179" s="130">
        <f>IFERROR('Tablas turistas zona y tip.'!G179/'Tablas turistas zona y tip.'!G192-1,"-")</f>
        <v>0.625</v>
      </c>
      <c r="F179" s="130">
        <f>IFERROR('Tablas turistas zona y tip.'!I179/'Tablas turistas zona y tip.'!I192-1,"-")</f>
        <v>0.30769230769230771</v>
      </c>
      <c r="G179" s="129">
        <f>IFERROR('Tablas turistas zona y tip.'!K179/'Tablas turistas zona y tip.'!K192-1,"-")</f>
        <v>-0.30546623794212213</v>
      </c>
      <c r="H179" s="129">
        <f>IFERROR('Tablas turistas zona y tip.'!M179/'Tablas turistas zona y tip.'!M192-1,"-")</f>
        <v>-0.26757235676314239</v>
      </c>
      <c r="I179" s="129">
        <f>IFERROR('Tablas turistas zona y tip.'!O179/'Tablas turistas zona y tip.'!O192-1,"-")</f>
        <v>-0.27345309381237526</v>
      </c>
      <c r="J179" s="130">
        <f>IFERROR('Tablas turistas zona y tip.'!Q179/'Tablas turistas zona y tip.'!Q192-1,"-")</f>
        <v>0.6033519553072626</v>
      </c>
      <c r="K179" s="130">
        <f>IFERROR('Tablas turistas zona y tip.'!S179/'Tablas turistas zona y tip.'!S192-1,"-")</f>
        <v>0.22498868266183791</v>
      </c>
      <c r="L179" s="130">
        <f>IFERROR('Tablas turistas zona y tip.'!U179/'Tablas turistas zona y tip.'!U192-1,"-")</f>
        <v>0.29898033503277488</v>
      </c>
      <c r="M179" s="129">
        <f>IFERROR('Tablas turistas zona y tip.'!W179/'Tablas turistas zona y tip.'!W192-1,"-")</f>
        <v>0.28088578088578098</v>
      </c>
      <c r="N179" s="129">
        <f>IFERROR('Tablas turistas zona y tip.'!Y179/'Tablas turistas zona y tip.'!Y192-1,"-")</f>
        <v>1.2531969309462987E-2</v>
      </c>
      <c r="O179" s="129">
        <f>IFERROR('Tablas turistas zona y tip.'!AA179/'Tablas turistas zona y tip.'!AA192-1,"-")</f>
        <v>6.0822147651006686E-2</v>
      </c>
    </row>
    <row r="180" spans="2:15" hidden="1" outlineLevel="1">
      <c r="B180" s="41" t="s">
        <v>14</v>
      </c>
      <c r="C180" s="129">
        <f>IFERROR('Tablas turistas zona y tip.'!C180/'Tablas turistas zona y tip.'!C193-1,"-")</f>
        <v>-0.6</v>
      </c>
      <c r="D180" s="130" t="str">
        <f>IFERROR('Tablas turistas zona y tip.'!E180/'Tablas turistas zona y tip.'!E193-1,"-")</f>
        <v>-</v>
      </c>
      <c r="E180" s="130" t="str">
        <f>IFERROR('Tablas turistas zona y tip.'!G180/'Tablas turistas zona y tip.'!G193-1,"-")</f>
        <v>-</v>
      </c>
      <c r="F180" s="130" t="str">
        <f>IFERROR('Tablas turistas zona y tip.'!I180/'Tablas turistas zona y tip.'!I193-1,"-")</f>
        <v>-</v>
      </c>
      <c r="G180" s="129">
        <f>IFERROR('Tablas turistas zona y tip.'!K180/'Tablas turistas zona y tip.'!K193-1,"-")</f>
        <v>-9.9999999999999978E-2</v>
      </c>
      <c r="H180" s="129">
        <f>IFERROR('Tablas turistas zona y tip.'!M180/'Tablas turistas zona y tip.'!M193-1,"-")</f>
        <v>-0.36363636363636365</v>
      </c>
      <c r="I180" s="129">
        <f>IFERROR('Tablas turistas zona y tip.'!O180/'Tablas turistas zona y tip.'!O193-1,"-")</f>
        <v>-0.28125</v>
      </c>
      <c r="J180" s="130">
        <f>IFERROR('Tablas turistas zona y tip.'!Q180/'Tablas turistas zona y tip.'!Q193-1,"-")</f>
        <v>8.5</v>
      </c>
      <c r="K180" s="130">
        <f>IFERROR('Tablas turistas zona y tip.'!S180/'Tablas turistas zona y tip.'!S193-1,"-")</f>
        <v>10.691489361702128</v>
      </c>
      <c r="L180" s="130">
        <f>IFERROR('Tablas turistas zona y tip.'!U180/'Tablas turistas zona y tip.'!U193-1,"-")</f>
        <v>10.443396226415095</v>
      </c>
      <c r="M180" s="129">
        <f>IFERROR('Tablas turistas zona y tip.'!W180/'Tablas turistas zona y tip.'!W193-1,"-")</f>
        <v>3</v>
      </c>
      <c r="N180" s="129">
        <f>IFERROR('Tablas turistas zona y tip.'!Y180/'Tablas turistas zona y tip.'!Y193-1,"-")</f>
        <v>8.6293103448275854</v>
      </c>
      <c r="O180" s="129">
        <f>IFERROR('Tablas turistas zona y tip.'!AA180/'Tablas turistas zona y tip.'!AA193-1,"-")</f>
        <v>7.4121621621621614</v>
      </c>
    </row>
    <row r="181" spans="2:15" hidden="1" outlineLevel="1">
      <c r="B181" s="41" t="s">
        <v>15</v>
      </c>
      <c r="C181" s="129">
        <f>IFERROR('Tablas turistas zona y tip.'!C181/'Tablas turistas zona y tip.'!C194-1,"-")</f>
        <v>-0.66666666666666674</v>
      </c>
      <c r="D181" s="130">
        <f>IFERROR('Tablas turistas zona y tip.'!E181/'Tablas turistas zona y tip.'!E194-1,"-")</f>
        <v>-1</v>
      </c>
      <c r="E181" s="130" t="str">
        <f>IFERROR('Tablas turistas zona y tip.'!G181/'Tablas turistas zona y tip.'!G194-1,"-")</f>
        <v>-</v>
      </c>
      <c r="F181" s="130">
        <f>IFERROR('Tablas turistas zona y tip.'!I181/'Tablas turistas zona y tip.'!I194-1,"-")</f>
        <v>-1</v>
      </c>
      <c r="G181" s="129">
        <f>IFERROR('Tablas turistas zona y tip.'!K181/'Tablas turistas zona y tip.'!K194-1,"-")</f>
        <v>-0.19999999999999996</v>
      </c>
      <c r="H181" s="129">
        <f>IFERROR('Tablas turistas zona y tip.'!M181/'Tablas turistas zona y tip.'!M194-1,"-")</f>
        <v>-0.125</v>
      </c>
      <c r="I181" s="129">
        <f>IFERROR('Tablas turistas zona y tip.'!O181/'Tablas turistas zona y tip.'!O194-1,"-")</f>
        <v>-0.15384615384615385</v>
      </c>
      <c r="J181" s="130">
        <f>IFERROR('Tablas turistas zona y tip.'!Q181/'Tablas turistas zona y tip.'!Q194-1,"-")</f>
        <v>41.333333333333336</v>
      </c>
      <c r="K181" s="130">
        <f>IFERROR('Tablas turistas zona y tip.'!S181/'Tablas turistas zona y tip.'!S194-1,"-")</f>
        <v>10.5</v>
      </c>
      <c r="L181" s="130">
        <f>IFERROR('Tablas turistas zona y tip.'!U181/'Tablas turistas zona y tip.'!U194-1,"-")</f>
        <v>11.670886075949367</v>
      </c>
      <c r="M181" s="129">
        <f>IFERROR('Tablas turistas zona y tip.'!W181/'Tablas turistas zona y tip.'!W194-1,"-")</f>
        <v>5.0454545454545459</v>
      </c>
      <c r="N181" s="129">
        <f>IFERROR('Tablas turistas zona y tip.'!Y181/'Tablas turistas zona y tip.'!Y194-1,"-")</f>
        <v>9.4880952380952372</v>
      </c>
      <c r="O181" s="129">
        <f>IFERROR('Tablas turistas zona y tip.'!AA181/'Tablas turistas zona y tip.'!AA194-1,"-")</f>
        <v>8.566037735849056</v>
      </c>
    </row>
    <row r="182" spans="2:15" hidden="1" outlineLevel="1">
      <c r="B182" s="41" t="s">
        <v>16</v>
      </c>
      <c r="C182" s="129">
        <f>IFERROR('Tablas turistas zona y tip.'!C182/'Tablas turistas zona y tip.'!C195-1,"-")</f>
        <v>-0.25</v>
      </c>
      <c r="D182" s="130">
        <f>IFERROR('Tablas turistas zona y tip.'!E182/'Tablas turistas zona y tip.'!E195-1,"-")</f>
        <v>1.3333333333333335</v>
      </c>
      <c r="E182" s="130" t="str">
        <f>IFERROR('Tablas turistas zona y tip.'!G182/'Tablas turistas zona y tip.'!G195-1,"-")</f>
        <v>-</v>
      </c>
      <c r="F182" s="130">
        <f>IFERROR('Tablas turistas zona y tip.'!I182/'Tablas turistas zona y tip.'!I195-1,"-")</f>
        <v>5.666666666666667</v>
      </c>
      <c r="G182" s="129">
        <f>IFERROR('Tablas turistas zona y tip.'!K182/'Tablas turistas zona y tip.'!K195-1,"-")</f>
        <v>11</v>
      </c>
      <c r="H182" s="129">
        <f>IFERROR('Tablas turistas zona y tip.'!M182/'Tablas turistas zona y tip.'!M195-1,"-")</f>
        <v>4.1666666666666741E-2</v>
      </c>
      <c r="I182" s="129">
        <f>IFERROR('Tablas turistas zona y tip.'!O182/'Tablas turistas zona y tip.'!O195-1,"-")</f>
        <v>0.48</v>
      </c>
      <c r="J182" s="130">
        <f>IFERROR('Tablas turistas zona y tip.'!Q182/'Tablas turistas zona y tip.'!Q195-1,"-")</f>
        <v>1.2941176470588234</v>
      </c>
      <c r="K182" s="130">
        <f>IFERROR('Tablas turistas zona y tip.'!S182/'Tablas turistas zona y tip.'!S195-1,"-")</f>
        <v>13.8</v>
      </c>
      <c r="L182" s="130">
        <f>IFERROR('Tablas turistas zona y tip.'!U182/'Tablas turistas zona y tip.'!U195-1,"-")</f>
        <v>10.070175438596491</v>
      </c>
      <c r="M182" s="129">
        <f>IFERROR('Tablas turistas zona y tip.'!W182/'Tablas turistas zona y tip.'!W195-1,"-")</f>
        <v>1.3809523809523809</v>
      </c>
      <c r="N182" s="129">
        <f>IFERROR('Tablas turistas zona y tip.'!Y182/'Tablas turistas zona y tip.'!Y195-1,"-")</f>
        <v>10.75</v>
      </c>
      <c r="O182" s="129">
        <f>IFERROR('Tablas turistas zona y tip.'!AA182/'Tablas turistas zona y tip.'!AA195-1,"-")</f>
        <v>8.0547945205479454</v>
      </c>
    </row>
    <row r="183" spans="2:15" hidden="1" outlineLevel="1">
      <c r="B183" s="41" t="s">
        <v>17</v>
      </c>
      <c r="C183" s="129">
        <f>IFERROR('Tablas turistas zona y tip.'!C183/'Tablas turistas zona y tip.'!C196-1,"-")</f>
        <v>0</v>
      </c>
      <c r="D183" s="130">
        <f>IFERROR('Tablas turistas zona y tip.'!E183/'Tablas turistas zona y tip.'!E196-1,"-")</f>
        <v>-0.75</v>
      </c>
      <c r="E183" s="130" t="str">
        <f>IFERROR('Tablas turistas zona y tip.'!G183/'Tablas turistas zona y tip.'!G196-1,"-")</f>
        <v>-</v>
      </c>
      <c r="F183" s="130">
        <f>IFERROR('Tablas turistas zona y tip.'!I183/'Tablas turistas zona y tip.'!I196-1,"-")</f>
        <v>-0.75</v>
      </c>
      <c r="G183" s="129" t="str">
        <f>IFERROR('Tablas turistas zona y tip.'!K183/'Tablas turistas zona y tip.'!K196-1,"-")</f>
        <v>-</v>
      </c>
      <c r="H183" s="129">
        <f>IFERROR('Tablas turistas zona y tip.'!M183/'Tablas turistas zona y tip.'!M196-1,"-")</f>
        <v>0.30000000000000004</v>
      </c>
      <c r="I183" s="129">
        <f>IFERROR('Tablas turistas zona y tip.'!O183/'Tablas turistas zona y tip.'!O196-1,"-")</f>
        <v>0.7</v>
      </c>
      <c r="J183" s="130">
        <f>IFERROR('Tablas turistas zona y tip.'!Q183/'Tablas turistas zona y tip.'!Q196-1,"-")</f>
        <v>0.625</v>
      </c>
      <c r="K183" s="130">
        <f>IFERROR('Tablas turistas zona y tip.'!S183/'Tablas turistas zona y tip.'!S196-1,"-")</f>
        <v>24.289473684210527</v>
      </c>
      <c r="L183" s="130">
        <f>IFERROR('Tablas turistas zona y tip.'!U183/'Tablas turistas zona y tip.'!U196-1,"-")</f>
        <v>17.277777777777779</v>
      </c>
      <c r="M183" s="129">
        <f>IFERROR('Tablas turistas zona y tip.'!W183/'Tablas turistas zona y tip.'!W196-1,"-")</f>
        <v>0.47826086956521729</v>
      </c>
      <c r="N183" s="129">
        <f>IFERROR('Tablas turistas zona y tip.'!Y183/'Tablas turistas zona y tip.'!Y196-1,"-")</f>
        <v>19.291666666666668</v>
      </c>
      <c r="O183" s="129">
        <f>IFERROR('Tablas turistas zona y tip.'!AA183/'Tablas turistas zona y tip.'!AA196-1,"-")</f>
        <v>13.19718309859155</v>
      </c>
    </row>
    <row r="184" spans="2:15" hidden="1" outlineLevel="1">
      <c r="B184" s="41" t="s">
        <v>18</v>
      </c>
      <c r="C184" s="129">
        <f>IFERROR('Tablas turistas zona y tip.'!C184/'Tablas turistas zona y tip.'!C197-1,"-")</f>
        <v>1.5</v>
      </c>
      <c r="D184" s="130">
        <f>IFERROR('Tablas turistas zona y tip.'!E184/'Tablas turistas zona y tip.'!E197-1,"-")</f>
        <v>-0.5</v>
      </c>
      <c r="E184" s="130" t="str">
        <f>IFERROR('Tablas turistas zona y tip.'!G184/'Tablas turistas zona y tip.'!G197-1,"-")</f>
        <v>-</v>
      </c>
      <c r="F184" s="130">
        <f>IFERROR('Tablas turistas zona y tip.'!I184/'Tablas turistas zona y tip.'!I197-1,"-")</f>
        <v>-0.5</v>
      </c>
      <c r="G184" s="129">
        <f>IFERROR('Tablas turistas zona y tip.'!K184/'Tablas turistas zona y tip.'!K197-1,"-")</f>
        <v>-0.92753623188405798</v>
      </c>
      <c r="H184" s="129">
        <f>IFERROR('Tablas turistas zona y tip.'!M184/'Tablas turistas zona y tip.'!M197-1,"-")</f>
        <v>-0.98145859085290477</v>
      </c>
      <c r="I184" s="129">
        <f>IFERROR('Tablas turistas zona y tip.'!O184/'Tablas turistas zona y tip.'!O197-1,"-")</f>
        <v>-0.97360084477296727</v>
      </c>
      <c r="J184" s="130">
        <f>IFERROR('Tablas turistas zona y tip.'!Q184/'Tablas turistas zona y tip.'!Q197-1,"-")</f>
        <v>-0.96869244935543275</v>
      </c>
      <c r="K184" s="130">
        <f>IFERROR('Tablas turistas zona y tip.'!S184/'Tablas turistas zona y tip.'!S197-1,"-")</f>
        <v>-0.99295112781954886</v>
      </c>
      <c r="L184" s="130">
        <f>IFERROR('Tablas turistas zona y tip.'!U184/'Tablas turistas zona y tip.'!U197-1,"-")</f>
        <v>-0.98801946836390864</v>
      </c>
      <c r="M184" s="129">
        <f>IFERROR('Tablas turistas zona y tip.'!W184/'Tablas turistas zona y tip.'!W197-1,"-")</f>
        <v>0.73684210526315796</v>
      </c>
      <c r="N184" s="129">
        <f>IFERROR('Tablas turistas zona y tip.'!Y184/'Tablas turistas zona y tip.'!Y197-1,"-")</f>
        <v>-0.23076923076923073</v>
      </c>
      <c r="O184" s="129">
        <f>IFERROR('Tablas turistas zona y tip.'!AA184/'Tablas turistas zona y tip.'!AA197-1,"-")</f>
        <v>8.6206896551724199E-2</v>
      </c>
    </row>
    <row r="185" spans="2:15" hidden="1" outlineLevel="1">
      <c r="B185" s="41" t="s">
        <v>19</v>
      </c>
      <c r="C185" s="129">
        <f>IFERROR('Tablas turistas zona y tip.'!C185/'Tablas turistas zona y tip.'!C198-1,"-")</f>
        <v>1</v>
      </c>
      <c r="D185" s="130">
        <f>IFERROR('Tablas turistas zona y tip.'!E185/'Tablas turistas zona y tip.'!E198-1,"-")</f>
        <v>-1</v>
      </c>
      <c r="E185" s="130" t="str">
        <f>IFERROR('Tablas turistas zona y tip.'!G185/'Tablas turistas zona y tip.'!G198-1,"-")</f>
        <v>-</v>
      </c>
      <c r="F185" s="130">
        <f>IFERROR('Tablas turistas zona y tip.'!I185/'Tablas turistas zona y tip.'!I198-1,"-")</f>
        <v>-1</v>
      </c>
      <c r="G185" s="129">
        <f>IFERROR('Tablas turistas zona y tip.'!K185/'Tablas turistas zona y tip.'!K198-1,"-")</f>
        <v>-0.64492753623188404</v>
      </c>
      <c r="H185" s="129">
        <f>IFERROR('Tablas turistas zona y tip.'!M185/'Tablas turistas zona y tip.'!M198-1,"-")</f>
        <v>-0.3164400494437577</v>
      </c>
      <c r="I185" s="129">
        <f>IFERROR('Tablas turistas zona y tip.'!O185/'Tablas turistas zona y tip.'!O198-1,"-")</f>
        <v>-0.36430834213305174</v>
      </c>
      <c r="J185" s="130">
        <f>IFERROR('Tablas turistas zona y tip.'!Q185/'Tablas turistas zona y tip.'!Q198-1,"-")</f>
        <v>-0.31860036832412519</v>
      </c>
      <c r="K185" s="130">
        <f>IFERROR('Tablas turistas zona y tip.'!S185/'Tablas turistas zona y tip.'!S198-1,"-")</f>
        <v>-1.0338345864661647E-2</v>
      </c>
      <c r="L185" s="130">
        <f>IFERROR('Tablas turistas zona y tip.'!U185/'Tablas turistas zona y tip.'!U198-1,"-")</f>
        <v>-7.300636465743171E-2</v>
      </c>
      <c r="M185" s="129">
        <f>IFERROR('Tablas turistas zona y tip.'!W185/'Tablas turistas zona y tip.'!W198-1,"-")</f>
        <v>-0.38248175182481747</v>
      </c>
      <c r="N185" s="129">
        <f>IFERROR('Tablas turistas zona y tip.'!Y185/'Tablas turistas zona y tip.'!Y198-1,"-")</f>
        <v>-9.4654409261150874E-2</v>
      </c>
      <c r="O185" s="129">
        <f>IFERROR('Tablas turistas zona y tip.'!AA185/'Tablas turistas zona y tip.'!AA198-1,"-")</f>
        <v>-0.14908890115958029</v>
      </c>
    </row>
    <row r="186" spans="2:15" hidden="1" outlineLevel="1">
      <c r="B186" s="41" t="s">
        <v>20</v>
      </c>
      <c r="C186" s="129">
        <f>IFERROR('Tablas turistas zona y tip.'!C186/'Tablas turistas zona y tip.'!C199-1,"-")</f>
        <v>4.9000000000000004</v>
      </c>
      <c r="D186" s="130">
        <f>IFERROR('Tablas turistas zona y tip.'!E186/'Tablas turistas zona y tip.'!E199-1,"-")</f>
        <v>0.27272727272727271</v>
      </c>
      <c r="E186" s="130" t="str">
        <f>IFERROR('Tablas turistas zona y tip.'!G186/'Tablas turistas zona y tip.'!G199-1,"-")</f>
        <v>-</v>
      </c>
      <c r="F186" s="130">
        <f>IFERROR('Tablas turistas zona y tip.'!I186/'Tablas turistas zona y tip.'!I199-1,"-")</f>
        <v>1.7272727272727271</v>
      </c>
      <c r="G186" s="129">
        <f>IFERROR('Tablas turistas zona y tip.'!K186/'Tablas turistas zona y tip.'!K199-1,"-")</f>
        <v>0.19018404907975461</v>
      </c>
      <c r="H186" s="129">
        <f>IFERROR('Tablas turistas zona y tip.'!M186/'Tablas turistas zona y tip.'!M199-1,"-")</f>
        <v>9.9726241689479966E-2</v>
      </c>
      <c r="I186" s="129">
        <f>IFERROR('Tablas turistas zona y tip.'!O186/'Tablas turistas zona y tip.'!O199-1,"-")</f>
        <v>0.1181053287628544</v>
      </c>
      <c r="J186" s="130">
        <f>IFERROR('Tablas turistas zona y tip.'!Q186/'Tablas turistas zona y tip.'!Q199-1,"-")</f>
        <v>0.34970238095238093</v>
      </c>
      <c r="K186" s="130">
        <f>IFERROR('Tablas turistas zona y tip.'!S186/'Tablas turistas zona y tip.'!S199-1,"-")</f>
        <v>2.777313033294293E-2</v>
      </c>
      <c r="L186" s="130">
        <f>IFERROR('Tablas turistas zona y tip.'!U186/'Tablas turistas zona y tip.'!U199-1,"-")</f>
        <v>8.6873377953831543E-2</v>
      </c>
      <c r="M186" s="129">
        <f>IFERROR('Tablas turistas zona y tip.'!W186/'Tablas turistas zona y tip.'!W199-1,"-")</f>
        <v>0.32027764005949422</v>
      </c>
      <c r="N186" s="129">
        <f>IFERROR('Tablas turistas zona y tip.'!Y186/'Tablas turistas zona y tip.'!Y199-1,"-")</f>
        <v>5.120693695805012E-2</v>
      </c>
      <c r="O186" s="129">
        <f>IFERROR('Tablas turistas zona y tip.'!AA186/'Tablas turistas zona y tip.'!AA199-1,"-")</f>
        <v>0.10264429911856698</v>
      </c>
    </row>
    <row r="187" spans="2:15" hidden="1" outlineLevel="1">
      <c r="B187" s="41" t="s">
        <v>21</v>
      </c>
      <c r="C187" s="129">
        <f>IFERROR('Tablas turistas zona y tip.'!C187/'Tablas turistas zona y tip.'!C200-1,"-")</f>
        <v>-2.5641025641025661E-2</v>
      </c>
      <c r="D187" s="130" t="str">
        <f>IFERROR('Tablas turistas zona y tip.'!E187/'Tablas turistas zona y tip.'!E200-1,"-")</f>
        <v>-</v>
      </c>
      <c r="E187" s="130" t="str">
        <f>IFERROR('Tablas turistas zona y tip.'!G187/'Tablas turistas zona y tip.'!G200-1,"-")</f>
        <v>-</v>
      </c>
      <c r="F187" s="130" t="str">
        <f>IFERROR('Tablas turistas zona y tip.'!I187/'Tablas turistas zona y tip.'!I200-1,"-")</f>
        <v>-</v>
      </c>
      <c r="G187" s="129">
        <f>IFERROR('Tablas turistas zona y tip.'!K187/'Tablas turistas zona y tip.'!K200-1,"-")</f>
        <v>-0.16326530612244894</v>
      </c>
      <c r="H187" s="129">
        <f>IFERROR('Tablas turistas zona y tip.'!M187/'Tablas turistas zona y tip.'!M200-1,"-")</f>
        <v>0.38990825688073394</v>
      </c>
      <c r="I187" s="129">
        <f>IFERROR('Tablas turistas zona y tip.'!O187/'Tablas turistas zona y tip.'!O200-1,"-")</f>
        <v>0.26235294117647068</v>
      </c>
      <c r="J187" s="130">
        <f>IFERROR('Tablas turistas zona y tip.'!Q187/'Tablas turistas zona y tip.'!Q200-1,"-")</f>
        <v>-0.10943124550035999</v>
      </c>
      <c r="K187" s="130">
        <f>IFERROR('Tablas turistas zona y tip.'!S187/'Tablas turistas zona y tip.'!S200-1,"-")</f>
        <v>0.12486525332375131</v>
      </c>
      <c r="L187" s="130">
        <f>IFERROR('Tablas turistas zona y tip.'!U187/'Tablas turistas zona y tip.'!U200-1,"-")</f>
        <v>7.8073328540618325E-2</v>
      </c>
      <c r="M187" s="129">
        <f>IFERROR('Tablas turistas zona y tip.'!W187/'Tablas turistas zona y tip.'!W200-1,"-")</f>
        <v>-0.11824817518248176</v>
      </c>
      <c r="N187" s="129">
        <f>IFERROR('Tablas turistas zona y tip.'!Y187/'Tablas turistas zona y tip.'!Y200-1,"-")</f>
        <v>0.19659936238044629</v>
      </c>
      <c r="O187" s="129">
        <f>IFERROR('Tablas turistas zona y tip.'!AA187/'Tablas turistas zona y tip.'!AA200-1,"-")</f>
        <v>0.12908275070437236</v>
      </c>
    </row>
    <row r="188" spans="2:15" hidden="1" outlineLevel="1">
      <c r="B188" s="41" t="s">
        <v>22</v>
      </c>
      <c r="C188" s="129">
        <f>IFERROR('Tablas turistas zona y tip.'!C188/'Tablas turistas zona y tip.'!C201-1,"-")</f>
        <v>-0.12676056338028174</v>
      </c>
      <c r="D188" s="130">
        <f>IFERROR('Tablas turistas zona y tip.'!E188/'Tablas turistas zona y tip.'!E201-1,"-")</f>
        <v>-0.4</v>
      </c>
      <c r="E188" s="130" t="str">
        <f>IFERROR('Tablas turistas zona y tip.'!G188/'Tablas turistas zona y tip.'!G201-1,"-")</f>
        <v>-</v>
      </c>
      <c r="F188" s="130">
        <f>IFERROR('Tablas turistas zona y tip.'!I188/'Tablas turistas zona y tip.'!I201-1,"-")</f>
        <v>3.2</v>
      </c>
      <c r="G188" s="129">
        <f>IFERROR('Tablas turistas zona y tip.'!K188/'Tablas turistas zona y tip.'!K201-1,"-")</f>
        <v>-0.12480974124809741</v>
      </c>
      <c r="H188" s="129">
        <f>IFERROR('Tablas turistas zona y tip.'!M188/'Tablas turistas zona y tip.'!M201-1,"-")</f>
        <v>0.29157782515991482</v>
      </c>
      <c r="I188" s="129">
        <f>IFERROR('Tablas turistas zona y tip.'!O188/'Tablas turistas zona y tip.'!O201-1,"-")</f>
        <v>0.18357678641926567</v>
      </c>
      <c r="J188" s="130">
        <f>IFERROR('Tablas turistas zona y tip.'!Q188/'Tablas turistas zona y tip.'!Q201-1,"-")</f>
        <v>-0.34168443496801704</v>
      </c>
      <c r="K188" s="130">
        <f>IFERROR('Tablas turistas zona y tip.'!S188/'Tablas turistas zona y tip.'!S201-1,"-")</f>
        <v>-1.3268292682926841E-2</v>
      </c>
      <c r="L188" s="130">
        <f>IFERROR('Tablas turistas zona y tip.'!U188/'Tablas turistas zona y tip.'!U201-1,"-")</f>
        <v>-0.10127124696471934</v>
      </c>
      <c r="M188" s="129">
        <f>IFERROR('Tablas turistas zona y tip.'!W188/'Tablas turistas zona y tip.'!W201-1,"-")</f>
        <v>-0.28133384438482179</v>
      </c>
      <c r="N188" s="129">
        <f>IFERROR('Tablas turistas zona y tip.'!Y188/'Tablas turistas zona y tip.'!Y201-1,"-")</f>
        <v>-8.0451312239391726E-2</v>
      </c>
      <c r="O188" s="129">
        <f>IFERROR('Tablas turistas zona y tip.'!AA188/'Tablas turistas zona y tip.'!AA201-1,"-")</f>
        <v>-0.12914614884325937</v>
      </c>
    </row>
    <row r="189" spans="2:15" collapsed="1">
      <c r="B189" s="126">
        <v>1997</v>
      </c>
      <c r="C189" s="134">
        <f>IFERROR('Tablas turistas zona y tip.'!C189/'Tablas turistas zona y tip.'!C202-1,"-")</f>
        <v>-0.125</v>
      </c>
      <c r="D189" s="134">
        <f>IFERROR('Tablas turistas zona y tip.'!E189/'Tablas turistas zona y tip.'!E202-1,"-")</f>
        <v>-2.1276595744680882E-2</v>
      </c>
      <c r="E189" s="134">
        <f>IFERROR('Tablas turistas zona y tip.'!G189/'Tablas turistas zona y tip.'!G202-1,"-")</f>
        <v>5.25</v>
      </c>
      <c r="F189" s="134">
        <f>IFERROR('Tablas turistas zona y tip.'!I189/'Tablas turistas zona y tip.'!I202-1,"-")</f>
        <v>1.3174603174603177</v>
      </c>
      <c r="G189" s="134">
        <f>IFERROR('Tablas turistas zona y tip.'!K189/'Tablas turistas zona y tip.'!K202-1,"-")</f>
        <v>-0.1379504504504504</v>
      </c>
      <c r="H189" s="134">
        <f>IFERROR('Tablas turistas zona y tip.'!M189/'Tablas turistas zona y tip.'!M202-1,"-")</f>
        <v>1.8372703412072866E-3</v>
      </c>
      <c r="I189" s="134">
        <f>IFERROR('Tablas turistas zona y tip.'!O189/'Tablas turistas zona y tip.'!O202-1,"-")</f>
        <v>-2.4584929757343499E-2</v>
      </c>
      <c r="J189" s="134">
        <f>IFERROR('Tablas turistas zona y tip.'!Q189/'Tablas turistas zona y tip.'!Q202-1,"-")</f>
        <v>-5.7603944861593592E-2</v>
      </c>
      <c r="K189" s="134">
        <f>IFERROR('Tablas turistas zona y tip.'!S189/'Tablas turistas zona y tip.'!S202-1,"-")</f>
        <v>0.11721175890188329</v>
      </c>
      <c r="L189" s="134">
        <f>IFERROR('Tablas turistas zona y tip.'!U189/'Tablas turistas zona y tip.'!U202-1,"-")</f>
        <v>8.1254898344935711E-2</v>
      </c>
      <c r="M189" s="134">
        <f>IFERROR('Tablas turistas zona y tip.'!W189/'Tablas turistas zona y tip.'!W202-1,"-")</f>
        <v>-3.1065088757396442E-2</v>
      </c>
      <c r="N189" s="134">
        <f>IFERROR('Tablas turistas zona y tip.'!Y189/'Tablas turistas zona y tip.'!Y202-1,"-")</f>
        <v>0.12291015217844481</v>
      </c>
      <c r="O189" s="134">
        <f>IFERROR('Tablas turistas zona y tip.'!AA189/'Tablas turistas zona y tip.'!AA202-1,"-")</f>
        <v>9.1755628720609161E-2</v>
      </c>
    </row>
    <row r="190" spans="2:15" hidden="1" outlineLevel="1">
      <c r="B190" s="41" t="s">
        <v>11</v>
      </c>
      <c r="C190" s="129">
        <f>IFERROR('Tablas turistas zona y tip.'!C190/'Tablas turistas zona y tip.'!C203-1,"-")</f>
        <v>5.4117647058823533</v>
      </c>
      <c r="D190" s="130">
        <f>IFERROR('Tablas turistas zona y tip.'!E190/'Tablas turistas zona y tip.'!E203-1,"-")</f>
        <v>6</v>
      </c>
      <c r="E190" s="130">
        <f>IFERROR('Tablas turistas zona y tip.'!G190/'Tablas turistas zona y tip.'!G203-1,"-")</f>
        <v>-1</v>
      </c>
      <c r="F190" s="130">
        <f>IFERROR('Tablas turistas zona y tip.'!I190/'Tablas turistas zona y tip.'!I203-1,"-")</f>
        <v>-0.63157894736842102</v>
      </c>
      <c r="G190" s="129">
        <f>IFERROR('Tablas turistas zona y tip.'!K190/'Tablas turistas zona y tip.'!K203-1,"-")</f>
        <v>0.29665071770334928</v>
      </c>
      <c r="H190" s="129">
        <f>IFERROR('Tablas turistas zona y tip.'!M190/'Tablas turistas zona y tip.'!M203-1,"-")</f>
        <v>0.23556679308891693</v>
      </c>
      <c r="I190" s="129">
        <f>IFERROR('Tablas turistas zona y tip.'!O190/'Tablas turistas zona y tip.'!O203-1,"-")</f>
        <v>0.24471515585811532</v>
      </c>
      <c r="J190" s="130">
        <f>IFERROR('Tablas turistas zona y tip.'!Q190/'Tablas turistas zona y tip.'!Q203-1,"-")</f>
        <v>9.5480585614258207E-3</v>
      </c>
      <c r="K190" s="130">
        <f>IFERROR('Tablas turistas zona y tip.'!S190/'Tablas turistas zona y tip.'!S203-1,"-")</f>
        <v>0.2190742218675179</v>
      </c>
      <c r="L190" s="130">
        <f>IFERROR('Tablas turistas zona y tip.'!U190/'Tablas turistas zona y tip.'!U203-1,"-")</f>
        <v>0.16907185173932859</v>
      </c>
      <c r="M190" s="129">
        <f>IFERROR('Tablas turistas zona y tip.'!W190/'Tablas turistas zona y tip.'!W203-1,"-")</f>
        <v>0.11976047904191622</v>
      </c>
      <c r="N190" s="129">
        <f>IFERROR('Tablas turistas zona y tip.'!Y190/'Tablas turistas zona y tip.'!Y203-1,"-")</f>
        <v>0.22139673105497781</v>
      </c>
      <c r="O190" s="129">
        <f>IFERROR('Tablas turistas zona y tip.'!AA190/'Tablas turistas zona y tip.'!AA203-1,"-")</f>
        <v>0.19974487084086312</v>
      </c>
    </row>
    <row r="191" spans="2:15" hidden="1" outlineLevel="1">
      <c r="B191" s="41" t="s">
        <v>12</v>
      </c>
      <c r="C191" s="129">
        <f>IFERROR('Tablas turistas zona y tip.'!C191/'Tablas turistas zona y tip.'!C204-1,"-")</f>
        <v>-0.25</v>
      </c>
      <c r="D191" s="130">
        <f>IFERROR('Tablas turistas zona y tip.'!E191/'Tablas turistas zona y tip.'!E204-1,"-")</f>
        <v>-1</v>
      </c>
      <c r="E191" s="130" t="str">
        <f>IFERROR('Tablas turistas zona y tip.'!G191/'Tablas turistas zona y tip.'!G204-1,"-")</f>
        <v>-</v>
      </c>
      <c r="F191" s="130">
        <f>IFERROR('Tablas turistas zona y tip.'!I191/'Tablas turistas zona y tip.'!I204-1,"-")</f>
        <v>-0.75757575757575757</v>
      </c>
      <c r="G191" s="129">
        <f>IFERROR('Tablas turistas zona y tip.'!K191/'Tablas turistas zona y tip.'!K204-1,"-")</f>
        <v>0.23188405797101441</v>
      </c>
      <c r="H191" s="129">
        <f>IFERROR('Tablas turistas zona y tip.'!M191/'Tablas turistas zona y tip.'!M204-1,"-")</f>
        <v>0.46705202312138727</v>
      </c>
      <c r="I191" s="129">
        <f>IFERROR('Tablas turistas zona y tip.'!O191/'Tablas turistas zona y tip.'!O204-1,"-")</f>
        <v>0.42164179104477606</v>
      </c>
      <c r="J191" s="130">
        <f>IFERROR('Tablas turistas zona y tip.'!Q191/'Tablas turistas zona y tip.'!Q204-1,"-")</f>
        <v>-8.8518843120070079E-2</v>
      </c>
      <c r="K191" s="130">
        <f>IFERROR('Tablas turistas zona y tip.'!S191/'Tablas turistas zona y tip.'!S204-1,"-")</f>
        <v>0.31238348868175758</v>
      </c>
      <c r="L191" s="130">
        <f>IFERROR('Tablas turistas zona y tip.'!U191/'Tablas turistas zona y tip.'!U204-1,"-")</f>
        <v>0.21895424836601318</v>
      </c>
      <c r="M191" s="129">
        <f>IFERROR('Tablas turistas zona y tip.'!W191/'Tablas turistas zona y tip.'!W204-1,"-")</f>
        <v>-2.6184538653366562E-2</v>
      </c>
      <c r="N191" s="129">
        <f>IFERROR('Tablas turistas zona y tip.'!Y191/'Tablas turistas zona y tip.'!Y204-1,"-")</f>
        <v>0.36262534184138562</v>
      </c>
      <c r="O191" s="129">
        <f>IFERROR('Tablas turistas zona y tip.'!AA191/'Tablas turistas zona y tip.'!AA204-1,"-")</f>
        <v>0.27465086754126111</v>
      </c>
    </row>
    <row r="192" spans="2:15" hidden="1" outlineLevel="1">
      <c r="B192" s="41" t="s">
        <v>13</v>
      </c>
      <c r="C192" s="129">
        <f>IFERROR('Tablas turistas zona y tip.'!C192/'Tablas turistas zona y tip.'!C205-1,"-")</f>
        <v>-0.82758620689655171</v>
      </c>
      <c r="D192" s="130">
        <f>IFERROR('Tablas turistas zona y tip.'!E192/'Tablas turistas zona y tip.'!E205-1,"-")</f>
        <v>1.5</v>
      </c>
      <c r="E192" s="130" t="str">
        <f>IFERROR('Tablas turistas zona y tip.'!G192/'Tablas turistas zona y tip.'!G205-1,"-")</f>
        <v>-</v>
      </c>
      <c r="F192" s="130">
        <f>IFERROR('Tablas turistas zona y tip.'!I192/'Tablas turistas zona y tip.'!I205-1,"-")</f>
        <v>5.5</v>
      </c>
      <c r="G192" s="129">
        <f>IFERROR('Tablas turistas zona y tip.'!K192/'Tablas turistas zona y tip.'!K205-1,"-")</f>
        <v>0.78735632183908044</v>
      </c>
      <c r="H192" s="129">
        <f>IFERROR('Tablas turistas zona y tip.'!M192/'Tablas turistas zona y tip.'!M205-1,"-")</f>
        <v>0.76538060479666314</v>
      </c>
      <c r="I192" s="129">
        <f>IFERROR('Tablas turistas zona y tip.'!O192/'Tablas turistas zona y tip.'!O205-1,"-")</f>
        <v>0.76875551632833194</v>
      </c>
      <c r="J192" s="130">
        <f>IFERROR('Tablas turistas zona y tip.'!Q192/'Tablas turistas zona y tip.'!Q205-1,"-")</f>
        <v>-0.17001545595054091</v>
      </c>
      <c r="K192" s="130">
        <f>IFERROR('Tablas turistas zona y tip.'!S192/'Tablas turistas zona y tip.'!S205-1,"-")</f>
        <v>-0.19963768115942027</v>
      </c>
      <c r="L192" s="130">
        <f>IFERROR('Tablas turistas zona y tip.'!U192/'Tablas turistas zona y tip.'!U205-1,"-")</f>
        <v>-0.19401232756090403</v>
      </c>
      <c r="M192" s="129">
        <f>IFERROR('Tablas turistas zona y tip.'!W192/'Tablas turistas zona y tip.'!W205-1,"-")</f>
        <v>7.0422535211267512E-3</v>
      </c>
      <c r="N192" s="129">
        <f>IFERROR('Tablas turistas zona y tip.'!Y192/'Tablas turistas zona y tip.'!Y205-1,"-")</f>
        <v>5.1357891906426367E-2</v>
      </c>
      <c r="O192" s="129">
        <f>IFERROR('Tablas turistas zona y tip.'!AA192/'Tablas turistas zona y tip.'!AA205-1,"-")</f>
        <v>4.3097790417851778E-2</v>
      </c>
    </row>
    <row r="193" spans="2:15" hidden="1" outlineLevel="1">
      <c r="B193" s="41" t="s">
        <v>14</v>
      </c>
      <c r="C193" s="129">
        <f>IFERROR('Tablas turistas zona y tip.'!C193/'Tablas turistas zona y tip.'!C206-1,"-")</f>
        <v>1.5</v>
      </c>
      <c r="D193" s="130" t="str">
        <f>IFERROR('Tablas turistas zona y tip.'!E193/'Tablas turistas zona y tip.'!E206-1,"-")</f>
        <v>-</v>
      </c>
      <c r="E193" s="130" t="str">
        <f>IFERROR('Tablas turistas zona y tip.'!G193/'Tablas turistas zona y tip.'!G206-1,"-")</f>
        <v>-</v>
      </c>
      <c r="F193" s="130" t="str">
        <f>IFERROR('Tablas turistas zona y tip.'!I193/'Tablas turistas zona y tip.'!I206-1,"-")</f>
        <v>-</v>
      </c>
      <c r="G193" s="129">
        <f>IFERROR('Tablas turistas zona y tip.'!K193/'Tablas turistas zona y tip.'!K206-1,"-")</f>
        <v>0.4285714285714286</v>
      </c>
      <c r="H193" s="129">
        <f>IFERROR('Tablas turistas zona y tip.'!M193/'Tablas turistas zona y tip.'!M206-1,"-")</f>
        <v>-0.37142857142857144</v>
      </c>
      <c r="I193" s="129">
        <f>IFERROR('Tablas turistas zona y tip.'!O193/'Tablas turistas zona y tip.'!O206-1,"-")</f>
        <v>-0.23809523809523814</v>
      </c>
      <c r="J193" s="130">
        <f>IFERROR('Tablas turistas zona y tip.'!Q193/'Tablas turistas zona y tip.'!Q206-1,"-")</f>
        <v>1.4</v>
      </c>
      <c r="K193" s="130">
        <f>IFERROR('Tablas turistas zona y tip.'!S193/'Tablas turistas zona y tip.'!S206-1,"-")</f>
        <v>-0.66548042704626331</v>
      </c>
      <c r="L193" s="130">
        <f>IFERROR('Tablas turistas zona y tip.'!U193/'Tablas turistas zona y tip.'!U206-1,"-")</f>
        <v>-0.62937062937062938</v>
      </c>
      <c r="M193" s="129">
        <f>IFERROR('Tablas turistas zona y tip.'!W193/'Tablas turistas zona y tip.'!W206-1,"-")</f>
        <v>1</v>
      </c>
      <c r="N193" s="129">
        <f>IFERROR('Tablas turistas zona y tip.'!Y193/'Tablas turistas zona y tip.'!Y206-1,"-")</f>
        <v>-0.63291139240506333</v>
      </c>
      <c r="O193" s="129">
        <f>IFERROR('Tablas turistas zona y tip.'!AA193/'Tablas turistas zona y tip.'!AA206-1,"-")</f>
        <v>-0.55421686746987953</v>
      </c>
    </row>
    <row r="194" spans="2:15" hidden="1" outlineLevel="1">
      <c r="B194" s="41" t="s">
        <v>15</v>
      </c>
      <c r="C194" s="129">
        <f>IFERROR('Tablas turistas zona y tip.'!C194/'Tablas turistas zona y tip.'!C207-1,"-")</f>
        <v>0.19999999999999996</v>
      </c>
      <c r="D194" s="130">
        <f>IFERROR('Tablas turistas zona y tip.'!E194/'Tablas turistas zona y tip.'!E207-1,"-")</f>
        <v>1.6666666666666665</v>
      </c>
      <c r="E194" s="130" t="str">
        <f>IFERROR('Tablas turistas zona y tip.'!G194/'Tablas turistas zona y tip.'!G207-1,"-")</f>
        <v>-</v>
      </c>
      <c r="F194" s="130">
        <f>IFERROR('Tablas turistas zona y tip.'!I194/'Tablas turistas zona y tip.'!I207-1,"-")</f>
        <v>1.6666666666666665</v>
      </c>
      <c r="G194" s="129">
        <f>IFERROR('Tablas turistas zona y tip.'!K194/'Tablas turistas zona y tip.'!K207-1,"-")</f>
        <v>-0.44444444444444442</v>
      </c>
      <c r="H194" s="129">
        <f>IFERROR('Tablas turistas zona y tip.'!M194/'Tablas turistas zona y tip.'!M207-1,"-")</f>
        <v>-0.4285714285714286</v>
      </c>
      <c r="I194" s="129">
        <f>IFERROR('Tablas turistas zona y tip.'!O194/'Tablas turistas zona y tip.'!O207-1,"-")</f>
        <v>-0.43478260869565222</v>
      </c>
      <c r="J194" s="130">
        <f>IFERROR('Tablas turistas zona y tip.'!Q194/'Tablas turistas zona y tip.'!Q207-1,"-")</f>
        <v>-0.5</v>
      </c>
      <c r="K194" s="130">
        <f>IFERROR('Tablas turistas zona y tip.'!S194/'Tablas turistas zona y tip.'!S207-1,"-")</f>
        <v>-0.59358288770053469</v>
      </c>
      <c r="L194" s="130">
        <f>IFERROR('Tablas turistas zona y tip.'!U194/'Tablas turistas zona y tip.'!U207-1,"-")</f>
        <v>-0.59067357512953367</v>
      </c>
      <c r="M194" s="129">
        <f>IFERROR('Tablas turistas zona y tip.'!W194/'Tablas turistas zona y tip.'!W207-1,"-")</f>
        <v>-4.3478260869565188E-2</v>
      </c>
      <c r="N194" s="129">
        <f>IFERROR('Tablas turistas zona y tip.'!Y194/'Tablas turistas zona y tip.'!Y207-1,"-")</f>
        <v>-0.58208955223880599</v>
      </c>
      <c r="O194" s="129">
        <f>IFERROR('Tablas turistas zona y tip.'!AA194/'Tablas turistas zona y tip.'!AA207-1,"-")</f>
        <v>-0.5267857142857143</v>
      </c>
    </row>
    <row r="195" spans="2:15" hidden="1" outlineLevel="1">
      <c r="B195" s="41" t="s">
        <v>16</v>
      </c>
      <c r="C195" s="129">
        <f>IFERROR('Tablas turistas zona y tip.'!C195/'Tablas turistas zona y tip.'!C208-1,"-")</f>
        <v>-0.69230769230769229</v>
      </c>
      <c r="D195" s="130">
        <f>IFERROR('Tablas turistas zona y tip.'!E195/'Tablas turistas zona y tip.'!E208-1,"-")</f>
        <v>-0.4</v>
      </c>
      <c r="E195" s="130">
        <f>IFERROR('Tablas turistas zona y tip.'!G195/'Tablas turistas zona y tip.'!G208-1,"-")</f>
        <v>-1</v>
      </c>
      <c r="F195" s="130">
        <f>IFERROR('Tablas turistas zona y tip.'!I195/'Tablas turistas zona y tip.'!I208-1,"-")</f>
        <v>-0.8</v>
      </c>
      <c r="G195" s="129">
        <f>IFERROR('Tablas turistas zona y tip.'!K195/'Tablas turistas zona y tip.'!K208-1,"-")</f>
        <v>-0.8</v>
      </c>
      <c r="H195" s="129">
        <f>IFERROR('Tablas turistas zona y tip.'!M195/'Tablas turistas zona y tip.'!M208-1,"-")</f>
        <v>0.41176470588235303</v>
      </c>
      <c r="I195" s="129">
        <f>IFERROR('Tablas turistas zona y tip.'!O195/'Tablas turistas zona y tip.'!O208-1,"-")</f>
        <v>0.13636363636363646</v>
      </c>
      <c r="J195" s="130">
        <f>IFERROR('Tablas turistas zona y tip.'!Q195/'Tablas turistas zona y tip.'!Q208-1,"-")</f>
        <v>-0.15000000000000002</v>
      </c>
      <c r="K195" s="130">
        <f>IFERROR('Tablas turistas zona y tip.'!S195/'Tablas turistas zona y tip.'!S208-1,"-")</f>
        <v>-0.33884297520661155</v>
      </c>
      <c r="L195" s="130">
        <f>IFERROR('Tablas turistas zona y tip.'!U195/'Tablas turistas zona y tip.'!U208-1,"-")</f>
        <v>-0.29192546583850931</v>
      </c>
      <c r="M195" s="129">
        <f>IFERROR('Tablas turistas zona y tip.'!W195/'Tablas turistas zona y tip.'!W208-1,"-")</f>
        <v>-0.33333333333333337</v>
      </c>
      <c r="N195" s="129">
        <f>IFERROR('Tablas turistas zona y tip.'!Y195/'Tablas turistas zona y tip.'!Y208-1,"-")</f>
        <v>-0.29729729729729726</v>
      </c>
      <c r="O195" s="129">
        <f>IFERROR('Tablas turistas zona y tip.'!AA195/'Tablas turistas zona y tip.'!AA208-1,"-")</f>
        <v>-0.30805687203791465</v>
      </c>
    </row>
    <row r="196" spans="2:15" hidden="1" outlineLevel="1">
      <c r="B196" s="41" t="s">
        <v>17</v>
      </c>
      <c r="C196" s="129">
        <f>IFERROR('Tablas turistas zona y tip.'!C196/'Tablas turistas zona y tip.'!C209-1,"-")</f>
        <v>-0.75</v>
      </c>
      <c r="D196" s="130">
        <f>IFERROR('Tablas turistas zona y tip.'!E196/'Tablas turistas zona y tip.'!E209-1,"-")</f>
        <v>0</v>
      </c>
      <c r="E196" s="130" t="str">
        <f>IFERROR('Tablas turistas zona y tip.'!G196/'Tablas turistas zona y tip.'!G209-1,"-")</f>
        <v>-</v>
      </c>
      <c r="F196" s="130">
        <f>IFERROR('Tablas turistas zona y tip.'!I196/'Tablas turistas zona y tip.'!I209-1,"-")</f>
        <v>0</v>
      </c>
      <c r="G196" s="129">
        <f>IFERROR('Tablas turistas zona y tip.'!K196/'Tablas turistas zona y tip.'!K209-1,"-")</f>
        <v>-1</v>
      </c>
      <c r="H196" s="129">
        <f>IFERROR('Tablas turistas zona y tip.'!M196/'Tablas turistas zona y tip.'!M209-1,"-")</f>
        <v>0</v>
      </c>
      <c r="I196" s="129">
        <f>IFERROR('Tablas turistas zona y tip.'!O196/'Tablas turistas zona y tip.'!O209-1,"-")</f>
        <v>-0.47368421052631582</v>
      </c>
      <c r="J196" s="130">
        <f>IFERROR('Tablas turistas zona y tip.'!Q196/'Tablas turistas zona y tip.'!Q209-1,"-")</f>
        <v>-5.8823529411764719E-2</v>
      </c>
      <c r="K196" s="130">
        <f>IFERROR('Tablas turistas zona y tip.'!S196/'Tablas turistas zona y tip.'!S209-1,"-")</f>
        <v>-0.19148936170212771</v>
      </c>
      <c r="L196" s="130">
        <f>IFERROR('Tablas turistas zona y tip.'!U196/'Tablas turistas zona y tip.'!U209-1,"-")</f>
        <v>-0.15625</v>
      </c>
      <c r="M196" s="129">
        <f>IFERROR('Tablas turistas zona y tip.'!W196/'Tablas turistas zona y tip.'!W209-1,"-")</f>
        <v>-0.45238095238095233</v>
      </c>
      <c r="N196" s="129">
        <f>IFERROR('Tablas turistas zona y tip.'!Y196/'Tablas turistas zona y tip.'!Y209-1,"-")</f>
        <v>-0.15789473684210531</v>
      </c>
      <c r="O196" s="129">
        <f>IFERROR('Tablas turistas zona y tip.'!AA196/'Tablas turistas zona y tip.'!AA209-1,"-")</f>
        <v>-0.28282828282828287</v>
      </c>
    </row>
    <row r="197" spans="2:15" hidden="1" outlineLevel="1">
      <c r="B197" s="41" t="s">
        <v>18</v>
      </c>
      <c r="C197" s="129">
        <f>IFERROR('Tablas turistas zona y tip.'!C197/'Tablas turistas zona y tip.'!C210-1,"-")</f>
        <v>-0.7142857142857143</v>
      </c>
      <c r="D197" s="130">
        <f>IFERROR('Tablas turistas zona y tip.'!E197/'Tablas turistas zona y tip.'!E210-1,"-")</f>
        <v>1</v>
      </c>
      <c r="E197" s="130" t="str">
        <f>IFERROR('Tablas turistas zona y tip.'!G197/'Tablas turistas zona y tip.'!G210-1,"-")</f>
        <v>-</v>
      </c>
      <c r="F197" s="130">
        <f>IFERROR('Tablas turistas zona y tip.'!I197/'Tablas turistas zona y tip.'!I210-1,"-")</f>
        <v>1</v>
      </c>
      <c r="G197" s="129">
        <f>IFERROR('Tablas turistas zona y tip.'!K197/'Tablas turistas zona y tip.'!K210-1,"-")</f>
        <v>26.6</v>
      </c>
      <c r="H197" s="129">
        <f>IFERROR('Tablas turistas zona y tip.'!M197/'Tablas turistas zona y tip.'!M210-1,"-")</f>
        <v>66.416666666666671</v>
      </c>
      <c r="I197" s="129">
        <f>IFERROR('Tablas turistas zona y tip.'!O197/'Tablas turistas zona y tip.'!O210-1,"-")</f>
        <v>54.705882352941174</v>
      </c>
      <c r="J197" s="130">
        <f>IFERROR('Tablas turistas zona y tip.'!Q197/'Tablas turistas zona y tip.'!Q210-1,"-")</f>
        <v>27.578947368421051</v>
      </c>
      <c r="K197" s="130">
        <f>IFERROR('Tablas turistas zona y tip.'!S197/'Tablas turistas zona y tip.'!S210-1,"-")</f>
        <v>28.150684931506849</v>
      </c>
      <c r="L197" s="130">
        <f>IFERROR('Tablas turistas zona y tip.'!U197/'Tablas turistas zona y tip.'!U210-1,"-")</f>
        <v>28.032608695652176</v>
      </c>
      <c r="M197" s="129">
        <f>IFERROR('Tablas turistas zona y tip.'!W197/'Tablas turistas zona y tip.'!W210-1,"-")</f>
        <v>-0.40625</v>
      </c>
      <c r="N197" s="129">
        <f>IFERROR('Tablas turistas zona y tip.'!Y197/'Tablas turistas zona y tip.'!Y210-1,"-")</f>
        <v>-0.54117647058823537</v>
      </c>
      <c r="O197" s="129">
        <f>IFERROR('Tablas turistas zona y tip.'!AA197/'Tablas turistas zona y tip.'!AA210-1,"-")</f>
        <v>-0.50427350427350426</v>
      </c>
    </row>
    <row r="198" spans="2:15" hidden="1" outlineLevel="1">
      <c r="B198" s="41" t="s">
        <v>19</v>
      </c>
      <c r="C198" s="129">
        <f>IFERROR('Tablas turistas zona y tip.'!C198/'Tablas turistas zona y tip.'!C211-1,"-")</f>
        <v>-0.94117647058823528</v>
      </c>
      <c r="D198" s="130">
        <f>IFERROR('Tablas turistas zona y tip.'!E198/'Tablas turistas zona y tip.'!E211-1,"-")</f>
        <v>0</v>
      </c>
      <c r="E198" s="130" t="str">
        <f>IFERROR('Tablas turistas zona y tip.'!G198/'Tablas turistas zona y tip.'!G211-1,"-")</f>
        <v>-</v>
      </c>
      <c r="F198" s="130">
        <f>IFERROR('Tablas turistas zona y tip.'!I198/'Tablas turistas zona y tip.'!I211-1,"-")</f>
        <v>0</v>
      </c>
      <c r="G198" s="129">
        <f>IFERROR('Tablas turistas zona y tip.'!K198/'Tablas turistas zona y tip.'!K211-1,"-")</f>
        <v>0.550561797752809</v>
      </c>
      <c r="H198" s="129">
        <f>IFERROR('Tablas turistas zona y tip.'!M198/'Tablas turistas zona y tip.'!M211-1,"-")</f>
        <v>0.30694668820678506</v>
      </c>
      <c r="I198" s="129">
        <f>IFERROR('Tablas turistas zona y tip.'!O198/'Tablas turistas zona y tip.'!O211-1,"-")</f>
        <v>0.33757062146892647</v>
      </c>
      <c r="J198" s="130">
        <f>IFERROR('Tablas turistas zona y tip.'!Q198/'Tablas turistas zona y tip.'!Q211-1,"-")</f>
        <v>3.4285714285714253E-2</v>
      </c>
      <c r="K198" s="130">
        <f>IFERROR('Tablas turistas zona y tip.'!S198/'Tablas turistas zona y tip.'!S211-1,"-")</f>
        <v>0.38812785388127846</v>
      </c>
      <c r="L198" s="130">
        <f>IFERROR('Tablas turistas zona y tip.'!U198/'Tablas turistas zona y tip.'!U211-1,"-")</f>
        <v>0.29786200194363466</v>
      </c>
      <c r="M198" s="129">
        <f>IFERROR('Tablas turistas zona y tip.'!W198/'Tablas turistas zona y tip.'!W211-1,"-")</f>
        <v>5.3846153846153877E-2</v>
      </c>
      <c r="N198" s="129">
        <f>IFERROR('Tablas turistas zona y tip.'!Y198/'Tablas turistas zona y tip.'!Y211-1,"-")</f>
        <v>0.3647769516728625</v>
      </c>
      <c r="O198" s="129">
        <f>IFERROR('Tablas turistas zona y tip.'!AA198/'Tablas turistas zona y tip.'!AA211-1,"-")</f>
        <v>0.29264810849393297</v>
      </c>
    </row>
    <row r="199" spans="2:15" hidden="1" outlineLevel="1">
      <c r="B199" s="41" t="s">
        <v>20</v>
      </c>
      <c r="C199" s="129">
        <f>IFERROR('Tablas turistas zona y tip.'!C199/'Tablas turistas zona y tip.'!C212-1,"-")</f>
        <v>-0.99488491048593353</v>
      </c>
      <c r="D199" s="130">
        <f>IFERROR('Tablas turistas zona y tip.'!E199/'Tablas turistas zona y tip.'!E212-1,"-")</f>
        <v>4.5</v>
      </c>
      <c r="E199" s="130">
        <f>IFERROR('Tablas turistas zona y tip.'!G199/'Tablas turistas zona y tip.'!G212-1,"-")</f>
        <v>-1</v>
      </c>
      <c r="F199" s="130">
        <f>IFERROR('Tablas turistas zona y tip.'!I199/'Tablas turistas zona y tip.'!I212-1,"-")</f>
        <v>-0.47619047619047616</v>
      </c>
      <c r="G199" s="129">
        <f>IFERROR('Tablas turistas zona y tip.'!K199/'Tablas turistas zona y tip.'!K212-1,"-")</f>
        <v>0.95795795795795802</v>
      </c>
      <c r="H199" s="129">
        <f>IFERROR('Tablas turistas zona y tip.'!M199/'Tablas turistas zona y tip.'!M212-1,"-")</f>
        <v>0.9096340552651232</v>
      </c>
      <c r="I199" s="129">
        <f>IFERROR('Tablas turistas zona y tip.'!O199/'Tablas turistas zona y tip.'!O212-1,"-")</f>
        <v>0.91925837320574155</v>
      </c>
      <c r="J199" s="130">
        <f>IFERROR('Tablas turistas zona y tip.'!Q199/'Tablas turistas zona y tip.'!Q212-1,"-")</f>
        <v>1.6198830409356724</v>
      </c>
      <c r="K199" s="130">
        <f>IFERROR('Tablas turistas zona y tip.'!S199/'Tablas turistas zona y tip.'!S212-1,"-")</f>
        <v>0.5749670619235836</v>
      </c>
      <c r="L199" s="130">
        <f>IFERROR('Tablas turistas zona y tip.'!U199/'Tablas turistas zona y tip.'!U212-1,"-")</f>
        <v>0.69939647168059427</v>
      </c>
      <c r="M199" s="129">
        <f>IFERROR('Tablas turistas zona y tip.'!W199/'Tablas turistas zona y tip.'!W212-1,"-")</f>
        <v>-0.28041384231180877</v>
      </c>
      <c r="N199" s="129">
        <f>IFERROR('Tablas turistas zona y tip.'!Y199/'Tablas turistas zona y tip.'!Y212-1,"-")</f>
        <v>0.6561226470017465</v>
      </c>
      <c r="O199" s="129">
        <f>IFERROR('Tablas turistas zona y tip.'!AA199/'Tablas turistas zona y tip.'!AA212-1,"-")</f>
        <v>0.32616892911010553</v>
      </c>
    </row>
    <row r="200" spans="2:15" hidden="1" outlineLevel="1">
      <c r="B200" s="41" t="s">
        <v>21</v>
      </c>
      <c r="C200" s="129">
        <f>IFERROR('Tablas turistas zona y tip.'!C200/'Tablas turistas zona y tip.'!C213-1,"-")</f>
        <v>0.36842105263157898</v>
      </c>
      <c r="D200" s="130">
        <f>IFERROR('Tablas turistas zona y tip.'!E200/'Tablas turistas zona y tip.'!E213-1,"-")</f>
        <v>-1</v>
      </c>
      <c r="E200" s="130" t="str">
        <f>IFERROR('Tablas turistas zona y tip.'!G200/'Tablas turistas zona y tip.'!G213-1,"-")</f>
        <v>-</v>
      </c>
      <c r="F200" s="130">
        <f>IFERROR('Tablas turistas zona y tip.'!I200/'Tablas turistas zona y tip.'!I213-1,"-")</f>
        <v>-1</v>
      </c>
      <c r="G200" s="129">
        <f>IFERROR('Tablas turistas zona y tip.'!K200/'Tablas turistas zona y tip.'!K213-1,"-")</f>
        <v>0.8666666666666667</v>
      </c>
      <c r="H200" s="129">
        <f>IFERROR('Tablas turistas zona y tip.'!M200/'Tablas turistas zona y tip.'!M213-1,"-")</f>
        <v>0.63636363636363646</v>
      </c>
      <c r="I200" s="129">
        <f>IFERROR('Tablas turistas zona y tip.'!O200/'Tablas turistas zona y tip.'!O213-1,"-")</f>
        <v>0.68428005284015847</v>
      </c>
      <c r="J200" s="130">
        <f>IFERROR('Tablas turistas zona y tip.'!Q200/'Tablas turistas zona y tip.'!Q213-1,"-")</f>
        <v>0.24128686327077742</v>
      </c>
      <c r="K200" s="130">
        <f>IFERROR('Tablas turistas zona y tip.'!S200/'Tablas turistas zona y tip.'!S213-1,"-")</f>
        <v>0.65852205005959474</v>
      </c>
      <c r="L200" s="130">
        <f>IFERROR('Tablas turistas zona y tip.'!U200/'Tablas turistas zona y tip.'!U213-1,"-")</f>
        <v>0.55418994413407829</v>
      </c>
      <c r="M200" s="129">
        <f>IFERROR('Tablas turistas zona y tip.'!W200/'Tablas turistas zona y tip.'!W213-1,"-")</f>
        <v>0.37274549098196386</v>
      </c>
      <c r="N200" s="129">
        <f>IFERROR('Tablas turistas zona y tip.'!Y200/'Tablas turistas zona y tip.'!Y213-1,"-")</f>
        <v>0.65268935236004388</v>
      </c>
      <c r="O200" s="129">
        <f>IFERROR('Tablas turistas zona y tip.'!AA200/'Tablas turistas zona y tip.'!AA213-1,"-")</f>
        <v>0.58344348975545279</v>
      </c>
    </row>
    <row r="201" spans="2:15" hidden="1" outlineLevel="1">
      <c r="B201" s="41" t="s">
        <v>22</v>
      </c>
      <c r="C201" s="129">
        <f>IFERROR('Tablas turistas zona y tip.'!C201/'Tablas turistas zona y tip.'!C214-1,"-")</f>
        <v>0.18333333333333335</v>
      </c>
      <c r="D201" s="130">
        <f>IFERROR('Tablas turistas zona y tip.'!E201/'Tablas turistas zona y tip.'!E214-1,"-")</f>
        <v>0.66666666666666674</v>
      </c>
      <c r="E201" s="130" t="str">
        <f>IFERROR('Tablas turistas zona y tip.'!G201/'Tablas turistas zona y tip.'!G214-1,"-")</f>
        <v>-</v>
      </c>
      <c r="F201" s="130">
        <f>IFERROR('Tablas turistas zona y tip.'!I201/'Tablas turistas zona y tip.'!I214-1,"-")</f>
        <v>0.66666666666666674</v>
      </c>
      <c r="G201" s="129">
        <f>IFERROR('Tablas turistas zona y tip.'!K201/'Tablas turistas zona y tip.'!K214-1,"-")</f>
        <v>1.28125</v>
      </c>
      <c r="H201" s="129">
        <f>IFERROR('Tablas turistas zona y tip.'!M201/'Tablas turistas zona y tip.'!M214-1,"-")</f>
        <v>0.1349062310949789</v>
      </c>
      <c r="I201" s="129">
        <f>IFERROR('Tablas turistas zona y tip.'!O201/'Tablas turistas zona y tip.'!O214-1,"-")</f>
        <v>0.30499742400824315</v>
      </c>
      <c r="J201" s="130">
        <f>IFERROR('Tablas turistas zona y tip.'!Q201/'Tablas turistas zona y tip.'!Q214-1,"-")</f>
        <v>0.22534291312867416</v>
      </c>
      <c r="K201" s="130">
        <f>IFERROR('Tablas turistas zona y tip.'!S201/'Tablas turistas zona y tip.'!S214-1,"-")</f>
        <v>0.3568970082075722</v>
      </c>
      <c r="L201" s="130">
        <f>IFERROR('Tablas turistas zona y tip.'!U201/'Tablas turistas zona y tip.'!U214-1,"-")</f>
        <v>0.31895252449133382</v>
      </c>
      <c r="M201" s="129">
        <f>IFERROR('Tablas turistas zona y tip.'!W201/'Tablas turistas zona y tip.'!W214-1,"-")</f>
        <v>0.38629117959617432</v>
      </c>
      <c r="N201" s="129">
        <f>IFERROR('Tablas turistas zona y tip.'!Y201/'Tablas turistas zona y tip.'!Y214-1,"-")</f>
        <v>0.50165745856353583</v>
      </c>
      <c r="O201" s="129">
        <f>IFERROR('Tablas turistas zona y tip.'!AA201/'Tablas turistas zona y tip.'!AA214-1,"-")</f>
        <v>0.47196389496717717</v>
      </c>
    </row>
    <row r="202" spans="2:15" collapsed="1">
      <c r="B202" s="126">
        <v>1996</v>
      </c>
      <c r="C202" s="134">
        <f>IFERROR('Tablas turistas zona y tip.'!C202/'Tablas turistas zona y tip.'!C215-1,"-")</f>
        <v>-0.85875961973743775</v>
      </c>
      <c r="D202" s="134">
        <f>IFERROR('Tablas turistas zona y tip.'!E202/'Tablas turistas zona y tip.'!E215-1,"-")</f>
        <v>-0.24193548387096775</v>
      </c>
      <c r="E202" s="134">
        <f>IFERROR('Tablas turistas zona y tip.'!G202/'Tablas turistas zona y tip.'!G215-1,"-")</f>
        <v>-0.65957446808510634</v>
      </c>
      <c r="F202" s="134">
        <f>IFERROR('Tablas turistas zona y tip.'!I202/'Tablas turistas zona y tip.'!I215-1,"-")</f>
        <v>-0.42201834862385323</v>
      </c>
      <c r="G202" s="134">
        <f>IFERROR('Tablas turistas zona y tip.'!K202/'Tablas turistas zona y tip.'!K215-1,"-")</f>
        <v>0.71926427879961286</v>
      </c>
      <c r="H202" s="134">
        <f>IFERROR('Tablas turistas zona y tip.'!M202/'Tablas turistas zona y tip.'!M215-1,"-")</f>
        <v>0.53012048192771077</v>
      </c>
      <c r="I202" s="134">
        <f>IFERROR('Tablas turistas zona y tip.'!O202/'Tablas turistas zona y tip.'!O215-1,"-")</f>
        <v>0.56261433560618657</v>
      </c>
      <c r="J202" s="134">
        <f>IFERROR('Tablas turistas zona y tip.'!Q202/'Tablas turistas zona y tip.'!Q215-1,"-")</f>
        <v>0.25077095598542187</v>
      </c>
      <c r="K202" s="134">
        <f>IFERROR('Tablas turistas zona y tip.'!S202/'Tablas turistas zona y tip.'!S215-1,"-")</f>
        <v>0.39527068064947168</v>
      </c>
      <c r="L202" s="134">
        <f>IFERROR('Tablas turistas zona y tip.'!U202/'Tablas turistas zona y tip.'!U215-1,"-")</f>
        <v>0.36288523766139935</v>
      </c>
      <c r="M202" s="134">
        <f>IFERROR('Tablas turistas zona y tip.'!W202/'Tablas turistas zona y tip.'!W215-1,"-")</f>
        <v>6.1039414021625493E-2</v>
      </c>
      <c r="N202" s="134">
        <f>IFERROR('Tablas turistas zona y tip.'!Y202/'Tablas turistas zona y tip.'!Y215-1,"-")</f>
        <v>0.38226141078838172</v>
      </c>
      <c r="O202" s="134">
        <f>IFERROR('Tablas turistas zona y tip.'!AA202/'Tablas turistas zona y tip.'!AA215-1,"-")</f>
        <v>0.30247769210777098</v>
      </c>
    </row>
    <row r="203" spans="2:15" hidden="1" outlineLevel="1">
      <c r="B203" s="41" t="s">
        <v>11</v>
      </c>
      <c r="C203" s="129">
        <f>IFERROR('Tablas turistas zona y tip.'!C203/'Tablas turistas zona y tip.'!C216-1,"-")</f>
        <v>-0.58536585365853666</v>
      </c>
      <c r="D203" s="130">
        <f>IFERROR('Tablas turistas zona y tip.'!E203/'Tablas turistas zona y tip.'!E216-1,"-")</f>
        <v>-0.8</v>
      </c>
      <c r="E203" s="130" t="str">
        <f>IFERROR('Tablas turistas zona y tip.'!G203/'Tablas turistas zona y tip.'!G216-1,"-")</f>
        <v>-</v>
      </c>
      <c r="F203" s="130">
        <f>IFERROR('Tablas turistas zona y tip.'!I203/'Tablas turistas zona y tip.'!I216-1,"-")</f>
        <v>2.8</v>
      </c>
      <c r="G203" s="129">
        <f>IFERROR('Tablas turistas zona y tip.'!K203/'Tablas turistas zona y tip.'!K216-1,"-")</f>
        <v>0.69230769230769229</v>
      </c>
      <c r="H203" s="129">
        <f>IFERROR('Tablas turistas zona y tip.'!M203/'Tablas turistas zona y tip.'!M216-1,"-")</f>
        <v>0.70474137931034475</v>
      </c>
      <c r="I203" s="129">
        <f>IFERROR('Tablas turistas zona y tip.'!O203/'Tablas turistas zona y tip.'!O216-1,"-")</f>
        <v>0.70286760219646127</v>
      </c>
      <c r="J203" s="130">
        <f>IFERROR('Tablas turistas zona y tip.'!Q203/'Tablas turistas zona y tip.'!Q216-1,"-")</f>
        <v>0.60142711518858305</v>
      </c>
      <c r="K203" s="130">
        <f>IFERROR('Tablas turistas zona y tip.'!S203/'Tablas turistas zona y tip.'!S216-1,"-")</f>
        <v>0.1834710743801653</v>
      </c>
      <c r="L203" s="130">
        <f>IFERROR('Tablas turistas zona y tip.'!U203/'Tablas turistas zona y tip.'!U216-1,"-")</f>
        <v>0.26207822085889565</v>
      </c>
      <c r="M203" s="129">
        <f>IFERROR('Tablas turistas zona y tip.'!W203/'Tablas turistas zona y tip.'!W216-1,"-")</f>
        <v>0.57299843014128737</v>
      </c>
      <c r="N203" s="129">
        <f>IFERROR('Tablas turistas zona y tip.'!Y203/'Tablas turistas zona y tip.'!Y216-1,"-")</f>
        <v>0.31562111249333569</v>
      </c>
      <c r="O203" s="129">
        <f>IFERROR('Tablas turistas zona y tip.'!AA203/'Tablas turistas zona y tip.'!AA216-1,"-")</f>
        <v>0.36313577742356173</v>
      </c>
    </row>
    <row r="204" spans="2:15" hidden="1" outlineLevel="1">
      <c r="B204" s="41" t="s">
        <v>12</v>
      </c>
      <c r="C204" s="129">
        <f>IFERROR('Tablas turistas zona y tip.'!C204/'Tablas turistas zona y tip.'!C217-1,"-")</f>
        <v>-0.15789473684210531</v>
      </c>
      <c r="D204" s="130">
        <f>IFERROR('Tablas turistas zona y tip.'!E204/'Tablas turistas zona y tip.'!E217-1,"-")</f>
        <v>32</v>
      </c>
      <c r="E204" s="130" t="str">
        <f>IFERROR('Tablas turistas zona y tip.'!G204/'Tablas turistas zona y tip.'!G217-1,"-")</f>
        <v>-</v>
      </c>
      <c r="F204" s="130">
        <f>IFERROR('Tablas turistas zona y tip.'!I204/'Tablas turistas zona y tip.'!I217-1,"-")</f>
        <v>32</v>
      </c>
      <c r="G204" s="129">
        <f>IFERROR('Tablas turistas zona y tip.'!K204/'Tablas turistas zona y tip.'!K217-1,"-")</f>
        <v>5.6122448979591733E-2</v>
      </c>
      <c r="H204" s="129">
        <f>IFERROR('Tablas turistas zona y tip.'!M204/'Tablas turistas zona y tip.'!M217-1,"-")</f>
        <v>9.7019657577679164E-2</v>
      </c>
      <c r="I204" s="129">
        <f>IFERROR('Tablas turistas zona y tip.'!O204/'Tablas turistas zona y tip.'!O217-1,"-")</f>
        <v>8.8877602844083192E-2</v>
      </c>
      <c r="J204" s="130">
        <f>IFERROR('Tablas turistas zona y tip.'!Q204/'Tablas turistas zona y tip.'!Q217-1,"-")</f>
        <v>0.50726552179656537</v>
      </c>
      <c r="K204" s="130">
        <f>IFERROR('Tablas turistas zona y tip.'!S204/'Tablas turistas zona y tip.'!S217-1,"-")</f>
        <v>-1.9326194828937049E-2</v>
      </c>
      <c r="L204" s="130">
        <f>IFERROR('Tablas turistas zona y tip.'!U204/'Tablas turistas zona y tip.'!U217-1,"-")</f>
        <v>6.759703445268217E-2</v>
      </c>
      <c r="M204" s="129">
        <f>IFERROR('Tablas turistas zona y tip.'!W204/'Tablas turistas zona y tip.'!W217-1,"-")</f>
        <v>0.37211291702309657</v>
      </c>
      <c r="N204" s="129">
        <f>IFERROR('Tablas turistas zona y tip.'!Y204/'Tablas turistas zona y tip.'!Y217-1,"-")</f>
        <v>1.4613392526822144E-2</v>
      </c>
      <c r="O204" s="129">
        <f>IFERROR('Tablas turistas zona y tip.'!AA204/'Tablas turistas zona y tip.'!AA217-1,"-")</f>
        <v>7.8174904942965862E-2</v>
      </c>
    </row>
    <row r="205" spans="2:15" hidden="1" outlineLevel="1">
      <c r="B205" s="41" t="s">
        <v>13</v>
      </c>
      <c r="C205" s="129">
        <f>IFERROR('Tablas turistas zona y tip.'!C205/'Tablas turistas zona y tip.'!C218-1,"-")</f>
        <v>0.38095238095238093</v>
      </c>
      <c r="D205" s="130">
        <f>IFERROR('Tablas turistas zona y tip.'!E205/'Tablas turistas zona y tip.'!E218-1,"-")</f>
        <v>-0.75</v>
      </c>
      <c r="E205" s="130" t="str">
        <f>IFERROR('Tablas turistas zona y tip.'!G205/'Tablas turistas zona y tip.'!G218-1,"-")</f>
        <v>-</v>
      </c>
      <c r="F205" s="130">
        <f>IFERROR('Tablas turistas zona y tip.'!I205/'Tablas turistas zona y tip.'!I218-1,"-")</f>
        <v>-0.75</v>
      </c>
      <c r="G205" s="129">
        <f>IFERROR('Tablas turistas zona y tip.'!K205/'Tablas turistas zona y tip.'!K218-1,"-")</f>
        <v>-0.20183486238532111</v>
      </c>
      <c r="H205" s="129">
        <f>IFERROR('Tablas turistas zona y tip.'!M205/'Tablas turistas zona y tip.'!M218-1,"-")</f>
        <v>4.466230936819171E-2</v>
      </c>
      <c r="I205" s="129">
        <f>IFERROR('Tablas turistas zona y tip.'!O205/'Tablas turistas zona y tip.'!O218-1,"-")</f>
        <v>-2.6408450704225039E-3</v>
      </c>
      <c r="J205" s="130">
        <f>IFERROR('Tablas turistas zona y tip.'!Q205/'Tablas turistas zona y tip.'!Q218-1,"-")</f>
        <v>0.53681710213776723</v>
      </c>
      <c r="K205" s="130">
        <f>IFERROR('Tablas turistas zona y tip.'!S205/'Tablas turistas zona y tip.'!S218-1,"-")</f>
        <v>1.2549019607843137</v>
      </c>
      <c r="L205" s="130">
        <f>IFERROR('Tablas turistas zona y tip.'!U205/'Tablas turistas zona y tip.'!U218-1,"-")</f>
        <v>1.0711246200607905</v>
      </c>
      <c r="M205" s="129">
        <f>IFERROR('Tablas turistas zona y tip.'!W205/'Tablas turistas zona y tip.'!W218-1,"-")</f>
        <v>0.27544910179640714</v>
      </c>
      <c r="N205" s="129">
        <f>IFERROR('Tablas turistas zona y tip.'!Y205/'Tablas turistas zona y tip.'!Y218-1,"-")</f>
        <v>0.73622782446311863</v>
      </c>
      <c r="O205" s="129">
        <f>IFERROR('Tablas turistas zona y tip.'!AA205/'Tablas turistas zona y tip.'!AA218-1,"-")</f>
        <v>0.62669039145907468</v>
      </c>
    </row>
    <row r="206" spans="2:15" hidden="1" outlineLevel="1">
      <c r="B206" s="41" t="s">
        <v>14</v>
      </c>
      <c r="C206" s="129">
        <f>IFERROR('Tablas turistas zona y tip.'!C206/'Tablas turistas zona y tip.'!C219-1,"-")</f>
        <v>-0.63636363636363635</v>
      </c>
      <c r="D206" s="130">
        <f>IFERROR('Tablas turistas zona y tip.'!E206/'Tablas turistas zona y tip.'!E219-1,"-")</f>
        <v>-1</v>
      </c>
      <c r="E206" s="130" t="str">
        <f>IFERROR('Tablas turistas zona y tip.'!G206/'Tablas turistas zona y tip.'!G219-1,"-")</f>
        <v>-</v>
      </c>
      <c r="F206" s="130">
        <f>IFERROR('Tablas turistas zona y tip.'!I206/'Tablas turistas zona y tip.'!I219-1,"-")</f>
        <v>-1</v>
      </c>
      <c r="G206" s="129">
        <f>IFERROR('Tablas turistas zona y tip.'!K206/'Tablas turistas zona y tip.'!K219-1,"-")</f>
        <v>-0.81081081081081074</v>
      </c>
      <c r="H206" s="129">
        <f>IFERROR('Tablas turistas zona y tip.'!M206/'Tablas turistas zona y tip.'!M219-1,"-")</f>
        <v>7.75</v>
      </c>
      <c r="I206" s="129">
        <f>IFERROR('Tablas turistas zona y tip.'!O206/'Tablas turistas zona y tip.'!O219-1,"-")</f>
        <v>2.4390243902439046E-2</v>
      </c>
      <c r="J206" s="130">
        <f>IFERROR('Tablas turistas zona y tip.'!Q206/'Tablas turistas zona y tip.'!Q219-1,"-")</f>
        <v>-0.58333333333333326</v>
      </c>
      <c r="K206" s="130">
        <f>IFERROR('Tablas turistas zona y tip.'!S206/'Tablas turistas zona y tip.'!S219-1,"-")</f>
        <v>2.3058823529411763</v>
      </c>
      <c r="L206" s="130">
        <f>IFERROR('Tablas turistas zona y tip.'!U206/'Tablas turistas zona y tip.'!U219-1,"-")</f>
        <v>1.9484536082474229</v>
      </c>
      <c r="M206" s="129">
        <f>IFERROR('Tablas turistas zona y tip.'!W206/'Tablas turistas zona y tip.'!W219-1,"-")</f>
        <v>-0.74193548387096775</v>
      </c>
      <c r="N206" s="129">
        <f>IFERROR('Tablas turistas zona y tip.'!Y206/'Tablas turistas zona y tip.'!Y219-1,"-")</f>
        <v>2.5505617977528088</v>
      </c>
      <c r="O206" s="129">
        <f>IFERROR('Tablas turistas zona y tip.'!AA206/'Tablas turistas zona y tip.'!AA219-1,"-")</f>
        <v>1.1986754966887418</v>
      </c>
    </row>
    <row r="207" spans="2:15" hidden="1" outlineLevel="1">
      <c r="B207" s="41" t="s">
        <v>15</v>
      </c>
      <c r="C207" s="129">
        <f>IFERROR('Tablas turistas zona y tip.'!C207/'Tablas turistas zona y tip.'!C220-1,"-")</f>
        <v>0.25</v>
      </c>
      <c r="D207" s="130">
        <f>IFERROR('Tablas turistas zona y tip.'!E207/'Tablas turistas zona y tip.'!E220-1,"-")</f>
        <v>0.5</v>
      </c>
      <c r="E207" s="130" t="str">
        <f>IFERROR('Tablas turistas zona y tip.'!G207/'Tablas turistas zona y tip.'!G220-1,"-")</f>
        <v>-</v>
      </c>
      <c r="F207" s="130">
        <f>IFERROR('Tablas turistas zona y tip.'!I207/'Tablas turistas zona y tip.'!I220-1,"-")</f>
        <v>0.5</v>
      </c>
      <c r="G207" s="129" t="str">
        <f>IFERROR('Tablas turistas zona y tip.'!K207/'Tablas turistas zona y tip.'!K220-1,"-")</f>
        <v>-</v>
      </c>
      <c r="H207" s="129">
        <f>IFERROR('Tablas turistas zona y tip.'!M207/'Tablas turistas zona y tip.'!M220-1,"-")</f>
        <v>6</v>
      </c>
      <c r="I207" s="129">
        <f>IFERROR('Tablas turistas zona y tip.'!O207/'Tablas turistas zona y tip.'!O220-1,"-")</f>
        <v>10.5</v>
      </c>
      <c r="J207" s="130">
        <f>IFERROR('Tablas turistas zona y tip.'!Q207/'Tablas turistas zona y tip.'!Q220-1,"-")</f>
        <v>2</v>
      </c>
      <c r="K207" s="130">
        <f>IFERROR('Tablas turistas zona y tip.'!S207/'Tablas turistas zona y tip.'!S220-1,"-")</f>
        <v>-0.82749077490774914</v>
      </c>
      <c r="L207" s="130">
        <f>IFERROR('Tablas turistas zona y tip.'!U207/'Tablas turistas zona y tip.'!U220-1,"-")</f>
        <v>-0.82228360957642721</v>
      </c>
      <c r="M207" s="129">
        <f>IFERROR('Tablas turistas zona y tip.'!W207/'Tablas turistas zona y tip.'!W220-1,"-")</f>
        <v>1.875</v>
      </c>
      <c r="N207" s="129">
        <f>IFERROR('Tablas turistas zona y tip.'!Y207/'Tablas turistas zona y tip.'!Y220-1,"-")</f>
        <v>-0.81491712707182318</v>
      </c>
      <c r="O207" s="129">
        <f>IFERROR('Tablas turistas zona y tip.'!AA207/'Tablas turistas zona y tip.'!AA220-1,"-")</f>
        <v>-0.79524680073126142</v>
      </c>
    </row>
    <row r="208" spans="2:15" hidden="1" outlineLevel="1">
      <c r="B208" s="41" t="s">
        <v>16</v>
      </c>
      <c r="C208" s="129">
        <f>IFERROR('Tablas turistas zona y tip.'!C208/'Tablas turistas zona y tip.'!C221-1,"-")</f>
        <v>1.6</v>
      </c>
      <c r="D208" s="130" t="str">
        <f>IFERROR('Tablas turistas zona y tip.'!E208/'Tablas turistas zona y tip.'!E221-1,"-")</f>
        <v>-</v>
      </c>
      <c r="E208" s="130" t="str">
        <f>IFERROR('Tablas turistas zona y tip.'!G208/'Tablas turistas zona y tip.'!G221-1,"-")</f>
        <v>-</v>
      </c>
      <c r="F208" s="130" t="str">
        <f>IFERROR('Tablas turistas zona y tip.'!I208/'Tablas turistas zona y tip.'!I221-1,"-")</f>
        <v>-</v>
      </c>
      <c r="G208" s="129" t="str">
        <f>IFERROR('Tablas turistas zona y tip.'!K208/'Tablas turistas zona y tip.'!K221-1,"-")</f>
        <v>-</v>
      </c>
      <c r="H208" s="129" t="str">
        <f>IFERROR('Tablas turistas zona y tip.'!M208/'Tablas turistas zona y tip.'!M221-1,"-")</f>
        <v>-</v>
      </c>
      <c r="I208" s="129" t="str">
        <f>IFERROR('Tablas turistas zona y tip.'!O208/'Tablas turistas zona y tip.'!O221-1,"-")</f>
        <v>-</v>
      </c>
      <c r="J208" s="130">
        <f>IFERROR('Tablas turistas zona y tip.'!Q208/'Tablas turistas zona y tip.'!Q221-1,"-")</f>
        <v>2.3333333333333335</v>
      </c>
      <c r="K208" s="130">
        <f>IFERROR('Tablas turistas zona y tip.'!S208/'Tablas turistas zona y tip.'!S221-1,"-")</f>
        <v>-0.87195767195767193</v>
      </c>
      <c r="L208" s="130">
        <f>IFERROR('Tablas turistas zona y tip.'!U208/'Tablas turistas zona y tip.'!U221-1,"-")</f>
        <v>-0.83176593521421105</v>
      </c>
      <c r="M208" s="129">
        <f>IFERROR('Tablas turistas zona y tip.'!W208/'Tablas turistas zona y tip.'!W221-1,"-")</f>
        <v>2.7058823529411766</v>
      </c>
      <c r="N208" s="129">
        <f>IFERROR('Tablas turistas zona y tip.'!Y208/'Tablas turistas zona y tip.'!Y221-1,"-")</f>
        <v>-0.84338624338624335</v>
      </c>
      <c r="O208" s="129">
        <f>IFERROR('Tablas turistas zona y tip.'!AA208/'Tablas turistas zona y tip.'!AA221-1,"-")</f>
        <v>-0.78066528066528063</v>
      </c>
    </row>
    <row r="209" spans="2:15" hidden="1" outlineLevel="1">
      <c r="B209" s="41" t="s">
        <v>17</v>
      </c>
      <c r="C209" s="129">
        <f>IFERROR('Tablas turistas zona y tip.'!C209/'Tablas turistas zona y tip.'!C222-1,"-")</f>
        <v>3</v>
      </c>
      <c r="D209" s="130">
        <f>IFERROR('Tablas turistas zona y tip.'!E209/'Tablas turistas zona y tip.'!E222-1,"-")</f>
        <v>3</v>
      </c>
      <c r="E209" s="130" t="str">
        <f>IFERROR('Tablas turistas zona y tip.'!G209/'Tablas turistas zona y tip.'!G222-1,"-")</f>
        <v>-</v>
      </c>
      <c r="F209" s="130">
        <f>IFERROR('Tablas turistas zona y tip.'!I209/'Tablas turistas zona y tip.'!I222-1,"-")</f>
        <v>3</v>
      </c>
      <c r="G209" s="129">
        <f>IFERROR('Tablas turistas zona y tip.'!K209/'Tablas turistas zona y tip.'!K222-1,"-")</f>
        <v>0.8</v>
      </c>
      <c r="H209" s="129">
        <f>IFERROR('Tablas turistas zona y tip.'!M209/'Tablas turistas zona y tip.'!M222-1,"-")</f>
        <v>0.4285714285714286</v>
      </c>
      <c r="I209" s="129">
        <f>IFERROR('Tablas turistas zona y tip.'!O209/'Tablas turistas zona y tip.'!O222-1,"-")</f>
        <v>0.58333333333333326</v>
      </c>
      <c r="J209" s="130">
        <f>IFERROR('Tablas turistas zona y tip.'!Q209/'Tablas turistas zona y tip.'!Q222-1,"-")</f>
        <v>4.666666666666667</v>
      </c>
      <c r="K209" s="130">
        <f>IFERROR('Tablas turistas zona y tip.'!S209/'Tablas turistas zona y tip.'!S222-1,"-")</f>
        <v>-0.9475446428571429</v>
      </c>
      <c r="L209" s="130">
        <f>IFERROR('Tablas turistas zona y tip.'!U209/'Tablas turistas zona y tip.'!U222-1,"-")</f>
        <v>-0.92880978865406005</v>
      </c>
      <c r="M209" s="129">
        <f>IFERROR('Tablas turistas zona y tip.'!W209/'Tablas turistas zona y tip.'!W222-1,"-")</f>
        <v>2.5</v>
      </c>
      <c r="N209" s="129">
        <f>IFERROR('Tablas turistas zona y tip.'!Y209/'Tablas turistas zona y tip.'!Y222-1,"-")</f>
        <v>-0.93687707641196016</v>
      </c>
      <c r="O209" s="129">
        <f>IFERROR('Tablas turistas zona y tip.'!AA209/'Tablas turistas zona y tip.'!AA222-1,"-")</f>
        <v>-0.8918032786885246</v>
      </c>
    </row>
    <row r="210" spans="2:15" hidden="1" outlineLevel="1">
      <c r="B210" s="41" t="s">
        <v>18</v>
      </c>
      <c r="C210" s="129">
        <f>IFERROR('Tablas turistas zona y tip.'!C210/'Tablas turistas zona y tip.'!C223-1,"-")</f>
        <v>0.16666666666666674</v>
      </c>
      <c r="D210" s="130" t="str">
        <f>IFERROR('Tablas turistas zona y tip.'!E210/'Tablas turistas zona y tip.'!E223-1,"-")</f>
        <v>-</v>
      </c>
      <c r="E210" s="130" t="str">
        <f>IFERROR('Tablas turistas zona y tip.'!G210/'Tablas turistas zona y tip.'!G223-1,"-")</f>
        <v>-</v>
      </c>
      <c r="F210" s="130" t="str">
        <f>IFERROR('Tablas turistas zona y tip.'!I210/'Tablas turistas zona y tip.'!I223-1,"-")</f>
        <v>-</v>
      </c>
      <c r="G210" s="129">
        <f>IFERROR('Tablas turistas zona y tip.'!K210/'Tablas turistas zona y tip.'!K223-1,"-")</f>
        <v>1.5</v>
      </c>
      <c r="H210" s="129" t="str">
        <f>IFERROR('Tablas turistas zona y tip.'!M210/'Tablas turistas zona y tip.'!M223-1,"-")</f>
        <v>-</v>
      </c>
      <c r="I210" s="129">
        <f>IFERROR('Tablas turistas zona y tip.'!O210/'Tablas turistas zona y tip.'!O223-1,"-")</f>
        <v>7.5</v>
      </c>
      <c r="J210" s="130">
        <f>IFERROR('Tablas turistas zona y tip.'!Q210/'Tablas turistas zona y tip.'!Q223-1,"-")</f>
        <v>0.26666666666666661</v>
      </c>
      <c r="K210" s="130">
        <f>IFERROR('Tablas turistas zona y tip.'!S210/'Tablas turistas zona y tip.'!S223-1,"-")</f>
        <v>1.7037037037037037</v>
      </c>
      <c r="L210" s="130">
        <f>IFERROR('Tablas turistas zona y tip.'!U210/'Tablas turistas zona y tip.'!U223-1,"-")</f>
        <v>1.1904761904761907</v>
      </c>
      <c r="M210" s="129">
        <f>IFERROR('Tablas turistas zona y tip.'!W210/'Tablas turistas zona y tip.'!W223-1,"-")</f>
        <v>0.39130434782608692</v>
      </c>
      <c r="N210" s="129">
        <f>IFERROR('Tablas turistas zona y tip.'!Y210/'Tablas turistas zona y tip.'!Y223-1,"-")</f>
        <v>2.1481481481481484</v>
      </c>
      <c r="O210" s="129">
        <f>IFERROR('Tablas turistas zona y tip.'!AA210/'Tablas turistas zona y tip.'!AA223-1,"-")</f>
        <v>1.3399999999999999</v>
      </c>
    </row>
    <row r="211" spans="2:15" hidden="1" outlineLevel="1">
      <c r="B211" s="41" t="s">
        <v>19</v>
      </c>
      <c r="C211" s="129">
        <f>IFERROR('Tablas turistas zona y tip.'!C211/'Tablas turistas zona y tip.'!C224-1,"-")</f>
        <v>5.8</v>
      </c>
      <c r="D211" s="130" t="str">
        <f>IFERROR('Tablas turistas zona y tip.'!E211/'Tablas turistas zona y tip.'!E224-1,"-")</f>
        <v>-</v>
      </c>
      <c r="E211" s="130" t="str">
        <f>IFERROR('Tablas turistas zona y tip.'!G211/'Tablas turistas zona y tip.'!G224-1,"-")</f>
        <v>-</v>
      </c>
      <c r="F211" s="130" t="str">
        <f>IFERROR('Tablas turistas zona y tip.'!I211/'Tablas turistas zona y tip.'!I224-1,"-")</f>
        <v>-</v>
      </c>
      <c r="G211" s="129">
        <f>IFERROR('Tablas turistas zona y tip.'!K211/'Tablas turistas zona y tip.'!K224-1,"-")</f>
        <v>-0.25210084033613445</v>
      </c>
      <c r="H211" s="129">
        <f>IFERROR('Tablas turistas zona y tip.'!M211/'Tablas turistas zona y tip.'!M224-1,"-")</f>
        <v>3.0457516339869279</v>
      </c>
      <c r="I211" s="129">
        <f>IFERROR('Tablas turistas zona y tip.'!O211/'Tablas turistas zona y tip.'!O224-1,"-")</f>
        <v>1.6029411764705883</v>
      </c>
      <c r="J211" s="130">
        <f>IFERROR('Tablas turistas zona y tip.'!Q211/'Tablas turistas zona y tip.'!Q224-1,"-")</f>
        <v>3.8611111111111107</v>
      </c>
      <c r="K211" s="130">
        <f>IFERROR('Tablas turistas zona y tip.'!S211/'Tablas turistas zona y tip.'!S224-1,"-")</f>
        <v>-9.7173144876325113E-2</v>
      </c>
      <c r="L211" s="130">
        <f>IFERROR('Tablas turistas zona y tip.'!U211/'Tablas turistas zona y tip.'!U224-1,"-")</f>
        <v>0.13953488372093026</v>
      </c>
      <c r="M211" s="129">
        <f>IFERROR('Tablas turistas zona y tip.'!W211/'Tablas turistas zona y tip.'!W224-1,"-")</f>
        <v>1.8017241379310347</v>
      </c>
      <c r="N211" s="129">
        <f>IFERROR('Tablas turistas zona y tip.'!Y211/'Tablas turistas zona y tip.'!Y224-1,"-")</f>
        <v>0.16261480280929219</v>
      </c>
      <c r="O211" s="129">
        <f>IFERROR('Tablas turistas zona y tip.'!AA211/'Tablas turistas zona y tip.'!AA224-1,"-")</f>
        <v>0.34517522803648593</v>
      </c>
    </row>
    <row r="212" spans="2:15" hidden="1" outlineLevel="1">
      <c r="B212" s="41" t="s">
        <v>20</v>
      </c>
      <c r="C212" s="129">
        <f>IFERROR('Tablas turistas zona y tip.'!C212/'Tablas turistas zona y tip.'!C225-1,"-")</f>
        <v>176.72727272727272</v>
      </c>
      <c r="D212" s="130" t="str">
        <f>IFERROR('Tablas turistas zona y tip.'!E212/'Tablas turistas zona y tip.'!E225-1,"-")</f>
        <v>-</v>
      </c>
      <c r="E212" s="130" t="str">
        <f>IFERROR('Tablas turistas zona y tip.'!G212/'Tablas turistas zona y tip.'!G225-1,"-")</f>
        <v>-</v>
      </c>
      <c r="F212" s="130" t="str">
        <f>IFERROR('Tablas turistas zona y tip.'!I212/'Tablas turistas zona y tip.'!I225-1,"-")</f>
        <v>-</v>
      </c>
      <c r="G212" s="129">
        <f>IFERROR('Tablas turistas zona y tip.'!K212/'Tablas turistas zona y tip.'!K225-1,"-")</f>
        <v>-6.4606741573033699E-2</v>
      </c>
      <c r="H212" s="129">
        <f>IFERROR('Tablas turistas zona y tip.'!M212/'Tablas turistas zona y tip.'!M225-1,"-")</f>
        <v>-4.1517537580529673E-2</v>
      </c>
      <c r="I212" s="129">
        <f>IFERROR('Tablas turistas zona y tip.'!O212/'Tablas turistas zona y tip.'!O225-1,"-")</f>
        <v>-4.6206503137478649E-2</v>
      </c>
      <c r="J212" s="130">
        <f>IFERROR('Tablas turistas zona y tip.'!Q212/'Tablas turistas zona y tip.'!Q225-1,"-")</f>
        <v>-3.9325842696629199E-2</v>
      </c>
      <c r="K212" s="130">
        <f>IFERROR('Tablas turistas zona y tip.'!S212/'Tablas turistas zona y tip.'!S225-1,"-")</f>
        <v>-0.13828337874659402</v>
      </c>
      <c r="L212" s="130">
        <f>IFERROR('Tablas turistas zona y tip.'!U212/'Tablas turistas zona y tip.'!U225-1,"-")</f>
        <v>-0.12758201701093563</v>
      </c>
      <c r="M212" s="129">
        <f>IFERROR('Tablas turistas zona y tip.'!W212/'Tablas turistas zona y tip.'!W225-1,"-")</f>
        <v>2.1109877913429522</v>
      </c>
      <c r="N212" s="129">
        <f>IFERROR('Tablas turistas zona y tip.'!Y212/'Tablas turistas zona y tip.'!Y225-1,"-")</f>
        <v>-0.1117048784692295</v>
      </c>
      <c r="O212" s="129">
        <f>IFERROR('Tablas turistas zona y tip.'!AA212/'Tablas turistas zona y tip.'!AA225-1,"-")</f>
        <v>0.18710832587287385</v>
      </c>
    </row>
    <row r="213" spans="2:15" hidden="1" outlineLevel="1">
      <c r="B213" s="41" t="s">
        <v>21</v>
      </c>
      <c r="C213" s="129">
        <f>IFERROR('Tablas turistas zona y tip.'!C213/'Tablas turistas zona y tip.'!C226-1,"-")</f>
        <v>1.4782608695652173</v>
      </c>
      <c r="D213" s="130">
        <f>IFERROR('Tablas turistas zona y tip.'!E213/'Tablas turistas zona y tip.'!E226-1,"-")</f>
        <v>0</v>
      </c>
      <c r="E213" s="130" t="str">
        <f>IFERROR('Tablas turistas zona y tip.'!G213/'Tablas turistas zona y tip.'!G226-1,"-")</f>
        <v>-</v>
      </c>
      <c r="F213" s="130">
        <f>IFERROR('Tablas turistas zona y tip.'!I213/'Tablas turistas zona y tip.'!I226-1,"-")</f>
        <v>0</v>
      </c>
      <c r="G213" s="129">
        <f>IFERROR('Tablas turistas zona y tip.'!K213/'Tablas turistas zona y tip.'!K226-1,"-")</f>
        <v>-0.13223140495867769</v>
      </c>
      <c r="H213" s="129">
        <f>IFERROR('Tablas turistas zona y tip.'!M213/'Tablas turistas zona y tip.'!M226-1,"-")</f>
        <v>0.24765868886576481</v>
      </c>
      <c r="I213" s="129">
        <f>IFERROR('Tablas turistas zona y tip.'!O213/'Tablas turistas zona y tip.'!O226-1,"-")</f>
        <v>0.14350453172205446</v>
      </c>
      <c r="J213" s="130">
        <f>IFERROR('Tablas turistas zona y tip.'!Q213/'Tablas turistas zona y tip.'!Q226-1,"-")</f>
        <v>-0.10836653386454187</v>
      </c>
      <c r="K213" s="130">
        <f>IFERROR('Tablas turistas zona y tip.'!S213/'Tablas turistas zona y tip.'!S226-1,"-")</f>
        <v>-0.26932288264750703</v>
      </c>
      <c r="L213" s="130">
        <f>IFERROR('Tablas turistas zona y tip.'!U213/'Tablas turistas zona y tip.'!U226-1,"-")</f>
        <v>-0.23478112175102595</v>
      </c>
      <c r="M213" s="129">
        <f>IFERROR('Tablas turistas zona y tip.'!W213/'Tablas turistas zona y tip.'!W226-1,"-")</f>
        <v>-9.1074681238615618E-2</v>
      </c>
      <c r="N213" s="129">
        <f>IFERROR('Tablas turistas zona y tip.'!Y213/'Tablas turistas zona y tip.'!Y226-1,"-")</f>
        <v>-0.17987036370183651</v>
      </c>
      <c r="O213" s="129">
        <f>IFERROR('Tablas turistas zona y tip.'!AA213/'Tablas turistas zona y tip.'!AA226-1,"-")</f>
        <v>-0.15956117205943621</v>
      </c>
    </row>
    <row r="214" spans="2:15" hidden="1" outlineLevel="1">
      <c r="B214" s="41" t="s">
        <v>22</v>
      </c>
      <c r="C214" s="129">
        <f>IFERROR('Tablas turistas zona y tip.'!C214/'Tablas turistas zona y tip.'!C227-1,"-")</f>
        <v>2.5294117647058822</v>
      </c>
      <c r="D214" s="130" t="str">
        <f>IFERROR('Tablas turistas zona y tip.'!E214/'Tablas turistas zona y tip.'!E227-1,"-")</f>
        <v>-</v>
      </c>
      <c r="E214" s="130" t="str">
        <f>IFERROR('Tablas turistas zona y tip.'!G214/'Tablas turistas zona y tip.'!G227-1,"-")</f>
        <v>-</v>
      </c>
      <c r="F214" s="130" t="str">
        <f>IFERROR('Tablas turistas zona y tip.'!I214/'Tablas turistas zona y tip.'!I227-1,"-")</f>
        <v>-</v>
      </c>
      <c r="G214" s="129">
        <f>IFERROR('Tablas turistas zona y tip.'!K214/'Tablas turistas zona y tip.'!K227-1,"-")</f>
        <v>-0.48845470692717585</v>
      </c>
      <c r="H214" s="129">
        <f>IFERROR('Tablas turistas zona y tip.'!M214/'Tablas turistas zona y tip.'!M227-1,"-")</f>
        <v>3.5065748278021225E-2</v>
      </c>
      <c r="I214" s="129">
        <f>IFERROR('Tablas turistas zona y tip.'!O214/'Tablas turistas zona y tip.'!O227-1,"-")</f>
        <v>-0.10138888888888886</v>
      </c>
      <c r="J214" s="130">
        <f>IFERROR('Tablas turistas zona y tip.'!Q214/'Tablas turistas zona y tip.'!Q227-1,"-")</f>
        <v>0.30076465590484291</v>
      </c>
      <c r="K214" s="130">
        <f>IFERROR('Tablas turistas zona y tip.'!S214/'Tablas turistas zona y tip.'!S227-1,"-")</f>
        <v>-0.33643710470836263</v>
      </c>
      <c r="L214" s="130">
        <f>IFERROR('Tablas turistas zona y tip.'!U214/'Tablas turistas zona y tip.'!U227-1,"-")</f>
        <v>-0.22725287523657012</v>
      </c>
      <c r="M214" s="129">
        <f>IFERROR('Tablas turistas zona y tip.'!W214/'Tablas turistas zona y tip.'!W227-1,"-")</f>
        <v>7.1143995446784292E-2</v>
      </c>
      <c r="N214" s="129">
        <f>IFERROR('Tablas turistas zona y tip.'!Y214/'Tablas turistas zona y tip.'!Y227-1,"-")</f>
        <v>-0.25504184387433115</v>
      </c>
      <c r="O214" s="129">
        <f>IFERROR('Tablas turistas zona y tip.'!AA214/'Tablas turistas zona y tip.'!AA227-1,"-")</f>
        <v>-0.19168693345124921</v>
      </c>
    </row>
    <row r="215" spans="2:15" collapsed="1">
      <c r="B215" s="126">
        <v>1995</v>
      </c>
      <c r="C215" s="134">
        <f>IFERROR('Tablas turistas zona y tip.'!C215/'Tablas turistas zona y tip.'!C228-1,"-")</f>
        <v>12.30722891566265</v>
      </c>
      <c r="D215" s="134">
        <f>IFERROR('Tablas turistas zona y tip.'!E215/'Tablas turistas zona y tip.'!E228-1,"-")</f>
        <v>1.48</v>
      </c>
      <c r="E215" s="134" t="str">
        <f>IFERROR('Tablas turistas zona y tip.'!G215/'Tablas turistas zona y tip.'!G228-1,"-")</f>
        <v>-</v>
      </c>
      <c r="F215" s="134">
        <f>IFERROR('Tablas turistas zona y tip.'!I215/'Tablas turistas zona y tip.'!I228-1,"-")</f>
        <v>3.3600000000000003</v>
      </c>
      <c r="G215" s="134">
        <f>IFERROR('Tablas turistas zona y tip.'!K215/'Tablas turistas zona y tip.'!K228-1,"-")</f>
        <v>-0.10251954821894005</v>
      </c>
      <c r="H215" s="134">
        <f>IFERROR('Tablas turistas zona y tip.'!M215/'Tablas turistas zona y tip.'!M228-1,"-")</f>
        <v>0.24375624375624372</v>
      </c>
      <c r="I215" s="134">
        <f>IFERROR('Tablas turistas zona y tip.'!O215/'Tablas turistas zona y tip.'!O228-1,"-")</f>
        <v>0.16644034917555772</v>
      </c>
      <c r="J215" s="134">
        <f>IFERROR('Tablas turistas zona y tip.'!Q215/'Tablas turistas zona y tip.'!Q228-1,"-")</f>
        <v>0.35190449118817502</v>
      </c>
      <c r="K215" s="134">
        <f>IFERROR('Tablas turistas zona y tip.'!S215/'Tablas turistas zona y tip.'!S228-1,"-")</f>
        <v>-0.13983700195040405</v>
      </c>
      <c r="L215" s="134">
        <f>IFERROR('Tablas turistas zona y tip.'!U215/'Tablas turistas zona y tip.'!U228-1,"-")</f>
        <v>-6.349112948306801E-2</v>
      </c>
      <c r="M215" s="134">
        <f>IFERROR('Tablas turistas zona y tip.'!W215/'Tablas turistas zona y tip.'!W228-1,"-")</f>
        <v>0.47593307593307599</v>
      </c>
      <c r="N215" s="134">
        <f>IFERROR('Tablas turistas zona y tip.'!Y215/'Tablas turistas zona y tip.'!Y228-1,"-")</f>
        <v>-5.4901960784313752E-2</v>
      </c>
      <c r="O215" s="134">
        <f>IFERROR('Tablas turistas zona y tip.'!AA215/'Tablas turistas zona y tip.'!AA228-1,"-")</f>
        <v>3.7806248595189995E-2</v>
      </c>
    </row>
    <row r="216" spans="2:15" hidden="1" outlineLevel="1">
      <c r="B216" s="41" t="s">
        <v>11</v>
      </c>
      <c r="C216" s="129">
        <f>IFERROR('Tablas turistas zona y tip.'!C216/'Tablas turistas zona y tip.'!C229-1,"-")</f>
        <v>3.0999999999999996</v>
      </c>
      <c r="D216" s="130" t="str">
        <f>IFERROR('Tablas turistas zona y tip.'!E216/'Tablas turistas zona y tip.'!E229-1,"-")</f>
        <v>-</v>
      </c>
      <c r="E216" s="130" t="str">
        <f>IFERROR('Tablas turistas zona y tip.'!G216/'Tablas turistas zona y tip.'!G229-1,"-")</f>
        <v>-</v>
      </c>
      <c r="F216" s="130" t="str">
        <f>IFERROR('Tablas turistas zona y tip.'!I216/'Tablas turistas zona y tip.'!I229-1,"-")</f>
        <v>-</v>
      </c>
      <c r="G216" s="129">
        <f>IFERROR('Tablas turistas zona y tip.'!K216/'Tablas turistas zona y tip.'!K229-1,"-")</f>
        <v>-0.25151515151515147</v>
      </c>
      <c r="H216" s="129">
        <f>IFERROR('Tablas turistas zona y tip.'!M216/'Tablas turistas zona y tip.'!M229-1,"-")</f>
        <v>0.25745257452574521</v>
      </c>
      <c r="I216" s="129">
        <f>IFERROR('Tablas turistas zona y tip.'!O216/'Tablas turistas zona y tip.'!O229-1,"-")</f>
        <v>0.14057063326374397</v>
      </c>
      <c r="J216" s="130">
        <f>IFERROR('Tablas turistas zona y tip.'!Q216/'Tablas turistas zona y tip.'!Q229-1,"-")</f>
        <v>0.10224719101123592</v>
      </c>
      <c r="K216" s="130">
        <f>IFERROR('Tablas turistas zona y tip.'!S216/'Tablas turistas zona y tip.'!S229-1,"-")</f>
        <v>0.31644389182468147</v>
      </c>
      <c r="L216" s="130">
        <f>IFERROR('Tablas turistas zona y tip.'!U216/'Tablas turistas zona y tip.'!U229-1,"-")</f>
        <v>0.27002678354029697</v>
      </c>
      <c r="M216" s="129">
        <f>IFERROR('Tablas turistas zona y tip.'!W216/'Tablas turistas zona y tip.'!W229-1,"-")</f>
        <v>3.5772357723577342E-2</v>
      </c>
      <c r="N216" s="129">
        <f>IFERROR('Tablas turistas zona y tip.'!Y216/'Tablas turistas zona y tip.'!Y229-1,"-")</f>
        <v>0.30134135060129519</v>
      </c>
      <c r="O216" s="129">
        <f>IFERROR('Tablas turistas zona y tip.'!AA216/'Tablas turistas zona y tip.'!AA229-1,"-")</f>
        <v>0.24252790781418798</v>
      </c>
    </row>
    <row r="217" spans="2:15" hidden="1" outlineLevel="1">
      <c r="B217" s="41" t="s">
        <v>12</v>
      </c>
      <c r="C217" s="129">
        <f>IFERROR('Tablas turistas zona y tip.'!C217/'Tablas turistas zona y tip.'!C230-1,"-")</f>
        <v>0.46153846153846145</v>
      </c>
      <c r="D217" s="130" t="str">
        <f>IFERROR('Tablas turistas zona y tip.'!E217/'Tablas turistas zona y tip.'!E230-1,"-")</f>
        <v>-</v>
      </c>
      <c r="E217" s="130" t="str">
        <f>IFERROR('Tablas turistas zona y tip.'!G217/'Tablas turistas zona y tip.'!G230-1,"-")</f>
        <v>-</v>
      </c>
      <c r="F217" s="130" t="str">
        <f>IFERROR('Tablas turistas zona y tip.'!I217/'Tablas turistas zona y tip.'!I230-1,"-")</f>
        <v>-</v>
      </c>
      <c r="G217" s="129">
        <f>IFERROR('Tablas turistas zona y tip.'!K217/'Tablas turistas zona y tip.'!K230-1,"-")</f>
        <v>0.51937984496124034</v>
      </c>
      <c r="H217" s="129">
        <f>IFERROR('Tablas turistas zona y tip.'!M217/'Tablas turistas zona y tip.'!M230-1,"-")</f>
        <v>7.7922077922077948E-2</v>
      </c>
      <c r="I217" s="129">
        <f>IFERROR('Tablas turistas zona y tip.'!O217/'Tablas turistas zona y tip.'!O230-1,"-")</f>
        <v>0.14410226612434629</v>
      </c>
      <c r="J217" s="130">
        <f>IFERROR('Tablas turistas zona y tip.'!Q217/'Tablas turistas zona y tip.'!Q230-1,"-")</f>
        <v>-0.16813186813186809</v>
      </c>
      <c r="K217" s="130">
        <f>IFERROR('Tablas turistas zona y tip.'!S217/'Tablas turistas zona y tip.'!S230-1,"-")</f>
        <v>7.7377602701181658E-2</v>
      </c>
      <c r="L217" s="130">
        <f>IFERROR('Tablas turistas zona y tip.'!U217/'Tablas turistas zona y tip.'!U230-1,"-")</f>
        <v>2.7329749103942591E-2</v>
      </c>
      <c r="M217" s="129">
        <f>IFERROR('Tablas turistas zona y tip.'!W217/'Tablas turistas zona y tip.'!W230-1,"-")</f>
        <v>-1.0160880609652811E-2</v>
      </c>
      <c r="N217" s="129">
        <f>IFERROR('Tablas turistas zona y tip.'!Y217/'Tablas turistas zona y tip.'!Y230-1,"-")</f>
        <v>7.7536376320510358E-2</v>
      </c>
      <c r="O217" s="129">
        <f>IFERROR('Tablas turistas zona y tip.'!AA217/'Tablas turistas zona y tip.'!AA230-1,"-")</f>
        <v>6.0826072926750463E-2</v>
      </c>
    </row>
    <row r="218" spans="2:15" hidden="1" outlineLevel="1">
      <c r="B218" s="41" t="s">
        <v>13</v>
      </c>
      <c r="C218" s="129">
        <f>IFERROR('Tablas turistas zona y tip.'!C218/'Tablas turistas zona y tip.'!C231-1,"-")</f>
        <v>1.625</v>
      </c>
      <c r="D218" s="130" t="str">
        <f>IFERROR('Tablas turistas zona y tip.'!E218/'Tablas turistas zona y tip.'!E231-1,"-")</f>
        <v>-</v>
      </c>
      <c r="E218" s="130" t="str">
        <f>IFERROR('Tablas turistas zona y tip.'!G218/'Tablas turistas zona y tip.'!G231-1,"-")</f>
        <v>-</v>
      </c>
      <c r="F218" s="130" t="str">
        <f>IFERROR('Tablas turistas zona y tip.'!I218/'Tablas turistas zona y tip.'!I231-1,"-")</f>
        <v>-</v>
      </c>
      <c r="G218" s="129">
        <f>IFERROR('Tablas turistas zona y tip.'!K218/'Tablas turistas zona y tip.'!K231-1,"-")</f>
        <v>0.81666666666666665</v>
      </c>
      <c r="H218" s="129">
        <f>IFERROR('Tablas turistas zona y tip.'!M218/'Tablas turistas zona y tip.'!M231-1,"-")</f>
        <v>0.39301972685887709</v>
      </c>
      <c r="I218" s="129">
        <f>IFERROR('Tablas turistas zona y tip.'!O218/'Tablas turistas zona y tip.'!O231-1,"-")</f>
        <v>0.4582798459563544</v>
      </c>
      <c r="J218" s="130">
        <f>IFERROR('Tablas turistas zona y tip.'!Q218/'Tablas turistas zona y tip.'!Q231-1,"-")</f>
        <v>-0.39337175792507206</v>
      </c>
      <c r="K218" s="130">
        <f>IFERROR('Tablas turistas zona y tip.'!S218/'Tablas turistas zona y tip.'!S231-1,"-")</f>
        <v>-0.52832369942196533</v>
      </c>
      <c r="L218" s="130">
        <f>IFERROR('Tablas turistas zona y tip.'!U218/'Tablas turistas zona y tip.'!U231-1,"-")</f>
        <v>-0.49984797810884762</v>
      </c>
      <c r="M218" s="129">
        <f>IFERROR('Tablas turistas zona y tip.'!W218/'Tablas turistas zona y tip.'!W231-1,"-")</f>
        <v>-0.18734793187347931</v>
      </c>
      <c r="N218" s="129">
        <f>IFERROR('Tablas turistas zona y tip.'!Y218/'Tablas turistas zona y tip.'!Y231-1,"-")</f>
        <v>-0.34173325138291333</v>
      </c>
      <c r="O218" s="129">
        <f>IFERROR('Tablas turistas zona y tip.'!AA218/'Tablas turistas zona y tip.'!AA231-1,"-")</f>
        <v>-0.31059862610402356</v>
      </c>
    </row>
    <row r="219" spans="2:15" hidden="1" outlineLevel="1">
      <c r="B219" s="41" t="s">
        <v>14</v>
      </c>
      <c r="C219" s="129">
        <f>IFERROR('Tablas turistas zona y tip.'!C219/'Tablas turistas zona y tip.'!C232-1,"-")</f>
        <v>0.5714285714285714</v>
      </c>
      <c r="D219" s="130" t="str">
        <f>IFERROR('Tablas turistas zona y tip.'!E219/'Tablas turistas zona y tip.'!E232-1,"-")</f>
        <v>-</v>
      </c>
      <c r="E219" s="130" t="str">
        <f>IFERROR('Tablas turistas zona y tip.'!G219/'Tablas turistas zona y tip.'!G232-1,"-")</f>
        <v>-</v>
      </c>
      <c r="F219" s="130" t="str">
        <f>IFERROR('Tablas turistas zona y tip.'!I219/'Tablas turistas zona y tip.'!I232-1,"-")</f>
        <v>-</v>
      </c>
      <c r="G219" s="129" t="str">
        <f>IFERROR('Tablas turistas zona y tip.'!K219/'Tablas turistas zona y tip.'!K232-1,"-")</f>
        <v>-</v>
      </c>
      <c r="H219" s="129">
        <f>IFERROR('Tablas turistas zona y tip.'!M219/'Tablas turistas zona y tip.'!M232-1,"-")</f>
        <v>1</v>
      </c>
      <c r="I219" s="129">
        <f>IFERROR('Tablas turistas zona y tip.'!O219/'Tablas turistas zona y tip.'!O232-1,"-")</f>
        <v>19.5</v>
      </c>
      <c r="J219" s="130">
        <f>IFERROR('Tablas turistas zona y tip.'!Q219/'Tablas turistas zona y tip.'!Q232-1,"-")</f>
        <v>-0.7142857142857143</v>
      </c>
      <c r="K219" s="130">
        <f>IFERROR('Tablas turistas zona y tip.'!S219/'Tablas turistas zona y tip.'!S232-1,"-")</f>
        <v>-0.91600790513833996</v>
      </c>
      <c r="L219" s="130">
        <f>IFERROR('Tablas turistas zona y tip.'!U219/'Tablas turistas zona y tip.'!U232-1,"-")</f>
        <v>-0.90796963946869069</v>
      </c>
      <c r="M219" s="129">
        <f>IFERROR('Tablas turistas zona y tip.'!W219/'Tablas turistas zona y tip.'!W232-1,"-")</f>
        <v>0.26530612244897966</v>
      </c>
      <c r="N219" s="129">
        <f>IFERROR('Tablas turistas zona y tip.'!Y219/'Tablas turistas zona y tip.'!Y232-1,"-")</f>
        <v>-0.91222879684418146</v>
      </c>
      <c r="O219" s="129">
        <f>IFERROR('Tablas turistas zona y tip.'!AA219/'Tablas turistas zona y tip.'!AA232-1,"-")</f>
        <v>-0.85794920037629352</v>
      </c>
    </row>
    <row r="220" spans="2:15" hidden="1" outlineLevel="1">
      <c r="B220" s="41" t="s">
        <v>15</v>
      </c>
      <c r="C220" s="129">
        <f>IFERROR('Tablas turistas zona y tip.'!C220/'Tablas turistas zona y tip.'!C233-1,"-")</f>
        <v>3</v>
      </c>
      <c r="D220" s="130">
        <f>IFERROR('Tablas turistas zona y tip.'!E220/'Tablas turistas zona y tip.'!E233-1,"-")</f>
        <v>-0.77777777777777779</v>
      </c>
      <c r="E220" s="130" t="str">
        <f>IFERROR('Tablas turistas zona y tip.'!G220/'Tablas turistas zona y tip.'!G233-1,"-")</f>
        <v>-</v>
      </c>
      <c r="F220" s="130">
        <f>IFERROR('Tablas turistas zona y tip.'!I220/'Tablas turistas zona y tip.'!I233-1,"-")</f>
        <v>-0.77777777777777779</v>
      </c>
      <c r="G220" s="129">
        <f>IFERROR('Tablas turistas zona y tip.'!K220/'Tablas turistas zona y tip.'!K233-1,"-")</f>
        <v>-1</v>
      </c>
      <c r="H220" s="129" t="str">
        <f>IFERROR('Tablas turistas zona y tip.'!M220/'Tablas turistas zona y tip.'!M233-1,"-")</f>
        <v>-</v>
      </c>
      <c r="I220" s="129">
        <f>IFERROR('Tablas turistas zona y tip.'!O220/'Tablas turistas zona y tip.'!O233-1,"-")</f>
        <v>-0.6</v>
      </c>
      <c r="J220" s="130">
        <f>IFERROR('Tablas turistas zona y tip.'!Q220/'Tablas turistas zona y tip.'!Q233-1,"-")</f>
        <v>-0.33333333333333337</v>
      </c>
      <c r="K220" s="130">
        <f>IFERROR('Tablas turistas zona y tip.'!S220/'Tablas turistas zona y tip.'!S233-1,"-")</f>
        <v>-0.23229461756373937</v>
      </c>
      <c r="L220" s="130">
        <f>IFERROR('Tablas turistas zona y tip.'!U220/'Tablas turistas zona y tip.'!U233-1,"-")</f>
        <v>-0.23250883392226152</v>
      </c>
      <c r="M220" s="129">
        <f>IFERROR('Tablas turistas zona y tip.'!W220/'Tablas turistas zona y tip.'!W233-1,"-")</f>
        <v>-0.55555555555555558</v>
      </c>
      <c r="N220" s="129">
        <f>IFERROR('Tablas turistas zona y tip.'!Y220/'Tablas turistas zona y tip.'!Y233-1,"-")</f>
        <v>-0.23087818696883855</v>
      </c>
      <c r="O220" s="129">
        <f>IFERROR('Tablas turistas zona y tip.'!AA220/'Tablas turistas zona y tip.'!AA233-1,"-")</f>
        <v>-0.23496503496503496</v>
      </c>
    </row>
    <row r="221" spans="2:15" hidden="1" outlineLevel="1">
      <c r="B221" s="41" t="s">
        <v>16</v>
      </c>
      <c r="C221" s="129">
        <f>IFERROR('Tablas turistas zona y tip.'!C221/'Tablas turistas zona y tip.'!C234-1,"-")</f>
        <v>1.5</v>
      </c>
      <c r="D221" s="130" t="str">
        <f>IFERROR('Tablas turistas zona y tip.'!E221/'Tablas turistas zona y tip.'!E234-1,"-")</f>
        <v>-</v>
      </c>
      <c r="E221" s="130" t="str">
        <f>IFERROR('Tablas turistas zona y tip.'!G221/'Tablas turistas zona y tip.'!G234-1,"-")</f>
        <v>-</v>
      </c>
      <c r="F221" s="130" t="str">
        <f>IFERROR('Tablas turistas zona y tip.'!I221/'Tablas turistas zona y tip.'!I234-1,"-")</f>
        <v>-</v>
      </c>
      <c r="G221" s="129">
        <f>IFERROR('Tablas turistas zona y tip.'!K221/'Tablas turistas zona y tip.'!K234-1,"-")</f>
        <v>-1</v>
      </c>
      <c r="H221" s="129">
        <f>IFERROR('Tablas turistas zona y tip.'!M221/'Tablas turistas zona y tip.'!M234-1,"-")</f>
        <v>-1</v>
      </c>
      <c r="I221" s="129">
        <f>IFERROR('Tablas turistas zona y tip.'!O221/'Tablas turistas zona y tip.'!O234-1,"-")</f>
        <v>-1</v>
      </c>
      <c r="J221" s="130">
        <f>IFERROR('Tablas turistas zona y tip.'!Q221/'Tablas turistas zona y tip.'!Q234-1,"-")</f>
        <v>9.0909090909090828E-2</v>
      </c>
      <c r="K221" s="130">
        <f>IFERROR('Tablas turistas zona y tip.'!S221/'Tablas turistas zona y tip.'!S234-1,"-")</f>
        <v>-9.914204003813154E-2</v>
      </c>
      <c r="L221" s="130">
        <f>IFERROR('Tablas turistas zona y tip.'!U221/'Tablas turistas zona y tip.'!U234-1,"-")</f>
        <v>-9.7169811320754751E-2</v>
      </c>
      <c r="M221" s="129">
        <f>IFERROR('Tablas turistas zona y tip.'!W221/'Tablas turistas zona y tip.'!W234-1,"-")</f>
        <v>-0.15000000000000002</v>
      </c>
      <c r="N221" s="129">
        <f>IFERROR('Tablas turistas zona y tip.'!Y221/'Tablas turistas zona y tip.'!Y234-1,"-")</f>
        <v>-9.9999999999999978E-2</v>
      </c>
      <c r="O221" s="129">
        <f>IFERROR('Tablas turistas zona y tip.'!AA221/'Tablas turistas zona y tip.'!AA234-1,"-")</f>
        <v>-0.10093457943925233</v>
      </c>
    </row>
    <row r="222" spans="2:15" hidden="1" outlineLevel="1">
      <c r="B222" s="41" t="s">
        <v>17</v>
      </c>
      <c r="C222" s="129">
        <f>IFERROR('Tablas turistas zona y tip.'!C222/'Tablas turistas zona y tip.'!C235-1,"-")</f>
        <v>-0.5</v>
      </c>
      <c r="D222" s="130" t="str">
        <f>IFERROR('Tablas turistas zona y tip.'!E222/'Tablas turistas zona y tip.'!E235-1,"-")</f>
        <v>-</v>
      </c>
      <c r="E222" s="130" t="str">
        <f>IFERROR('Tablas turistas zona y tip.'!G222/'Tablas turistas zona y tip.'!G235-1,"-")</f>
        <v>-</v>
      </c>
      <c r="F222" s="130" t="str">
        <f>IFERROR('Tablas turistas zona y tip.'!I222/'Tablas turistas zona y tip.'!I235-1,"-")</f>
        <v>-</v>
      </c>
      <c r="G222" s="129" t="str">
        <f>IFERROR('Tablas turistas zona y tip.'!K222/'Tablas turistas zona y tip.'!K235-1,"-")</f>
        <v>-</v>
      </c>
      <c r="H222" s="129">
        <f>IFERROR('Tablas turistas zona y tip.'!M222/'Tablas turistas zona y tip.'!M235-1,"-")</f>
        <v>1.3333333333333335</v>
      </c>
      <c r="I222" s="129">
        <f>IFERROR('Tablas turistas zona y tip.'!O222/'Tablas turistas zona y tip.'!O235-1,"-")</f>
        <v>3</v>
      </c>
      <c r="J222" s="130">
        <f>IFERROR('Tablas turistas zona y tip.'!Q222/'Tablas turistas zona y tip.'!Q235-1,"-")</f>
        <v>-0.7857142857142857</v>
      </c>
      <c r="K222" s="130">
        <f>IFERROR('Tablas turistas zona y tip.'!S222/'Tablas turistas zona y tip.'!S235-1,"-")</f>
        <v>-9.4949494949494895E-2</v>
      </c>
      <c r="L222" s="130">
        <f>IFERROR('Tablas turistas zona y tip.'!U222/'Tablas turistas zona y tip.'!U235-1,"-")</f>
        <v>-0.10458167330677293</v>
      </c>
      <c r="M222" s="129">
        <f>IFERROR('Tablas turistas zona y tip.'!W222/'Tablas turistas zona y tip.'!W235-1,"-")</f>
        <v>-0.4</v>
      </c>
      <c r="N222" s="129">
        <f>IFERROR('Tablas turistas zona y tip.'!Y222/'Tablas turistas zona y tip.'!Y235-1,"-")</f>
        <v>-9.0634441087613316E-2</v>
      </c>
      <c r="O222" s="129">
        <f>IFERROR('Tablas turistas zona y tip.'!AA222/'Tablas turistas zona y tip.'!AA235-1,"-")</f>
        <v>-9.6742349457058285E-2</v>
      </c>
    </row>
    <row r="223" spans="2:15" hidden="1" outlineLevel="1">
      <c r="B223" s="41" t="s">
        <v>18</v>
      </c>
      <c r="C223" s="129">
        <f>IFERROR('Tablas turistas zona y tip.'!C223/'Tablas turistas zona y tip.'!C236-1,"-")</f>
        <v>-0.1428571428571429</v>
      </c>
      <c r="D223" s="130" t="str">
        <f>IFERROR('Tablas turistas zona y tip.'!E223/'Tablas turistas zona y tip.'!E236-1,"-")</f>
        <v>-</v>
      </c>
      <c r="E223" s="130" t="str">
        <f>IFERROR('Tablas turistas zona y tip.'!G223/'Tablas turistas zona y tip.'!G236-1,"-")</f>
        <v>-</v>
      </c>
      <c r="F223" s="130" t="str">
        <f>IFERROR('Tablas turistas zona y tip.'!I223/'Tablas turistas zona y tip.'!I236-1,"-")</f>
        <v>-</v>
      </c>
      <c r="G223" s="129">
        <f>IFERROR('Tablas turistas zona y tip.'!K223/'Tablas turistas zona y tip.'!K236-1,"-")</f>
        <v>-0.7142857142857143</v>
      </c>
      <c r="H223" s="129" t="str">
        <f>IFERROR('Tablas turistas zona y tip.'!M223/'Tablas turistas zona y tip.'!M236-1,"-")</f>
        <v>-</v>
      </c>
      <c r="I223" s="129">
        <f>IFERROR('Tablas turistas zona y tip.'!O223/'Tablas turistas zona y tip.'!O236-1,"-")</f>
        <v>-0.7142857142857143</v>
      </c>
      <c r="J223" s="130">
        <f>IFERROR('Tablas turistas zona y tip.'!Q223/'Tablas turistas zona y tip.'!Q236-1,"-")</f>
        <v>-0.375</v>
      </c>
      <c r="K223" s="130">
        <f>IFERROR('Tablas turistas zona y tip.'!S223/'Tablas turistas zona y tip.'!S236-1,"-")</f>
        <v>-0.96181046676096182</v>
      </c>
      <c r="L223" s="130">
        <f>IFERROR('Tablas turistas zona y tip.'!U223/'Tablas turistas zona y tip.'!U236-1,"-")</f>
        <v>-0.94254445964432287</v>
      </c>
      <c r="M223" s="129">
        <f>IFERROR('Tablas turistas zona y tip.'!W223/'Tablas turistas zona y tip.'!W236-1,"-")</f>
        <v>-0.39473684210526316</v>
      </c>
      <c r="N223" s="129">
        <f>IFERROR('Tablas turistas zona y tip.'!Y223/'Tablas turistas zona y tip.'!Y236-1,"-")</f>
        <v>-0.96181046676096182</v>
      </c>
      <c r="O223" s="129">
        <f>IFERROR('Tablas turistas zona y tip.'!AA223/'Tablas turistas zona y tip.'!AA236-1,"-")</f>
        <v>-0.93288590604026844</v>
      </c>
    </row>
    <row r="224" spans="2:15" hidden="1" outlineLevel="1">
      <c r="B224" s="41" t="s">
        <v>19</v>
      </c>
      <c r="C224" s="129">
        <f>IFERROR('Tablas turistas zona y tip.'!C224/'Tablas turistas zona y tip.'!C237-1,"-")</f>
        <v>-0.88095238095238093</v>
      </c>
      <c r="D224" s="130">
        <f>IFERROR('Tablas turistas zona y tip.'!E224/'Tablas turistas zona y tip.'!E237-1,"-")</f>
        <v>-1</v>
      </c>
      <c r="E224" s="130" t="str">
        <f>IFERROR('Tablas turistas zona y tip.'!G224/'Tablas turistas zona y tip.'!G237-1,"-")</f>
        <v>-</v>
      </c>
      <c r="F224" s="130">
        <f>IFERROR('Tablas turistas zona y tip.'!I224/'Tablas turistas zona y tip.'!I237-1,"-")</f>
        <v>-1</v>
      </c>
      <c r="G224" s="129">
        <f>IFERROR('Tablas turistas zona y tip.'!K224/'Tablas turistas zona y tip.'!K237-1,"-")</f>
        <v>1.3333333333333335</v>
      </c>
      <c r="H224" s="129">
        <f>IFERROR('Tablas turistas zona y tip.'!M224/'Tablas turistas zona y tip.'!M237-1,"-")</f>
        <v>-0.30769230769230771</v>
      </c>
      <c r="I224" s="129">
        <f>IFERROR('Tablas turistas zona y tip.'!O224/'Tablas turistas zona y tip.'!O237-1,"-")</f>
        <v>0</v>
      </c>
      <c r="J224" s="130">
        <f>IFERROR('Tablas turistas zona y tip.'!Q224/'Tablas turistas zona y tip.'!Q237-1,"-")</f>
        <v>-0.62369337979094075</v>
      </c>
      <c r="K224" s="130">
        <f>IFERROR('Tablas turistas zona y tip.'!S224/'Tablas turistas zona y tip.'!S237-1,"-")</f>
        <v>-0.27404873877725522</v>
      </c>
      <c r="L224" s="130">
        <f>IFERROR('Tablas turistas zona y tip.'!U224/'Tablas turistas zona y tip.'!U237-1,"-")</f>
        <v>-0.3122619954303123</v>
      </c>
      <c r="M224" s="129">
        <f>IFERROR('Tablas turistas zona y tip.'!W224/'Tablas turistas zona y tip.'!W237-1,"-")</f>
        <v>-0.39107611548556431</v>
      </c>
      <c r="N224" s="129">
        <f>IFERROR('Tablas turistas zona y tip.'!Y224/'Tablas turistas zona y tip.'!Y237-1,"-")</f>
        <v>-0.27695312500000002</v>
      </c>
      <c r="O224" s="129">
        <f>IFERROR('Tablas turistas zona y tip.'!AA224/'Tablas turistas zona y tip.'!AA237-1,"-")</f>
        <v>-0.29173750425025502</v>
      </c>
    </row>
    <row r="225" spans="2:15" hidden="1" outlineLevel="1">
      <c r="B225" s="41" t="s">
        <v>20</v>
      </c>
      <c r="C225" s="129">
        <f>IFERROR('Tablas turistas zona y tip.'!C225/'Tablas turistas zona y tip.'!C238-1,"-")</f>
        <v>-0.84931506849315075</v>
      </c>
      <c r="D225" s="130" t="str">
        <f>IFERROR('Tablas turistas zona y tip.'!E225/'Tablas turistas zona y tip.'!E238-1,"-")</f>
        <v>-</v>
      </c>
      <c r="E225" s="130" t="str">
        <f>IFERROR('Tablas turistas zona y tip.'!G225/'Tablas turistas zona y tip.'!G238-1,"-")</f>
        <v>-</v>
      </c>
      <c r="F225" s="130" t="str">
        <f>IFERROR('Tablas turistas zona y tip.'!I225/'Tablas turistas zona y tip.'!I238-1,"-")</f>
        <v>-</v>
      </c>
      <c r="G225" s="129">
        <f>IFERROR('Tablas turistas zona y tip.'!K225/'Tablas turistas zona y tip.'!K238-1,"-")</f>
        <v>8.2066869300911893E-2</v>
      </c>
      <c r="H225" s="129">
        <f>IFERROR('Tablas turistas zona y tip.'!M225/'Tablas turistas zona y tip.'!M238-1,"-")</f>
        <v>0.15169002473206916</v>
      </c>
      <c r="I225" s="129">
        <f>IFERROR('Tablas turistas zona y tip.'!O225/'Tablas turistas zona y tip.'!O238-1,"-")</f>
        <v>0.13683527885862512</v>
      </c>
      <c r="J225" s="130">
        <f>IFERROR('Tablas turistas zona y tip.'!Q225/'Tablas turistas zona y tip.'!Q238-1,"-")</f>
        <v>-0.15639810426540279</v>
      </c>
      <c r="K225" s="130">
        <f>IFERROR('Tablas turistas zona y tip.'!S225/'Tablas turistas zona y tip.'!S238-1,"-")</f>
        <v>4.5832343861315517E-2</v>
      </c>
      <c r="L225" s="130">
        <f>IFERROR('Tablas turistas zona y tip.'!U225/'Tablas turistas zona y tip.'!U238-1,"-")</f>
        <v>1.940545004128813E-2</v>
      </c>
      <c r="M225" s="129">
        <f>IFERROR('Tablas turistas zona y tip.'!W225/'Tablas turistas zona y tip.'!W238-1,"-")</f>
        <v>-0.12946859903381647</v>
      </c>
      <c r="N225" s="129">
        <f>IFERROR('Tablas turistas zona y tip.'!Y225/'Tablas turistas zona y tip.'!Y238-1,"-")</f>
        <v>6.950589970501464E-2</v>
      </c>
      <c r="O225" s="129">
        <f>IFERROR('Tablas turistas zona y tip.'!AA225/'Tablas turistas zona y tip.'!AA238-1,"-")</f>
        <v>3.7621922898281479E-2</v>
      </c>
    </row>
    <row r="226" spans="2:15" hidden="1" outlineLevel="1">
      <c r="B226" s="41" t="s">
        <v>21</v>
      </c>
      <c r="C226" s="129">
        <f>IFERROR('Tablas turistas zona y tip.'!C226/'Tablas turistas zona y tip.'!C239-1,"-")</f>
        <v>0.27777777777777768</v>
      </c>
      <c r="D226" s="130">
        <f>IFERROR('Tablas turistas zona y tip.'!E226/'Tablas turistas zona y tip.'!E239-1,"-")</f>
        <v>1</v>
      </c>
      <c r="E226" s="130">
        <f>IFERROR('Tablas turistas zona y tip.'!G226/'Tablas turistas zona y tip.'!G239-1,"-")</f>
        <v>-1</v>
      </c>
      <c r="F226" s="130">
        <f>IFERROR('Tablas turistas zona y tip.'!I226/'Tablas turistas zona y tip.'!I239-1,"-")</f>
        <v>0</v>
      </c>
      <c r="G226" s="129">
        <f>IFERROR('Tablas turistas zona y tip.'!K226/'Tablas turistas zona y tip.'!K239-1,"-")</f>
        <v>0.29181494661921703</v>
      </c>
      <c r="H226" s="129">
        <f>IFERROR('Tablas turistas zona y tip.'!M226/'Tablas turistas zona y tip.'!M239-1,"-")</f>
        <v>-0.27196969696969697</v>
      </c>
      <c r="I226" s="129">
        <f>IFERROR('Tablas turistas zona y tip.'!O226/'Tablas turistas zona y tip.'!O239-1,"-")</f>
        <v>-0.17301686445971265</v>
      </c>
      <c r="J226" s="130">
        <f>IFERROR('Tablas turistas zona y tip.'!Q226/'Tablas turistas zona y tip.'!Q239-1,"-")</f>
        <v>0.67780748663101598</v>
      </c>
      <c r="K226" s="130">
        <f>IFERROR('Tablas turistas zona y tip.'!S226/'Tablas turistas zona y tip.'!S239-1,"-")</f>
        <v>-2.1308331557639004E-2</v>
      </c>
      <c r="L226" s="130">
        <f>IFERROR('Tablas turistas zona y tip.'!U226/'Tablas turistas zona y tip.'!U239-1,"-")</f>
        <v>7.4802426024627833E-2</v>
      </c>
      <c r="M226" s="129">
        <f>IFERROR('Tablas turistas zona y tip.'!W226/'Tablas turistas zona y tip.'!W239-1,"-")</f>
        <v>0.56857142857142851</v>
      </c>
      <c r="N226" s="129">
        <f>IFERROR('Tablas turistas zona y tip.'!Y226/'Tablas turistas zona y tip.'!Y239-1,"-")</f>
        <v>-7.6795212765957466E-2</v>
      </c>
      <c r="O226" s="129">
        <f>IFERROR('Tablas turistas zona y tip.'!AA226/'Tablas turistas zona y tip.'!AA239-1,"-")</f>
        <v>1.9105575997735658E-2</v>
      </c>
    </row>
    <row r="227" spans="2:15" hidden="1" outlineLevel="1">
      <c r="B227" s="41" t="s">
        <v>22</v>
      </c>
      <c r="C227" s="129">
        <f>IFERROR('Tablas turistas zona y tip.'!C227/'Tablas turistas zona y tip.'!C240-1,"-")</f>
        <v>-0.82474226804123707</v>
      </c>
      <c r="D227" s="130">
        <f>IFERROR('Tablas turistas zona y tip.'!E227/'Tablas turistas zona y tip.'!E240-1,"-")</f>
        <v>-1</v>
      </c>
      <c r="E227" s="130">
        <f>IFERROR('Tablas turistas zona y tip.'!G227/'Tablas turistas zona y tip.'!G240-1,"-")</f>
        <v>-1</v>
      </c>
      <c r="F227" s="130">
        <f>IFERROR('Tablas turistas zona y tip.'!I227/'Tablas turistas zona y tip.'!I240-1,"-")</f>
        <v>-1</v>
      </c>
      <c r="G227" s="129">
        <f>IFERROR('Tablas turistas zona y tip.'!K227/'Tablas turistas zona y tip.'!K240-1,"-")</f>
        <v>0.33096926713947994</v>
      </c>
      <c r="H227" s="129">
        <f>IFERROR('Tablas turistas zona y tip.'!M227/'Tablas turistas zona y tip.'!M240-1,"-")</f>
        <v>0.61967545638945243</v>
      </c>
      <c r="I227" s="129">
        <f>IFERROR('Tablas turistas zona y tip.'!O227/'Tablas turistas zona y tip.'!O240-1,"-")</f>
        <v>0.53300212916962386</v>
      </c>
      <c r="J227" s="130">
        <f>IFERROR('Tablas turistas zona y tip.'!Q227/'Tablas turistas zona y tip.'!Q240-1,"-")</f>
        <v>-0.26345431789737173</v>
      </c>
      <c r="K227" s="130">
        <f>IFERROR('Tablas turistas zona y tip.'!S227/'Tablas turistas zona y tip.'!S240-1,"-")</f>
        <v>-1.6076058772688029E-2</v>
      </c>
      <c r="L227" s="130">
        <f>IFERROR('Tablas turistas zona y tip.'!U227/'Tablas turistas zona y tip.'!U240-1,"-")</f>
        <v>-6.961939590952182E-2</v>
      </c>
      <c r="M227" s="129">
        <f>IFERROR('Tablas turistas zona y tip.'!W227/'Tablas turistas zona y tip.'!W240-1,"-")</f>
        <v>-0.17083529966965549</v>
      </c>
      <c r="N227" s="129">
        <f>IFERROR('Tablas turistas zona y tip.'!Y227/'Tablas turistas zona y tip.'!Y240-1,"-")</f>
        <v>7.6343768458357886E-2</v>
      </c>
      <c r="O227" s="129">
        <f>IFERROR('Tablas turistas zona y tip.'!AA227/'Tablas turistas zona y tip.'!AA240-1,"-")</f>
        <v>1.7433359577100349E-2</v>
      </c>
    </row>
    <row r="228" spans="2:15" collapsed="1">
      <c r="B228" s="126">
        <v>1994</v>
      </c>
      <c r="C228" s="134">
        <f>IFERROR('Tablas turistas zona y tip.'!C228/'Tablas turistas zona y tip.'!C241-1,"-")</f>
        <v>-0.41549295774647887</v>
      </c>
      <c r="D228" s="134">
        <f>IFERROR('Tablas turistas zona y tip.'!E228/'Tablas turistas zona y tip.'!E241-1,"-")</f>
        <v>0.78571428571428581</v>
      </c>
      <c r="E228" s="134">
        <f>IFERROR('Tablas turistas zona y tip.'!G228/'Tablas turistas zona y tip.'!G241-1,"-")</f>
        <v>-1</v>
      </c>
      <c r="F228" s="134">
        <f>IFERROR('Tablas turistas zona y tip.'!I228/'Tablas turistas zona y tip.'!I241-1,"-")</f>
        <v>0.38888888888888884</v>
      </c>
      <c r="G228" s="134">
        <f>IFERROR('Tablas turistas zona y tip.'!K228/'Tablas turistas zona y tip.'!K241-1,"-")</f>
        <v>0.27112092766427387</v>
      </c>
      <c r="H228" s="134">
        <f>IFERROR('Tablas turistas zona y tip.'!M228/'Tablas turistas zona y tip.'!M241-1,"-")</f>
        <v>0.148100358422939</v>
      </c>
      <c r="I228" s="134">
        <f>IFERROR('Tablas turistas zona y tip.'!O228/'Tablas turistas zona y tip.'!O241-1,"-")</f>
        <v>0.17345777373093552</v>
      </c>
      <c r="J228" s="134">
        <f>IFERROR('Tablas turistas zona y tip.'!Q228/'Tablas turistas zona y tip.'!Q241-1,"-")</f>
        <v>-9.8565083703450629E-2</v>
      </c>
      <c r="K228" s="134">
        <f>IFERROR('Tablas turistas zona y tip.'!S228/'Tablas turistas zona y tip.'!S241-1,"-")</f>
        <v>-9.0356101888227069E-2</v>
      </c>
      <c r="L228" s="134">
        <f>IFERROR('Tablas turistas zona y tip.'!U228/'Tablas turistas zona y tip.'!U241-1,"-")</f>
        <v>-9.1640386979528587E-2</v>
      </c>
      <c r="M228" s="134">
        <f>IFERROR('Tablas turistas zona y tip.'!W228/'Tablas turistas zona y tip.'!W241-1,"-")</f>
        <v>-2.4237096571643857E-2</v>
      </c>
      <c r="N228" s="134">
        <f>IFERROR('Tablas turistas zona y tip.'!Y228/'Tablas turistas zona y tip.'!Y241-1,"-")</f>
        <v>-4.7297823210440293E-2</v>
      </c>
      <c r="O228" s="134">
        <f>IFERROR('Tablas turistas zona y tip.'!AA228/'Tablas turistas zona y tip.'!AA241-1,"-")</f>
        <v>-4.3349245258676339E-2</v>
      </c>
    </row>
    <row r="229" spans="2:15" hidden="1" outlineLevel="1">
      <c r="B229" s="41" t="s">
        <v>11</v>
      </c>
      <c r="C229" s="129">
        <f>IFERROR('Tablas turistas zona y tip.'!C229/'Tablas turistas zona y tip.'!C242-1,"-")</f>
        <v>-0.84375</v>
      </c>
      <c r="D229" s="130" t="str">
        <f>IFERROR('Tablas turistas zona y tip.'!E229/'Tablas turistas zona y tip.'!E242-1,"-")</f>
        <v>-</v>
      </c>
      <c r="E229" s="130" t="str">
        <f>IFERROR('Tablas turistas zona y tip.'!G229/'Tablas turistas zona y tip.'!G242-1,"-")</f>
        <v>-</v>
      </c>
      <c r="F229" s="130" t="str">
        <f>IFERROR('Tablas turistas zona y tip.'!I229/'Tablas turistas zona y tip.'!I242-1,"-")</f>
        <v>-</v>
      </c>
      <c r="G229" s="129">
        <f>IFERROR('Tablas turistas zona y tip.'!K229/'Tablas turistas zona y tip.'!K242-1,"-")</f>
        <v>0.18705035971223016</v>
      </c>
      <c r="H229" s="129">
        <f>IFERROR('Tablas turistas zona y tip.'!M229/'Tablas turistas zona y tip.'!M242-1,"-")</f>
        <v>-4.072790294627382E-2</v>
      </c>
      <c r="I229" s="129">
        <f>IFERROR('Tablas turistas zona y tip.'!O229/'Tablas turistas zona y tip.'!O242-1,"-")</f>
        <v>3.4916201117318746E-3</v>
      </c>
      <c r="J229" s="130">
        <f>IFERROR('Tablas turistas zona y tip.'!Q229/'Tablas turistas zona y tip.'!Q242-1,"-")</f>
        <v>-9.3686354378818781E-2</v>
      </c>
      <c r="K229" s="130">
        <f>IFERROR('Tablas turistas zona y tip.'!S229/'Tablas turistas zona y tip.'!S242-1,"-")</f>
        <v>-0.25238205902858468</v>
      </c>
      <c r="L229" s="130">
        <f>IFERROR('Tablas turistas zona y tip.'!U229/'Tablas turistas zona y tip.'!U242-1,"-")</f>
        <v>-0.22289498580889311</v>
      </c>
      <c r="M229" s="129">
        <f>IFERROR('Tablas turistas zona y tip.'!W229/'Tablas turistas zona y tip.'!W242-1,"-")</f>
        <v>-7.0996978851963766E-2</v>
      </c>
      <c r="N229" s="129">
        <f>IFERROR('Tablas turistas zona y tip.'!Y229/'Tablas turistas zona y tip.'!Y242-1,"-")</f>
        <v>-0.20762323621037204</v>
      </c>
      <c r="O229" s="129">
        <f>IFERROR('Tablas turistas zona y tip.'!AA229/'Tablas turistas zona y tip.'!AA242-1,"-")</f>
        <v>-0.18094676301430468</v>
      </c>
    </row>
    <row r="230" spans="2:15" hidden="1" outlineLevel="1">
      <c r="B230" s="41" t="s">
        <v>12</v>
      </c>
      <c r="C230" s="129">
        <f>IFERROR('Tablas turistas zona y tip.'!C230/'Tablas turistas zona y tip.'!C243-1,"-")</f>
        <v>-0.86868686868686873</v>
      </c>
      <c r="D230" s="130">
        <f>IFERROR('Tablas turistas zona y tip.'!E230/'Tablas turistas zona y tip.'!E243-1,"-")</f>
        <v>-1</v>
      </c>
      <c r="E230" s="130">
        <f>IFERROR('Tablas turistas zona y tip.'!G230/'Tablas turistas zona y tip.'!G243-1,"-")</f>
        <v>-1</v>
      </c>
      <c r="F230" s="130">
        <f>IFERROR('Tablas turistas zona y tip.'!I230/'Tablas turistas zona y tip.'!I243-1,"-")</f>
        <v>-1</v>
      </c>
      <c r="G230" s="129">
        <f>IFERROR('Tablas turistas zona y tip.'!K230/'Tablas turistas zona y tip.'!K243-1,"-")</f>
        <v>-0.25648414985590773</v>
      </c>
      <c r="H230" s="129">
        <f>IFERROR('Tablas turistas zona y tip.'!M230/'Tablas turistas zona y tip.'!M243-1,"-")</f>
        <v>1.6455696202531644</v>
      </c>
      <c r="I230" s="129">
        <f>IFERROR('Tablas turistas zona y tip.'!O230/'Tablas turistas zona y tip.'!O243-1,"-")</f>
        <v>0.91222222222222227</v>
      </c>
      <c r="J230" s="130">
        <f>IFERROR('Tablas turistas zona y tip.'!Q230/'Tablas turistas zona y tip.'!Q243-1,"-")</f>
        <v>-0.43722943722943719</v>
      </c>
      <c r="K230" s="130">
        <f>IFERROR('Tablas turistas zona y tip.'!S230/'Tablas turistas zona y tip.'!S243-1,"-")</f>
        <v>-0.25226172943404168</v>
      </c>
      <c r="L230" s="130">
        <f>IFERROR('Tablas turistas zona y tip.'!U230/'Tablas turistas zona y tip.'!U243-1,"-")</f>
        <v>-0.29921507064364206</v>
      </c>
      <c r="M230" s="129">
        <f>IFERROR('Tablas turistas zona y tip.'!W230/'Tablas turistas zona y tip.'!W243-1,"-")</f>
        <v>-0.42836398838334944</v>
      </c>
      <c r="N230" s="129">
        <f>IFERROR('Tablas turistas zona y tip.'!Y230/'Tablas turistas zona y tip.'!Y243-1,"-")</f>
        <v>-5.553463855421692E-2</v>
      </c>
      <c r="O230" s="129">
        <f>IFERROR('Tablas turistas zona y tip.'!AA230/'Tablas turistas zona y tip.'!AA243-1,"-")</f>
        <v>-0.15993494171862288</v>
      </c>
    </row>
    <row r="231" spans="2:15" hidden="1" outlineLevel="1">
      <c r="B231" s="41" t="s">
        <v>13</v>
      </c>
      <c r="C231" s="129">
        <f>IFERROR('Tablas turistas zona y tip.'!C231/'Tablas turistas zona y tip.'!C244-1,"-")</f>
        <v>-0.52941176470588236</v>
      </c>
      <c r="D231" s="130">
        <f>IFERROR('Tablas turistas zona y tip.'!E231/'Tablas turistas zona y tip.'!E244-1,"-")</f>
        <v>-1</v>
      </c>
      <c r="E231" s="130" t="str">
        <f>IFERROR('Tablas turistas zona y tip.'!G231/'Tablas turistas zona y tip.'!G244-1,"-")</f>
        <v>-</v>
      </c>
      <c r="F231" s="130">
        <f>IFERROR('Tablas turistas zona y tip.'!I231/'Tablas turistas zona y tip.'!I244-1,"-")</f>
        <v>-1</v>
      </c>
      <c r="G231" s="129">
        <f>IFERROR('Tablas turistas zona y tip.'!K231/'Tablas turistas zona y tip.'!K244-1,"-")</f>
        <v>-0.40886699507389157</v>
      </c>
      <c r="H231" s="129">
        <f>IFERROR('Tablas turistas zona y tip.'!M231/'Tablas turistas zona y tip.'!M244-1,"-")</f>
        <v>-0.16476552598225602</v>
      </c>
      <c r="I231" s="129">
        <f>IFERROR('Tablas turistas zona y tip.'!O231/'Tablas turistas zona y tip.'!O244-1,"-")</f>
        <v>-0.21471774193548387</v>
      </c>
      <c r="J231" s="130">
        <f>IFERROR('Tablas turistas zona y tip.'!Q231/'Tablas turistas zona y tip.'!Q244-1,"-")</f>
        <v>0.23268206039076378</v>
      </c>
      <c r="K231" s="130">
        <f>IFERROR('Tablas turistas zona y tip.'!S231/'Tablas turistas zona y tip.'!S244-1,"-")</f>
        <v>-0.20300982800982803</v>
      </c>
      <c r="L231" s="130">
        <f>IFERROR('Tablas turistas zona y tip.'!U231/'Tablas turistas zona y tip.'!U244-1,"-")</f>
        <v>-0.13877978528410584</v>
      </c>
      <c r="M231" s="129">
        <f>IFERROR('Tablas turistas zona y tip.'!W231/'Tablas turistas zona y tip.'!W244-1,"-")</f>
        <v>4.4472681067344366E-2</v>
      </c>
      <c r="N231" s="129">
        <f>IFERROR('Tablas turistas zona y tip.'!Y231/'Tablas turistas zona y tip.'!Y244-1,"-")</f>
        <v>-0.19555006180469714</v>
      </c>
      <c r="O231" s="129">
        <f>IFERROR('Tablas turistas zona y tip.'!AA231/'Tablas turistas zona y tip.'!AA244-1,"-")</f>
        <v>-0.1564569536423841</v>
      </c>
    </row>
    <row r="232" spans="2:15" hidden="1" outlineLevel="1">
      <c r="B232" s="41" t="s">
        <v>14</v>
      </c>
      <c r="C232" s="129">
        <f>IFERROR('Tablas turistas zona y tip.'!C232/'Tablas turistas zona y tip.'!C245-1,"-")</f>
        <v>2.5</v>
      </c>
      <c r="D232" s="130" t="str">
        <f>IFERROR('Tablas turistas zona y tip.'!E232/'Tablas turistas zona y tip.'!E245-1,"-")</f>
        <v>-</v>
      </c>
      <c r="E232" s="130" t="str">
        <f>IFERROR('Tablas turistas zona y tip.'!G232/'Tablas turistas zona y tip.'!G245-1,"-")</f>
        <v>-</v>
      </c>
      <c r="F232" s="130" t="str">
        <f>IFERROR('Tablas turistas zona y tip.'!I232/'Tablas turistas zona y tip.'!I245-1,"-")</f>
        <v>-</v>
      </c>
      <c r="G232" s="129" t="str">
        <f>IFERROR('Tablas turistas zona y tip.'!K232/'Tablas turistas zona y tip.'!K245-1,"-")</f>
        <v>-</v>
      </c>
      <c r="H232" s="129">
        <f>IFERROR('Tablas turistas zona y tip.'!M232/'Tablas turistas zona y tip.'!M245-1,"-")</f>
        <v>-0.84615384615384615</v>
      </c>
      <c r="I232" s="129">
        <f>IFERROR('Tablas turistas zona y tip.'!O232/'Tablas turistas zona y tip.'!O245-1,"-")</f>
        <v>-0.84615384615384615</v>
      </c>
      <c r="J232" s="130" t="str">
        <f>IFERROR('Tablas turistas zona y tip.'!Q232/'Tablas turistas zona y tip.'!Q245-1,"-")</f>
        <v>-</v>
      </c>
      <c r="K232" s="130">
        <f>IFERROR('Tablas turistas zona y tip.'!S232/'Tablas turistas zona y tip.'!S245-1,"-")</f>
        <v>-4.8872180451127845E-2</v>
      </c>
      <c r="L232" s="130">
        <f>IFERROR('Tablas turistas zona y tip.'!U232/'Tablas turistas zona y tip.'!U245-1,"-")</f>
        <v>-9.3984962406015171E-3</v>
      </c>
      <c r="M232" s="129">
        <f>IFERROR('Tablas turistas zona y tip.'!W232/'Tablas turistas zona y tip.'!W245-1,"-")</f>
        <v>23.5</v>
      </c>
      <c r="N232" s="129">
        <f>IFERROR('Tablas turistas zona y tip.'!Y232/'Tablas turistas zona y tip.'!Y245-1,"-")</f>
        <v>-5.8495821727019504E-2</v>
      </c>
      <c r="O232" s="129">
        <f>IFERROR('Tablas turistas zona y tip.'!AA232/'Tablas turistas zona y tip.'!AA245-1,"-")</f>
        <v>-1.4828544949026856E-2</v>
      </c>
    </row>
    <row r="233" spans="2:15" hidden="1" outlineLevel="1">
      <c r="B233" s="41" t="s">
        <v>15</v>
      </c>
      <c r="C233" s="129">
        <f>IFERROR('Tablas turistas zona y tip.'!C233/'Tablas turistas zona y tip.'!C246-1,"-")</f>
        <v>-0.5</v>
      </c>
      <c r="D233" s="130" t="str">
        <f>IFERROR('Tablas turistas zona y tip.'!E233/'Tablas turistas zona y tip.'!E246-1,"-")</f>
        <v>-</v>
      </c>
      <c r="E233" s="130" t="str">
        <f>IFERROR('Tablas turistas zona y tip.'!G233/'Tablas turistas zona y tip.'!G246-1,"-")</f>
        <v>-</v>
      </c>
      <c r="F233" s="130" t="str">
        <f>IFERROR('Tablas turistas zona y tip.'!I233/'Tablas turistas zona y tip.'!I246-1,"-")</f>
        <v>-</v>
      </c>
      <c r="G233" s="129">
        <f>IFERROR('Tablas turistas zona y tip.'!K233/'Tablas turistas zona y tip.'!K246-1,"-")</f>
        <v>4</v>
      </c>
      <c r="H233" s="129">
        <f>IFERROR('Tablas turistas zona y tip.'!M233/'Tablas turistas zona y tip.'!M246-1,"-")</f>
        <v>-1</v>
      </c>
      <c r="I233" s="129">
        <f>IFERROR('Tablas turistas zona y tip.'!O233/'Tablas turistas zona y tip.'!O246-1,"-")</f>
        <v>0.66666666666666674</v>
      </c>
      <c r="J233" s="130">
        <f>IFERROR('Tablas turistas zona y tip.'!Q233/'Tablas turistas zona y tip.'!Q246-1,"-")</f>
        <v>0.5</v>
      </c>
      <c r="K233" s="130">
        <f>IFERROR('Tablas turistas zona y tip.'!S233/'Tablas turistas zona y tip.'!S246-1,"-")</f>
        <v>3.2163742690058506E-2</v>
      </c>
      <c r="L233" s="130">
        <f>IFERROR('Tablas turistas zona y tip.'!U233/'Tablas turistas zona y tip.'!U246-1,"-")</f>
        <v>3.2846715328467058E-2</v>
      </c>
      <c r="M233" s="129">
        <f>IFERROR('Tablas turistas zona y tip.'!W233/'Tablas turistas zona y tip.'!W246-1,"-")</f>
        <v>2.6</v>
      </c>
      <c r="N233" s="129">
        <f>IFERROR('Tablas turistas zona y tip.'!Y233/'Tablas turistas zona y tip.'!Y246-1,"-")</f>
        <v>3.0656934306569239E-2</v>
      </c>
      <c r="O233" s="129">
        <f>IFERROR('Tablas turistas zona y tip.'!AA233/'Tablas turistas zona y tip.'!AA246-1,"-")</f>
        <v>4.0000000000000036E-2</v>
      </c>
    </row>
    <row r="234" spans="2:15" hidden="1" outlineLevel="1">
      <c r="B234" s="41" t="s">
        <v>16</v>
      </c>
      <c r="C234" s="129">
        <f>IFERROR('Tablas turistas zona y tip.'!C234/'Tablas turistas zona y tip.'!C247-1,"-")</f>
        <v>-0.89473684210526316</v>
      </c>
      <c r="D234" s="130" t="str">
        <f>IFERROR('Tablas turistas zona y tip.'!E234/'Tablas turistas zona y tip.'!E247-1,"-")</f>
        <v>-</v>
      </c>
      <c r="E234" s="130" t="str">
        <f>IFERROR('Tablas turistas zona y tip.'!G234/'Tablas turistas zona y tip.'!G247-1,"-")</f>
        <v>-</v>
      </c>
      <c r="F234" s="130" t="str">
        <f>IFERROR('Tablas turistas zona y tip.'!I234/'Tablas turistas zona y tip.'!I247-1,"-")</f>
        <v>-</v>
      </c>
      <c r="G234" s="129">
        <f>IFERROR('Tablas turistas zona y tip.'!K234/'Tablas turistas zona y tip.'!K247-1,"-")</f>
        <v>0.75</v>
      </c>
      <c r="H234" s="129">
        <f>IFERROR('Tablas turistas zona y tip.'!M234/'Tablas turistas zona y tip.'!M247-1,"-")</f>
        <v>0</v>
      </c>
      <c r="I234" s="129">
        <f>IFERROR('Tablas turistas zona y tip.'!O234/'Tablas turistas zona y tip.'!O247-1,"-")</f>
        <v>0.60000000000000009</v>
      </c>
      <c r="J234" s="130">
        <f>IFERROR('Tablas turistas zona y tip.'!Q234/'Tablas turistas zona y tip.'!Q247-1,"-")</f>
        <v>-0.54166666666666674</v>
      </c>
      <c r="K234" s="130">
        <f>IFERROR('Tablas turistas zona y tip.'!S234/'Tablas turistas zona y tip.'!S247-1,"-")</f>
        <v>-0.13662551440329218</v>
      </c>
      <c r="L234" s="130">
        <f>IFERROR('Tablas turistas zona y tip.'!U234/'Tablas turistas zona y tip.'!U247-1,"-")</f>
        <v>-0.14447134786117832</v>
      </c>
      <c r="M234" s="129">
        <f>IFERROR('Tablas turistas zona y tip.'!W234/'Tablas turistas zona y tip.'!W247-1,"-")</f>
        <v>-0.57446808510638303</v>
      </c>
      <c r="N234" s="129">
        <f>IFERROR('Tablas turistas zona y tip.'!Y234/'Tablas turistas zona y tip.'!Y247-1,"-")</f>
        <v>-0.13651315789473684</v>
      </c>
      <c r="O234" s="129">
        <f>IFERROR('Tablas turistas zona y tip.'!AA234/'Tablas turistas zona y tip.'!AA247-1,"-")</f>
        <v>-0.15281076801266824</v>
      </c>
    </row>
    <row r="235" spans="2:15" hidden="1" outlineLevel="1">
      <c r="B235" s="41" t="s">
        <v>17</v>
      </c>
      <c r="C235" s="129">
        <f>IFERROR('Tablas turistas zona y tip.'!C235/'Tablas turistas zona y tip.'!C248-1,"-")</f>
        <v>0.19999999999999996</v>
      </c>
      <c r="D235" s="130" t="str">
        <f>IFERROR('Tablas turistas zona y tip.'!E235/'Tablas turistas zona y tip.'!E248-1,"-")</f>
        <v>-</v>
      </c>
      <c r="E235" s="130" t="str">
        <f>IFERROR('Tablas turistas zona y tip.'!G235/'Tablas turistas zona y tip.'!G248-1,"-")</f>
        <v>-</v>
      </c>
      <c r="F235" s="130" t="str">
        <f>IFERROR('Tablas turistas zona y tip.'!I235/'Tablas turistas zona y tip.'!I248-1,"-")</f>
        <v>-</v>
      </c>
      <c r="G235" s="129">
        <f>IFERROR('Tablas turistas zona y tip.'!K235/'Tablas turistas zona y tip.'!K248-1,"-")</f>
        <v>-1</v>
      </c>
      <c r="H235" s="129">
        <f>IFERROR('Tablas turistas zona y tip.'!M235/'Tablas turistas zona y tip.'!M248-1,"-")</f>
        <v>-0.66666666666666674</v>
      </c>
      <c r="I235" s="129">
        <f>IFERROR('Tablas turistas zona y tip.'!O235/'Tablas turistas zona y tip.'!O248-1,"-")</f>
        <v>-0.7857142857142857</v>
      </c>
      <c r="J235" s="130">
        <f>IFERROR('Tablas turistas zona y tip.'!Q235/'Tablas turistas zona y tip.'!Q248-1,"-")</f>
        <v>2.5</v>
      </c>
      <c r="K235" s="130">
        <f>IFERROR('Tablas turistas zona y tip.'!S235/'Tablas turistas zona y tip.'!S248-1,"-")</f>
        <v>-0.35588809368900454</v>
      </c>
      <c r="L235" s="130">
        <f>IFERROR('Tablas turistas zona y tip.'!U235/'Tablas turistas zona y tip.'!U248-1,"-")</f>
        <v>-0.34847501622323163</v>
      </c>
      <c r="M235" s="129">
        <f>IFERROR('Tablas turistas zona y tip.'!W235/'Tablas turistas zona y tip.'!W248-1,"-")</f>
        <v>0.4285714285714286</v>
      </c>
      <c r="N235" s="129">
        <f>IFERROR('Tablas turistas zona y tip.'!Y235/'Tablas turistas zona y tip.'!Y248-1,"-")</f>
        <v>-0.35769728331177231</v>
      </c>
      <c r="O235" s="129">
        <f>IFERROR('Tablas turistas zona y tip.'!AA235/'Tablas turistas zona y tip.'!AA248-1,"-")</f>
        <v>-0.35064102564102562</v>
      </c>
    </row>
    <row r="236" spans="2:15" hidden="1" outlineLevel="1">
      <c r="B236" s="41" t="s">
        <v>18</v>
      </c>
      <c r="C236" s="129">
        <f>IFERROR('Tablas turistas zona y tip.'!C236/'Tablas turistas zona y tip.'!C249-1,"-")</f>
        <v>0.16666666666666674</v>
      </c>
      <c r="D236" s="130" t="str">
        <f>IFERROR('Tablas turistas zona y tip.'!E236/'Tablas turistas zona y tip.'!E249-1,"-")</f>
        <v>-</v>
      </c>
      <c r="E236" s="130" t="str">
        <f>IFERROR('Tablas turistas zona y tip.'!G236/'Tablas turistas zona y tip.'!G249-1,"-")</f>
        <v>-</v>
      </c>
      <c r="F236" s="130" t="str">
        <f>IFERROR('Tablas turistas zona y tip.'!I236/'Tablas turistas zona y tip.'!I249-1,"-")</f>
        <v>-</v>
      </c>
      <c r="G236" s="129">
        <f>IFERROR('Tablas turistas zona y tip.'!K236/'Tablas turistas zona y tip.'!K249-1,"-")</f>
        <v>-0.41666666666666663</v>
      </c>
      <c r="H236" s="129">
        <f>IFERROR('Tablas turistas zona y tip.'!M236/'Tablas turistas zona y tip.'!M249-1,"-")</f>
        <v>-1</v>
      </c>
      <c r="I236" s="129">
        <f>IFERROR('Tablas turistas zona y tip.'!O236/'Tablas turistas zona y tip.'!O249-1,"-")</f>
        <v>-0.69565217391304346</v>
      </c>
      <c r="J236" s="130">
        <f>IFERROR('Tablas turistas zona y tip.'!Q236/'Tablas turistas zona y tip.'!Q249-1,"-")</f>
        <v>1.6666666666666665</v>
      </c>
      <c r="K236" s="130">
        <f>IFERROR('Tablas turistas zona y tip.'!S236/'Tablas turistas zona y tip.'!S249-1,"-")</f>
        <v>-0.45447530864197527</v>
      </c>
      <c r="L236" s="130">
        <f>IFERROR('Tablas turistas zona y tip.'!U236/'Tablas turistas zona y tip.'!U249-1,"-")</f>
        <v>-0.43984674329501916</v>
      </c>
      <c r="M236" s="129">
        <f>IFERROR('Tablas turistas zona y tip.'!W236/'Tablas turistas zona y tip.'!W249-1,"-")</f>
        <v>0.40740740740740744</v>
      </c>
      <c r="N236" s="129">
        <f>IFERROR('Tablas turistas zona y tip.'!Y236/'Tablas turistas zona y tip.'!Y249-1,"-")</f>
        <v>-0.45906656465187456</v>
      </c>
      <c r="O236" s="129">
        <f>IFERROR('Tablas turistas zona y tip.'!AA236/'Tablas turistas zona y tip.'!AA249-1,"-")</f>
        <v>-0.44152923538230882</v>
      </c>
    </row>
    <row r="237" spans="2:15" hidden="1" outlineLevel="1">
      <c r="B237" s="41" t="s">
        <v>19</v>
      </c>
      <c r="C237" s="129">
        <f>IFERROR('Tablas turistas zona y tip.'!C237/'Tablas turistas zona y tip.'!C250-1,"-")</f>
        <v>-0.27586206896551724</v>
      </c>
      <c r="D237" s="130" t="str">
        <f>IFERROR('Tablas turistas zona y tip.'!E237/'Tablas turistas zona y tip.'!E250-1,"-")</f>
        <v>-</v>
      </c>
      <c r="E237" s="130" t="str">
        <f>IFERROR('Tablas turistas zona y tip.'!G237/'Tablas turistas zona y tip.'!G250-1,"-")</f>
        <v>-</v>
      </c>
      <c r="F237" s="130" t="str">
        <f>IFERROR('Tablas turistas zona y tip.'!I237/'Tablas turistas zona y tip.'!I250-1,"-")</f>
        <v>-</v>
      </c>
      <c r="G237" s="129">
        <f>IFERROR('Tablas turistas zona y tip.'!K237/'Tablas turistas zona y tip.'!K250-1,"-")</f>
        <v>-0.8089887640449438</v>
      </c>
      <c r="H237" s="129">
        <f>IFERROR('Tablas turistas zona y tip.'!M237/'Tablas turistas zona y tip.'!M250-1,"-")</f>
        <v>-0.20503597122302153</v>
      </c>
      <c r="I237" s="129">
        <f>IFERROR('Tablas turistas zona y tip.'!O237/'Tablas turistas zona y tip.'!O250-1,"-")</f>
        <v>-0.50091743119266052</v>
      </c>
      <c r="J237" s="130">
        <f>IFERROR('Tablas turistas zona y tip.'!Q237/'Tablas turistas zona y tip.'!Q250-1,"-")</f>
        <v>-0.44701348747591518</v>
      </c>
      <c r="K237" s="130">
        <f>IFERROR('Tablas turistas zona y tip.'!S237/'Tablas turistas zona y tip.'!S250-1,"-")</f>
        <v>1.5631784628745038E-2</v>
      </c>
      <c r="L237" s="130">
        <f>IFERROR('Tablas turistas zona y tip.'!U237/'Tablas turistas zona y tip.'!U250-1,"-")</f>
        <v>-6.9454287739192044E-2</v>
      </c>
      <c r="M237" s="129">
        <f>IFERROR('Tablas turistas zona y tip.'!W237/'Tablas turistas zona y tip.'!W250-1,"-")</f>
        <v>-0.54857819905213268</v>
      </c>
      <c r="N237" s="129">
        <f>IFERROR('Tablas turistas zona y tip.'!Y237/'Tablas turistas zona y tip.'!Y250-1,"-")</f>
        <v>-8.1363812475784281E-3</v>
      </c>
      <c r="O237" s="129">
        <f>IFERROR('Tablas turistas zona y tip.'!AA237/'Tablas turistas zona y tip.'!AA250-1,"-")</f>
        <v>-0.14131386861313866</v>
      </c>
    </row>
    <row r="238" spans="2:15" hidden="1" outlineLevel="1">
      <c r="B238" s="41" t="s">
        <v>20</v>
      </c>
      <c r="C238" s="129">
        <f>IFERROR('Tablas turistas zona y tip.'!C238/'Tablas turistas zona y tip.'!C251-1,"-")</f>
        <v>0.43137254901960786</v>
      </c>
      <c r="D238" s="130">
        <f>IFERROR('Tablas turistas zona y tip.'!E238/'Tablas turistas zona y tip.'!E251-1,"-")</f>
        <v>-1</v>
      </c>
      <c r="E238" s="130" t="str">
        <f>IFERROR('Tablas turistas zona y tip.'!G238/'Tablas turistas zona y tip.'!G251-1,"-")</f>
        <v>-</v>
      </c>
      <c r="F238" s="130">
        <f>IFERROR('Tablas turistas zona y tip.'!I238/'Tablas turistas zona y tip.'!I251-1,"-")</f>
        <v>-1</v>
      </c>
      <c r="G238" s="129">
        <f>IFERROR('Tablas turistas zona y tip.'!K238/'Tablas turistas zona y tip.'!K251-1,"-")</f>
        <v>-0.56016042780748665</v>
      </c>
      <c r="H238" s="129">
        <f>IFERROR('Tablas turistas zona y tip.'!M238/'Tablas turistas zona y tip.'!M251-1,"-")</f>
        <v>-8.3836858006042347E-2</v>
      </c>
      <c r="I238" s="129">
        <f>IFERROR('Tablas turistas zona y tip.'!O238/'Tablas turistas zona y tip.'!O251-1,"-")</f>
        <v>-0.25579150579150578</v>
      </c>
      <c r="J238" s="130">
        <f>IFERROR('Tablas turistas zona y tip.'!Q238/'Tablas turistas zona y tip.'!Q251-1,"-")</f>
        <v>-0.60338345864661647</v>
      </c>
      <c r="K238" s="130">
        <f>IFERROR('Tablas turistas zona y tip.'!S238/'Tablas turistas zona y tip.'!S251-1,"-")</f>
        <v>-7.2466960352422949E-2</v>
      </c>
      <c r="L238" s="130">
        <f>IFERROR('Tablas turistas zona y tip.'!U238/'Tablas turistas zona y tip.'!U251-1,"-")</f>
        <v>-0.21056062581486312</v>
      </c>
      <c r="M238" s="129">
        <f>IFERROR('Tablas turistas zona y tip.'!W238/'Tablas turistas zona y tip.'!W251-1,"-")</f>
        <v>-0.56821026282853571</v>
      </c>
      <c r="N238" s="129">
        <f>IFERROR('Tablas turistas zona y tip.'!Y238/'Tablas turistas zona y tip.'!Y251-1,"-")</f>
        <v>-7.5034106412005475E-2</v>
      </c>
      <c r="O238" s="129">
        <f>IFERROR('Tablas turistas zona y tip.'!AA238/'Tablas turistas zona y tip.'!AA251-1,"-")</f>
        <v>-0.21813339789371744</v>
      </c>
    </row>
    <row r="239" spans="2:15" hidden="1" outlineLevel="1">
      <c r="B239" s="41" t="s">
        <v>21</v>
      </c>
      <c r="C239" s="129">
        <f>IFERROR('Tablas turistas zona y tip.'!C239/'Tablas turistas zona y tip.'!C252-1,"-")</f>
        <v>-0.64</v>
      </c>
      <c r="D239" s="130" t="str">
        <f>IFERROR('Tablas turistas zona y tip.'!E239/'Tablas turistas zona y tip.'!E252-1,"-")</f>
        <v>-</v>
      </c>
      <c r="E239" s="130" t="str">
        <f>IFERROR('Tablas turistas zona y tip.'!G239/'Tablas turistas zona y tip.'!G252-1,"-")</f>
        <v>-</v>
      </c>
      <c r="F239" s="130" t="str">
        <f>IFERROR('Tablas turistas zona y tip.'!I239/'Tablas turistas zona y tip.'!I252-1,"-")</f>
        <v>-</v>
      </c>
      <c r="G239" s="129">
        <f>IFERROR('Tablas turistas zona y tip.'!K239/'Tablas turistas zona y tip.'!K252-1,"-")</f>
        <v>-0.65093167701863353</v>
      </c>
      <c r="H239" s="129">
        <f>IFERROR('Tablas turistas zona y tip.'!M239/'Tablas turistas zona y tip.'!M252-1,"-")</f>
        <v>-7.4982480728801648E-2</v>
      </c>
      <c r="I239" s="129">
        <f>IFERROR('Tablas turistas zona y tip.'!O239/'Tablas turistas zona y tip.'!O252-1,"-")</f>
        <v>-0.2827060931899642</v>
      </c>
      <c r="J239" s="130">
        <f>IFERROR('Tablas turistas zona y tip.'!Q239/'Tablas turistas zona y tip.'!Q252-1,"-")</f>
        <v>-0.56129032258064515</v>
      </c>
      <c r="K239" s="130">
        <f>IFERROR('Tablas turistas zona y tip.'!S239/'Tablas turistas zona y tip.'!S252-1,"-")</f>
        <v>-6.3086444400079822E-2</v>
      </c>
      <c r="L239" s="130">
        <f>IFERROR('Tablas turistas zona y tip.'!U239/'Tablas turistas zona y tip.'!U252-1,"-")</f>
        <v>-0.18960381292820971</v>
      </c>
      <c r="M239" s="129">
        <f>IFERROR('Tablas turistas zona y tip.'!W239/'Tablas turistas zona y tip.'!W252-1,"-")</f>
        <v>-0.58984375</v>
      </c>
      <c r="N239" s="129">
        <f>IFERROR('Tablas turistas zona y tip.'!Y239/'Tablas turistas zona y tip.'!Y252-1,"-")</f>
        <v>-6.5257924176507109E-2</v>
      </c>
      <c r="O239" s="129">
        <f>IFERROR('Tablas turistas zona y tip.'!AA239/'Tablas turistas zona y tip.'!AA252-1,"-")</f>
        <v>-0.21453979546465096</v>
      </c>
    </row>
    <row r="240" spans="2:15" hidden="1" outlineLevel="1">
      <c r="B240" s="41" t="s">
        <v>22</v>
      </c>
      <c r="C240" s="129">
        <f>IFERROR('Tablas turistas zona y tip.'!C240/'Tablas turistas zona y tip.'!C253-1,"-")</f>
        <v>0.70175438596491224</v>
      </c>
      <c r="D240" s="130">
        <f>IFERROR('Tablas turistas zona y tip.'!E240/'Tablas turistas zona y tip.'!E253-1,"-")</f>
        <v>0</v>
      </c>
      <c r="E240" s="130" t="str">
        <f>IFERROR('Tablas turistas zona y tip.'!G240/'Tablas turistas zona y tip.'!G253-1,"-")</f>
        <v>-</v>
      </c>
      <c r="F240" s="130">
        <f>IFERROR('Tablas turistas zona y tip.'!I240/'Tablas turistas zona y tip.'!I253-1,"-")</f>
        <v>1</v>
      </c>
      <c r="G240" s="129">
        <f>IFERROR('Tablas turistas zona y tip.'!K240/'Tablas turistas zona y tip.'!K253-1,"-")</f>
        <v>-0.30655737704918029</v>
      </c>
      <c r="H240" s="129">
        <f>IFERROR('Tablas turistas zona y tip.'!M240/'Tablas turistas zona y tip.'!M253-1,"-")</f>
        <v>-0.30563380281690145</v>
      </c>
      <c r="I240" s="129">
        <f>IFERROR('Tablas turistas zona y tip.'!O240/'Tablas turistas zona y tip.'!O253-1,"-")</f>
        <v>-0.30591133004926108</v>
      </c>
      <c r="J240" s="130">
        <f>IFERROR('Tablas turistas zona y tip.'!Q240/'Tablas turistas zona y tip.'!Q253-1,"-")</f>
        <v>-2.7388922702373697E-2</v>
      </c>
      <c r="K240" s="130">
        <f>IFERROR('Tablas turistas zona y tip.'!S240/'Tablas turistas zona y tip.'!S253-1,"-")</f>
        <v>0.13900374089387668</v>
      </c>
      <c r="L240" s="130">
        <f>IFERROR('Tablas turistas zona y tip.'!U240/'Tablas turistas zona y tip.'!U253-1,"-")</f>
        <v>9.8333829217494895E-2</v>
      </c>
      <c r="M240" s="129">
        <f>IFERROR('Tablas turistas zona y tip.'!W240/'Tablas turistas zona y tip.'!W253-1,"-")</f>
        <v>-8.3080917351795791E-2</v>
      </c>
      <c r="N240" s="129">
        <f>IFERROR('Tablas turistas zona y tip.'!Y240/'Tablas turistas zona y tip.'!Y253-1,"-")</f>
        <v>4.2006462532697242E-2</v>
      </c>
      <c r="O240" s="129">
        <f>IFERROR('Tablas turistas zona y tip.'!AA240/'Tablas turistas zona y tip.'!AA253-1,"-")</f>
        <v>9.1940976163451538E-3</v>
      </c>
    </row>
    <row r="241" spans="2:15" collapsed="1">
      <c r="B241" s="126">
        <v>1993</v>
      </c>
      <c r="C241" s="134">
        <f>IFERROR('Tablas turistas zona y tip.'!C241/'Tablas turistas zona y tip.'!C254-1,"-")</f>
        <v>-0.33953488372093021</v>
      </c>
      <c r="D241" s="134">
        <f>IFERROR('Tablas turistas zona y tip.'!E241/'Tablas turistas zona y tip.'!E254-1,"-")</f>
        <v>0.39999999999999991</v>
      </c>
      <c r="E241" s="134">
        <f>IFERROR('Tablas turistas zona y tip.'!G241/'Tablas turistas zona y tip.'!G254-1,"-")</f>
        <v>-0.33333333333333337</v>
      </c>
      <c r="F241" s="134">
        <f>IFERROR('Tablas turistas zona y tip.'!I241/'Tablas turistas zona y tip.'!I254-1,"-")</f>
        <v>0.125</v>
      </c>
      <c r="G241" s="134">
        <f>IFERROR('Tablas turistas zona y tip.'!K241/'Tablas turistas zona y tip.'!K254-1,"-")</f>
        <v>-0.44786585365853659</v>
      </c>
      <c r="H241" s="134">
        <f>IFERROR('Tablas turistas zona y tip.'!M241/'Tablas turistas zona y tip.'!M254-1,"-")</f>
        <v>-8.5947571981093152E-4</v>
      </c>
      <c r="I241" s="134">
        <f>IFERROR('Tablas turistas zona y tip.'!O241/'Tablas turistas zona y tip.'!O254-1,"-")</f>
        <v>-0.14374817269272</v>
      </c>
      <c r="J241" s="134">
        <f>IFERROR('Tablas turistas zona y tip.'!Q241/'Tablas turistas zona y tip.'!Q254-1,"-")</f>
        <v>-0.3243305632502308</v>
      </c>
      <c r="K241" s="134">
        <f>IFERROR('Tablas turistas zona y tip.'!S241/'Tablas turistas zona y tip.'!S254-1,"-")</f>
        <v>-0.11642359264339497</v>
      </c>
      <c r="L241" s="134">
        <f>IFERROR('Tablas turistas zona y tip.'!U241/'Tablas turistas zona y tip.'!U254-1,"-")</f>
        <v>-0.15700542951765162</v>
      </c>
      <c r="M241" s="134">
        <f>IFERROR('Tablas turistas zona y tip.'!W241/'Tablas turistas zona y tip.'!W254-1,"-")</f>
        <v>-0.35699289405684753</v>
      </c>
      <c r="N241" s="134">
        <f>IFERROR('Tablas turistas zona y tip.'!Y241/'Tablas turistas zona y tip.'!Y254-1,"-")</f>
        <v>-9.7564973074221517E-2</v>
      </c>
      <c r="O241" s="134">
        <f>IFERROR('Tablas turistas zona y tip.'!AA241/'Tablas turistas zona y tip.'!AA254-1,"-")</f>
        <v>-0.15587904308999168</v>
      </c>
    </row>
    <row r="242" spans="2:15" hidden="1" outlineLevel="1">
      <c r="B242" s="41" t="s">
        <v>11</v>
      </c>
      <c r="C242" s="129">
        <f>IFERROR('Tablas turistas zona y tip.'!C242/'Tablas turistas zona y tip.'!C255-1,"-")</f>
        <v>0.52380952380952372</v>
      </c>
      <c r="D242" s="130" t="str">
        <f>IFERROR('Tablas turistas zona y tip.'!E242/'Tablas turistas zona y tip.'!E255-1,"-")</f>
        <v>-</v>
      </c>
      <c r="E242" s="130" t="str">
        <f>IFERROR('Tablas turistas zona y tip.'!G242/'Tablas turistas zona y tip.'!G255-1,"-")</f>
        <v>-</v>
      </c>
      <c r="F242" s="130" t="str">
        <f>IFERROR('Tablas turistas zona y tip.'!I242/'Tablas turistas zona y tip.'!I255-1,"-")</f>
        <v>-</v>
      </c>
      <c r="G242" s="129">
        <f>IFERROR('Tablas turistas zona y tip.'!K242/'Tablas turistas zona y tip.'!K255-1,"-")</f>
        <v>-0.66014669926650371</v>
      </c>
      <c r="H242" s="129">
        <f>IFERROR('Tablas turistas zona y tip.'!M242/'Tablas turistas zona y tip.'!M255-1,"-")</f>
        <v>8.4586466165413432E-2</v>
      </c>
      <c r="I242" s="129">
        <f>IFERROR('Tablas turistas zona y tip.'!O242/'Tablas turistas zona y tip.'!O255-1,"-")</f>
        <v>-0.23910733262486716</v>
      </c>
      <c r="J242" s="130">
        <f>IFERROR('Tablas turistas zona y tip.'!Q242/'Tablas turistas zona y tip.'!Q255-1,"-")</f>
        <v>-0.52167559668777397</v>
      </c>
      <c r="K242" s="130">
        <f>IFERROR('Tablas turistas zona y tip.'!S242/'Tablas turistas zona y tip.'!S255-1,"-")</f>
        <v>8.6067642604745087E-2</v>
      </c>
      <c r="L242" s="130">
        <f>IFERROR('Tablas turistas zona y tip.'!U242/'Tablas turistas zona y tip.'!U255-1,"-")</f>
        <v>-0.12136325852036578</v>
      </c>
      <c r="M242" s="129">
        <f>IFERROR('Tablas turistas zona y tip.'!W242/'Tablas turistas zona y tip.'!W255-1,"-")</f>
        <v>-0.46091205211726383</v>
      </c>
      <c r="N242" s="129">
        <f>IFERROR('Tablas turistas zona y tip.'!Y242/'Tablas turistas zona y tip.'!Y255-1,"-")</f>
        <v>9.3806374022850303E-2</v>
      </c>
      <c r="O242" s="129">
        <f>IFERROR('Tablas turistas zona y tip.'!AA242/'Tablas turistas zona y tip.'!AA255-1,"-")</f>
        <v>-8.918737407656141E-2</v>
      </c>
    </row>
    <row r="243" spans="2:15" hidden="1" outlineLevel="1">
      <c r="B243" s="41" t="s">
        <v>12</v>
      </c>
      <c r="C243" s="129">
        <f>IFERROR('Tablas turistas zona y tip.'!C243/'Tablas turistas zona y tip.'!C256-1,"-")</f>
        <v>8.9</v>
      </c>
      <c r="D243" s="130">
        <f>IFERROR('Tablas turistas zona y tip.'!E243/'Tablas turistas zona y tip.'!E256-1,"-")</f>
        <v>2</v>
      </c>
      <c r="E243" s="130" t="str">
        <f>IFERROR('Tablas turistas zona y tip.'!G243/'Tablas turistas zona y tip.'!G256-1,"-")</f>
        <v>-</v>
      </c>
      <c r="F243" s="130">
        <f>IFERROR('Tablas turistas zona y tip.'!I243/'Tablas turistas zona y tip.'!I256-1,"-")</f>
        <v>8</v>
      </c>
      <c r="G243" s="129">
        <f>IFERROR('Tablas turistas zona y tip.'!K243/'Tablas turistas zona y tip.'!K256-1,"-")</f>
        <v>-0.60967379077615291</v>
      </c>
      <c r="H243" s="129">
        <f>IFERROR('Tablas turistas zona y tip.'!M243/'Tablas turistas zona y tip.'!M256-1,"-")</f>
        <v>-0.45301681503461921</v>
      </c>
      <c r="I243" s="129">
        <f>IFERROR('Tablas turistas zona y tip.'!O243/'Tablas turistas zona y tip.'!O256-1,"-")</f>
        <v>-0.52631578947368429</v>
      </c>
      <c r="J243" s="130">
        <f>IFERROR('Tablas turistas zona y tip.'!Q243/'Tablas turistas zona y tip.'!Q256-1,"-")</f>
        <v>3.92030848329048E-2</v>
      </c>
      <c r="K243" s="130">
        <f>IFERROR('Tablas turistas zona y tip.'!S243/'Tablas turistas zona y tip.'!S256-1,"-")</f>
        <v>0.19482151835093009</v>
      </c>
      <c r="L243" s="130">
        <f>IFERROR('Tablas turistas zona y tip.'!U243/'Tablas turistas zona y tip.'!U256-1,"-")</f>
        <v>0.15106613661004697</v>
      </c>
      <c r="M243" s="129">
        <f>IFERROR('Tablas turistas zona y tip.'!W243/'Tablas turistas zona y tip.'!W256-1,"-")</f>
        <v>-0.29076553381393755</v>
      </c>
      <c r="N243" s="129">
        <f>IFERROR('Tablas turistas zona y tip.'!Y243/'Tablas turistas zona y tip.'!Y256-1,"-")</f>
        <v>5.6904098686828553E-2</v>
      </c>
      <c r="O243" s="129">
        <f>IFERROR('Tablas turistas zona y tip.'!AA243/'Tablas turistas zona y tip.'!AA256-1,"-")</f>
        <v>-7.0663811563169143E-2</v>
      </c>
    </row>
    <row r="244" spans="2:15" hidden="1" outlineLevel="1">
      <c r="B244" s="41" t="s">
        <v>13</v>
      </c>
      <c r="C244" s="129">
        <f>IFERROR('Tablas turistas zona y tip.'!C244/'Tablas turistas zona y tip.'!C257-1,"-")</f>
        <v>0.88888888888888884</v>
      </c>
      <c r="D244" s="130">
        <f>IFERROR('Tablas turistas zona y tip.'!E244/'Tablas turistas zona y tip.'!E257-1,"-")</f>
        <v>1</v>
      </c>
      <c r="E244" s="130" t="str">
        <f>IFERROR('Tablas turistas zona y tip.'!G244/'Tablas turistas zona y tip.'!G257-1,"-")</f>
        <v>-</v>
      </c>
      <c r="F244" s="130">
        <f>IFERROR('Tablas turistas zona y tip.'!I244/'Tablas turistas zona y tip.'!I257-1,"-")</f>
        <v>1</v>
      </c>
      <c r="G244" s="129">
        <f>IFERROR('Tablas turistas zona y tip.'!K244/'Tablas turistas zona y tip.'!K257-1,"-")</f>
        <v>-0.58401639344262302</v>
      </c>
      <c r="H244" s="129">
        <f>IFERROR('Tablas turistas zona y tip.'!M244/'Tablas turistas zona y tip.'!M257-1,"-")</f>
        <v>0.27258064516129021</v>
      </c>
      <c r="I244" s="129">
        <f>IFERROR('Tablas turistas zona y tip.'!O244/'Tablas turistas zona y tip.'!O257-1,"-")</f>
        <v>-0.10469314079422387</v>
      </c>
      <c r="J244" s="130">
        <f>IFERROR('Tablas turistas zona y tip.'!Q244/'Tablas turistas zona y tip.'!Q257-1,"-")</f>
        <v>-0.18405797101449273</v>
      </c>
      <c r="K244" s="130">
        <f>IFERROR('Tablas turistas zona y tip.'!S244/'Tablas turistas zona y tip.'!S257-1,"-")</f>
        <v>0.13449477351916372</v>
      </c>
      <c r="L244" s="130">
        <f>IFERROR('Tablas turistas zona y tip.'!U244/'Tablas turistas zona y tip.'!U257-1,"-")</f>
        <v>7.2752808988764128E-2</v>
      </c>
      <c r="M244" s="129">
        <f>IFERROR('Tablas turistas zona y tip.'!W244/'Tablas turistas zona y tip.'!W257-1,"-")</f>
        <v>-0.33809924306139616</v>
      </c>
      <c r="N244" s="129">
        <f>IFERROR('Tablas turistas zona y tip.'!Y244/'Tablas turistas zona y tip.'!Y257-1,"-")</f>
        <v>0.15902578796561606</v>
      </c>
      <c r="O244" s="129">
        <f>IFERROR('Tablas turistas zona y tip.'!AA244/'Tablas turistas zona y tip.'!AA257-1,"-")</f>
        <v>3.269929472109423E-2</v>
      </c>
    </row>
    <row r="245" spans="2:15" hidden="1" outlineLevel="1">
      <c r="B245" s="41" t="s">
        <v>14</v>
      </c>
      <c r="C245" s="129">
        <f>IFERROR('Tablas turistas zona y tip.'!C245/'Tablas turistas zona y tip.'!C258-1,"-")</f>
        <v>-0.77777777777777779</v>
      </c>
      <c r="D245" s="130" t="str">
        <f>IFERROR('Tablas turistas zona y tip.'!E245/'Tablas turistas zona y tip.'!E258-1,"-")</f>
        <v>-</v>
      </c>
      <c r="E245" s="130" t="str">
        <f>IFERROR('Tablas turistas zona y tip.'!G245/'Tablas turistas zona y tip.'!G258-1,"-")</f>
        <v>-</v>
      </c>
      <c r="F245" s="130" t="str">
        <f>IFERROR('Tablas turistas zona y tip.'!I245/'Tablas turistas zona y tip.'!I258-1,"-")</f>
        <v>-</v>
      </c>
      <c r="G245" s="129">
        <f>IFERROR('Tablas turistas zona y tip.'!K245/'Tablas turistas zona y tip.'!K258-1,"-")</f>
        <v>-1</v>
      </c>
      <c r="H245" s="129">
        <f>IFERROR('Tablas turistas zona y tip.'!M245/'Tablas turistas zona y tip.'!M258-1,"-")</f>
        <v>-0.31578947368421051</v>
      </c>
      <c r="I245" s="129">
        <f>IFERROR('Tablas turistas zona y tip.'!O245/'Tablas turistas zona y tip.'!O258-1,"-")</f>
        <v>-0.43478260869565222</v>
      </c>
      <c r="J245" s="130">
        <f>IFERROR('Tablas turistas zona y tip.'!Q245/'Tablas turistas zona y tip.'!Q258-1,"-")</f>
        <v>-1</v>
      </c>
      <c r="K245" s="130">
        <f>IFERROR('Tablas turistas zona y tip.'!S245/'Tablas turistas zona y tip.'!S258-1,"-")</f>
        <v>-0.29907773386034253</v>
      </c>
      <c r="L245" s="130">
        <f>IFERROR('Tablas turistas zona y tip.'!U245/'Tablas turistas zona y tip.'!U258-1,"-")</f>
        <v>-0.30275229357798161</v>
      </c>
      <c r="M245" s="129">
        <f>IFERROR('Tablas turistas zona y tip.'!W245/'Tablas turistas zona y tip.'!W258-1,"-")</f>
        <v>-0.90476190476190477</v>
      </c>
      <c r="N245" s="129">
        <f>IFERROR('Tablas turistas zona y tip.'!Y245/'Tablas turistas zona y tip.'!Y258-1,"-")</f>
        <v>-0.29928432010409889</v>
      </c>
      <c r="O245" s="129">
        <f>IFERROR('Tablas turistas zona y tip.'!AA245/'Tablas turistas zona y tip.'!AA258-1,"-")</f>
        <v>-0.30744544287548137</v>
      </c>
    </row>
    <row r="246" spans="2:15" hidden="1" outlineLevel="1">
      <c r="B246" s="41" t="s">
        <v>15</v>
      </c>
      <c r="C246" s="129">
        <f>IFERROR('Tablas turistas zona y tip.'!C246/'Tablas turistas zona y tip.'!C259-1,"-")</f>
        <v>0</v>
      </c>
      <c r="D246" s="130" t="str">
        <f>IFERROR('Tablas turistas zona y tip.'!E246/'Tablas turistas zona y tip.'!E259-1,"-")</f>
        <v>-</v>
      </c>
      <c r="E246" s="130" t="str">
        <f>IFERROR('Tablas turistas zona y tip.'!G246/'Tablas turistas zona y tip.'!G259-1,"-")</f>
        <v>-</v>
      </c>
      <c r="F246" s="130" t="str">
        <f>IFERROR('Tablas turistas zona y tip.'!I246/'Tablas turistas zona y tip.'!I259-1,"-")</f>
        <v>-</v>
      </c>
      <c r="G246" s="129">
        <f>IFERROR('Tablas turistas zona y tip.'!K246/'Tablas turistas zona y tip.'!K259-1,"-")</f>
        <v>-0.75</v>
      </c>
      <c r="H246" s="129">
        <f>IFERROR('Tablas turistas zona y tip.'!M246/'Tablas turistas zona y tip.'!M259-1,"-")</f>
        <v>-0.66666666666666674</v>
      </c>
      <c r="I246" s="129">
        <f>IFERROR('Tablas turistas zona y tip.'!O246/'Tablas turistas zona y tip.'!O259-1,"-")</f>
        <v>-0.7</v>
      </c>
      <c r="J246" s="130">
        <f>IFERROR('Tablas turistas zona y tip.'!Q246/'Tablas turistas zona y tip.'!Q259-1,"-")</f>
        <v>-0.92</v>
      </c>
      <c r="K246" s="130">
        <f>IFERROR('Tablas turistas zona y tip.'!S246/'Tablas turistas zona y tip.'!S259-1,"-")</f>
        <v>-0.14819427148194275</v>
      </c>
      <c r="L246" s="130">
        <f>IFERROR('Tablas turistas zona y tip.'!U246/'Tablas turistas zona y tip.'!U259-1,"-")</f>
        <v>-0.16002452483139173</v>
      </c>
      <c r="M246" s="129">
        <f>IFERROR('Tablas turistas zona y tip.'!W246/'Tablas turistas zona y tip.'!W259-1,"-")</f>
        <v>-0.83870967741935487</v>
      </c>
      <c r="N246" s="129">
        <f>IFERROR('Tablas turistas zona y tip.'!Y246/'Tablas turistas zona y tip.'!Y259-1,"-")</f>
        <v>-0.15012406947890822</v>
      </c>
      <c r="O246" s="129">
        <f>IFERROR('Tablas turistas zona y tip.'!AA246/'Tablas turistas zona y tip.'!AA259-1,"-")</f>
        <v>-0.16311625076080338</v>
      </c>
    </row>
    <row r="247" spans="2:15" hidden="1" outlineLevel="1">
      <c r="B247" s="41" t="s">
        <v>16</v>
      </c>
      <c r="C247" s="129">
        <f>IFERROR('Tablas turistas zona y tip.'!C247/'Tablas turistas zona y tip.'!C260-1,"-")</f>
        <v>2.1666666666666665</v>
      </c>
      <c r="D247" s="130" t="str">
        <f>IFERROR('Tablas turistas zona y tip.'!E247/'Tablas turistas zona y tip.'!E260-1,"-")</f>
        <v>-</v>
      </c>
      <c r="E247" s="130" t="str">
        <f>IFERROR('Tablas turistas zona y tip.'!G247/'Tablas turistas zona y tip.'!G260-1,"-")</f>
        <v>-</v>
      </c>
      <c r="F247" s="130" t="str">
        <f>IFERROR('Tablas turistas zona y tip.'!I247/'Tablas turistas zona y tip.'!I260-1,"-")</f>
        <v>-</v>
      </c>
      <c r="G247" s="129">
        <f>IFERROR('Tablas turistas zona y tip.'!K247/'Tablas turistas zona y tip.'!K260-1,"-")</f>
        <v>0.33333333333333326</v>
      </c>
      <c r="H247" s="129" t="str">
        <f>IFERROR('Tablas turistas zona y tip.'!M247/'Tablas turistas zona y tip.'!M260-1,"-")</f>
        <v>-</v>
      </c>
      <c r="I247" s="129">
        <f>IFERROR('Tablas turistas zona y tip.'!O247/'Tablas turistas zona y tip.'!O260-1,"-")</f>
        <v>0.66666666666666674</v>
      </c>
      <c r="J247" s="130">
        <f>IFERROR('Tablas turistas zona y tip.'!Q247/'Tablas turistas zona y tip.'!Q260-1,"-")</f>
        <v>5</v>
      </c>
      <c r="K247" s="130">
        <f>IFERROR('Tablas turistas zona y tip.'!S247/'Tablas turistas zona y tip.'!S260-1,"-")</f>
        <v>-0.18783422459893051</v>
      </c>
      <c r="L247" s="130">
        <f>IFERROR('Tablas turistas zona y tip.'!U247/'Tablas turistas zona y tip.'!U260-1,"-")</f>
        <v>-0.17400000000000004</v>
      </c>
      <c r="M247" s="129">
        <f>IFERROR('Tablas turistas zona y tip.'!W247/'Tablas turistas zona y tip.'!W260-1,"-")</f>
        <v>2.6153846153846154</v>
      </c>
      <c r="N247" s="129">
        <f>IFERROR('Tablas turistas zona y tip.'!Y247/'Tablas turistas zona y tip.'!Y260-1,"-")</f>
        <v>-0.18716577540106949</v>
      </c>
      <c r="O247" s="129">
        <f>IFERROR('Tablas turistas zona y tip.'!AA247/'Tablas turistas zona y tip.'!AA260-1,"-")</f>
        <v>-0.16302186878727631</v>
      </c>
    </row>
    <row r="248" spans="2:15" hidden="1" outlineLevel="1">
      <c r="B248" s="41" t="s">
        <v>17</v>
      </c>
      <c r="C248" s="129">
        <f>IFERROR('Tablas turistas zona y tip.'!C248/'Tablas turistas zona y tip.'!C261-1,"-")</f>
        <v>-0.5</v>
      </c>
      <c r="D248" s="130" t="str">
        <f>IFERROR('Tablas turistas zona y tip.'!E248/'Tablas turistas zona y tip.'!E261-1,"-")</f>
        <v>-</v>
      </c>
      <c r="E248" s="130" t="str">
        <f>IFERROR('Tablas turistas zona y tip.'!G248/'Tablas turistas zona y tip.'!G261-1,"-")</f>
        <v>-</v>
      </c>
      <c r="F248" s="130" t="str">
        <f>IFERROR('Tablas turistas zona y tip.'!I248/'Tablas turistas zona y tip.'!I261-1,"-")</f>
        <v>-</v>
      </c>
      <c r="G248" s="129" t="str">
        <f>IFERROR('Tablas turistas zona y tip.'!K248/'Tablas turistas zona y tip.'!K261-1,"-")</f>
        <v>-</v>
      </c>
      <c r="H248" s="129">
        <f>IFERROR('Tablas turistas zona y tip.'!M248/'Tablas turistas zona y tip.'!M261-1,"-")</f>
        <v>8</v>
      </c>
      <c r="I248" s="129">
        <f>IFERROR('Tablas turistas zona y tip.'!O248/'Tablas turistas zona y tip.'!O261-1,"-")</f>
        <v>13</v>
      </c>
      <c r="J248" s="130" t="str">
        <f>IFERROR('Tablas turistas zona y tip.'!Q248/'Tablas turistas zona y tip.'!Q261-1,"-")</f>
        <v>-</v>
      </c>
      <c r="K248" s="130">
        <f>IFERROR('Tablas turistas zona y tip.'!S248/'Tablas turistas zona y tip.'!S261-1,"-")</f>
        <v>0.38969258589511746</v>
      </c>
      <c r="L248" s="130">
        <f>IFERROR('Tablas turistas zona y tip.'!U248/'Tablas turistas zona y tip.'!U261-1,"-")</f>
        <v>0.39330922242314648</v>
      </c>
      <c r="M248" s="129">
        <f>IFERROR('Tablas turistas zona y tip.'!W248/'Tablas turistas zona y tip.'!W261-1,"-")</f>
        <v>0.39999999999999991</v>
      </c>
      <c r="N248" s="129">
        <f>IFERROR('Tablas turistas zona y tip.'!Y248/'Tablas turistas zona y tip.'!Y261-1,"-")</f>
        <v>0.39656729900632337</v>
      </c>
      <c r="O248" s="129">
        <f>IFERROR('Tablas turistas zona y tip.'!AA248/'Tablas turistas zona y tip.'!AA261-1,"-")</f>
        <v>0.39659803043867492</v>
      </c>
    </row>
    <row r="249" spans="2:15" hidden="1" outlineLevel="1">
      <c r="B249" s="41" t="s">
        <v>18</v>
      </c>
      <c r="C249" s="129">
        <f>IFERROR('Tablas turistas zona y tip.'!C249/'Tablas turistas zona y tip.'!C262-1,"-")</f>
        <v>5</v>
      </c>
      <c r="D249" s="130" t="str">
        <f>IFERROR('Tablas turistas zona y tip.'!E249/'Tablas turistas zona y tip.'!E262-1,"-")</f>
        <v>-</v>
      </c>
      <c r="E249" s="130">
        <f>IFERROR('Tablas turistas zona y tip.'!G249/'Tablas turistas zona y tip.'!G262-1,"-")</f>
        <v>-1</v>
      </c>
      <c r="F249" s="130">
        <f>IFERROR('Tablas turistas zona y tip.'!I249/'Tablas turistas zona y tip.'!I262-1,"-")</f>
        <v>-1</v>
      </c>
      <c r="G249" s="129">
        <f>IFERROR('Tablas turistas zona y tip.'!K249/'Tablas turistas zona y tip.'!K262-1,"-")</f>
        <v>0.71428571428571419</v>
      </c>
      <c r="H249" s="129">
        <f>IFERROR('Tablas turistas zona y tip.'!M249/'Tablas turistas zona y tip.'!M262-1,"-")</f>
        <v>1.75</v>
      </c>
      <c r="I249" s="129">
        <f>IFERROR('Tablas turistas zona y tip.'!O249/'Tablas turistas zona y tip.'!O262-1,"-")</f>
        <v>1.0909090909090908</v>
      </c>
      <c r="J249" s="130">
        <f>IFERROR('Tablas turistas zona y tip.'!Q249/'Tablas turistas zona y tip.'!Q262-1,"-")</f>
        <v>1.25</v>
      </c>
      <c r="K249" s="130">
        <f>IFERROR('Tablas turistas zona y tip.'!S249/'Tablas turistas zona y tip.'!S262-1,"-")</f>
        <v>6.1602209944751385</v>
      </c>
      <c r="L249" s="130">
        <f>IFERROR('Tablas turistas zona y tip.'!U249/'Tablas turistas zona y tip.'!U262-1,"-")</f>
        <v>6.0540540540540544</v>
      </c>
      <c r="M249" s="129">
        <f>IFERROR('Tablas turistas zona y tip.'!W249/'Tablas turistas zona y tip.'!W262-1,"-")</f>
        <v>1.25</v>
      </c>
      <c r="N249" s="129">
        <f>IFERROR('Tablas turistas zona y tip.'!Y249/'Tablas turistas zona y tip.'!Y262-1,"-")</f>
        <v>5.9521276595744679</v>
      </c>
      <c r="O249" s="129">
        <f>IFERROR('Tablas turistas zona y tip.'!AA249/'Tablas turistas zona y tip.'!AA262-1,"-")</f>
        <v>5.67</v>
      </c>
    </row>
    <row r="250" spans="2:15" hidden="1" outlineLevel="1">
      <c r="B250" s="41" t="s">
        <v>19</v>
      </c>
      <c r="C250" s="129">
        <f>IFERROR('Tablas turistas zona y tip.'!C250/'Tablas turistas zona y tip.'!C263-1,"-")</f>
        <v>0.15999999999999992</v>
      </c>
      <c r="D250" s="130" t="str">
        <f>IFERROR('Tablas turistas zona y tip.'!E250/'Tablas turistas zona y tip.'!E263-1,"-")</f>
        <v>-</v>
      </c>
      <c r="E250" s="130" t="str">
        <f>IFERROR('Tablas turistas zona y tip.'!G250/'Tablas turistas zona y tip.'!G263-1,"-")</f>
        <v>-</v>
      </c>
      <c r="F250" s="130" t="str">
        <f>IFERROR('Tablas turistas zona y tip.'!I250/'Tablas turistas zona y tip.'!I263-1,"-")</f>
        <v>-</v>
      </c>
      <c r="G250" s="129">
        <f>IFERROR('Tablas turistas zona y tip.'!K250/'Tablas turistas zona y tip.'!K263-1,"-")</f>
        <v>3.2380952380952381</v>
      </c>
      <c r="H250" s="129">
        <f>IFERROR('Tablas turistas zona y tip.'!M250/'Tablas turistas zona y tip.'!M263-1,"-")</f>
        <v>-0.41719077568134177</v>
      </c>
      <c r="I250" s="129">
        <f>IFERROR('Tablas turistas zona y tip.'!O250/'Tablas turistas zona y tip.'!O263-1,"-")</f>
        <v>9.2592592592593004E-3</v>
      </c>
      <c r="J250" s="130">
        <f>IFERROR('Tablas turistas zona y tip.'!Q250/'Tablas turistas zona y tip.'!Q263-1,"-")</f>
        <v>0.98091603053435117</v>
      </c>
      <c r="K250" s="130">
        <f>IFERROR('Tablas turistas zona y tip.'!S250/'Tablas turistas zona y tip.'!S263-1,"-")</f>
        <v>-8.6095566078346897E-3</v>
      </c>
      <c r="L250" s="130">
        <f>IFERROR('Tablas turistas zona y tip.'!U250/'Tablas turistas zona y tip.'!U263-1,"-")</f>
        <v>9.1682785299806557E-2</v>
      </c>
      <c r="M250" s="129">
        <f>IFERROR('Tablas turistas zona y tip.'!W250/'Tablas turistas zona y tip.'!W263-1,"-")</f>
        <v>1.2506666666666666</v>
      </c>
      <c r="N250" s="129">
        <f>IFERROR('Tablas turistas zona y tip.'!Y250/'Tablas turistas zona y tip.'!Y263-1,"-")</f>
        <v>-7.8214285714285681E-2</v>
      </c>
      <c r="O250" s="129">
        <f>IFERROR('Tablas turistas zona y tip.'!AA250/'Tablas turistas zona y tip.'!AA263-1,"-")</f>
        <v>7.8740157480315043E-2</v>
      </c>
    </row>
    <row r="251" spans="2:15" hidden="1" outlineLevel="1">
      <c r="B251" s="41" t="s">
        <v>20</v>
      </c>
      <c r="C251" s="129">
        <f>IFERROR('Tablas turistas zona y tip.'!C251/'Tablas turistas zona y tip.'!C264-1,"-")</f>
        <v>-0.7</v>
      </c>
      <c r="D251" s="130" t="str">
        <f>IFERROR('Tablas turistas zona y tip.'!E251/'Tablas turistas zona y tip.'!E264-1,"-")</f>
        <v>-</v>
      </c>
      <c r="E251" s="130" t="str">
        <f>IFERROR('Tablas turistas zona y tip.'!G251/'Tablas turistas zona y tip.'!G264-1,"-")</f>
        <v>-</v>
      </c>
      <c r="F251" s="130" t="str">
        <f>IFERROR('Tablas turistas zona y tip.'!I251/'Tablas turistas zona y tip.'!I264-1,"-")</f>
        <v>-</v>
      </c>
      <c r="G251" s="129">
        <f>IFERROR('Tablas turistas zona y tip.'!K251/'Tablas turistas zona y tip.'!K264-1,"-")</f>
        <v>-4.8346055979643809E-2</v>
      </c>
      <c r="H251" s="129">
        <f>IFERROR('Tablas turistas zona y tip.'!M251/'Tablas turistas zona y tip.'!M264-1,"-")</f>
        <v>0.22253000923361044</v>
      </c>
      <c r="I251" s="129">
        <f>IFERROR('Tablas turistas zona y tip.'!O251/'Tablas turistas zona y tip.'!O264-1,"-")</f>
        <v>0.10861423220973787</v>
      </c>
      <c r="J251" s="130">
        <f>IFERROR('Tablas turistas zona y tip.'!Q251/'Tablas turistas zona y tip.'!Q264-1,"-")</f>
        <v>-0.1777434312210201</v>
      </c>
      <c r="K251" s="130">
        <f>IFERROR('Tablas turistas zona y tip.'!S251/'Tablas turistas zona y tip.'!S264-1,"-")</f>
        <v>6.5977929091336041E-2</v>
      </c>
      <c r="L251" s="130">
        <f>IFERROR('Tablas turistas zona y tip.'!U251/'Tablas turistas zona y tip.'!U264-1,"-")</f>
        <v>-1.0322580645161339E-2</v>
      </c>
      <c r="M251" s="129">
        <f>IFERROR('Tablas turistas zona y tip.'!W251/'Tablas turistas zona y tip.'!W264-1,"-")</f>
        <v>-0.17259233690024167</v>
      </c>
      <c r="N251" s="129">
        <f>IFERROR('Tablas turistas zona y tip.'!Y251/'Tablas turistas zona y tip.'!Y264-1,"-")</f>
        <v>9.7716211156870125E-2</v>
      </c>
      <c r="O251" s="129">
        <f>IFERROR('Tablas turistas zona y tip.'!AA251/'Tablas turistas zona y tip.'!AA264-1,"-")</f>
        <v>2.6702269692924219E-3</v>
      </c>
    </row>
    <row r="252" spans="2:15" hidden="1" outlineLevel="1">
      <c r="B252" s="41" t="s">
        <v>21</v>
      </c>
      <c r="C252" s="129">
        <f>IFERROR('Tablas turistas zona y tip.'!C252/'Tablas turistas zona y tip.'!C265-1,"-")</f>
        <v>-0.66442953020134232</v>
      </c>
      <c r="D252" s="130" t="str">
        <f>IFERROR('Tablas turistas zona y tip.'!E252/'Tablas turistas zona y tip.'!E265-1,"-")</f>
        <v>-</v>
      </c>
      <c r="E252" s="130">
        <f>IFERROR('Tablas turistas zona y tip.'!G252/'Tablas turistas zona y tip.'!G265-1,"-")</f>
        <v>-1</v>
      </c>
      <c r="F252" s="130">
        <f>IFERROR('Tablas turistas zona y tip.'!I252/'Tablas turistas zona y tip.'!I265-1,"-")</f>
        <v>-1</v>
      </c>
      <c r="G252" s="129">
        <f>IFERROR('Tablas turistas zona y tip.'!K252/'Tablas turistas zona y tip.'!K265-1,"-")</f>
        <v>6.7639257294429767E-2</v>
      </c>
      <c r="H252" s="129">
        <f>IFERROR('Tablas turistas zona y tip.'!M252/'Tablas turistas zona y tip.'!M265-1,"-")</f>
        <v>0.85084306095979256</v>
      </c>
      <c r="I252" s="129">
        <f>IFERROR('Tablas turistas zona y tip.'!O252/'Tablas turistas zona y tip.'!O265-1,"-")</f>
        <v>0.46360655737704914</v>
      </c>
      <c r="J252" s="130">
        <f>IFERROR('Tablas turistas zona y tip.'!Q252/'Tablas turistas zona y tip.'!Q265-1,"-")</f>
        <v>-5.696902654867253E-2</v>
      </c>
      <c r="K252" s="130">
        <f>IFERROR('Tablas turistas zona y tip.'!S252/'Tablas turistas zona y tip.'!S265-1,"-")</f>
        <v>3.0036043251902012E-3</v>
      </c>
      <c r="L252" s="130">
        <f>IFERROR('Tablas turistas zona y tip.'!U252/'Tablas turistas zona y tip.'!U265-1,"-")</f>
        <v>-1.2937371361364303E-2</v>
      </c>
      <c r="M252" s="129">
        <f>IFERROR('Tablas turistas zona y tip.'!W252/'Tablas turistas zona y tip.'!W265-1,"-")</f>
        <v>-5.5699004057543355E-2</v>
      </c>
      <c r="N252" s="129">
        <f>IFERROR('Tablas turistas zona y tip.'!Y252/'Tablas turistas zona y tip.'!Y265-1,"-")</f>
        <v>0.11619840443981966</v>
      </c>
      <c r="O252" s="129">
        <f>IFERROR('Tablas turistas zona y tip.'!AA252/'Tablas turistas zona y tip.'!AA265-1,"-")</f>
        <v>6.1224489795918435E-2</v>
      </c>
    </row>
    <row r="253" spans="2:15" hidden="1" outlineLevel="1">
      <c r="B253" s="41" t="s">
        <v>22</v>
      </c>
      <c r="C253" s="129">
        <f>IFERROR('Tablas turistas zona y tip.'!C253/'Tablas turistas zona y tip.'!C266-1,"-")</f>
        <v>13.25</v>
      </c>
      <c r="D253" s="130" t="str">
        <f>IFERROR('Tablas turistas zona y tip.'!E253/'Tablas turistas zona y tip.'!E266-1,"-")</f>
        <v>-</v>
      </c>
      <c r="E253" s="130">
        <f>IFERROR('Tablas turistas zona y tip.'!G253/'Tablas turistas zona y tip.'!G266-1,"-")</f>
        <v>-1</v>
      </c>
      <c r="F253" s="130">
        <f>IFERROR('Tablas turistas zona y tip.'!I253/'Tablas turistas zona y tip.'!I266-1,"-")</f>
        <v>0</v>
      </c>
      <c r="G253" s="129">
        <f>IFERROR('Tablas turistas zona y tip.'!K253/'Tablas turistas zona y tip.'!K266-1,"-")</f>
        <v>-0.26946107784431139</v>
      </c>
      <c r="H253" s="129">
        <f>IFERROR('Tablas turistas zona y tip.'!M253/'Tablas turistas zona y tip.'!M266-1,"-")</f>
        <v>0.24125874125874125</v>
      </c>
      <c r="I253" s="129">
        <f>IFERROR('Tablas turistas zona y tip.'!O253/'Tablas turistas zona y tip.'!O266-1,"-")</f>
        <v>2.577059120768066E-2</v>
      </c>
      <c r="J253" s="130">
        <f>IFERROR('Tablas turistas zona y tip.'!Q253/'Tablas turistas zona y tip.'!Q266-1,"-")</f>
        <v>-8.7222222222222201E-2</v>
      </c>
      <c r="K253" s="130">
        <f>IFERROR('Tablas turistas zona y tip.'!S253/'Tablas turistas zona y tip.'!S266-1,"-")</f>
        <v>0.10992132867132876</v>
      </c>
      <c r="L253" s="130">
        <f>IFERROR('Tablas turistas zona y tip.'!U253/'Tablas turistas zona y tip.'!U266-1,"-")</f>
        <v>5.426599749058969E-2</v>
      </c>
      <c r="M253" s="129">
        <f>IFERROR('Tablas turistas zona y tip.'!W253/'Tablas turistas zona y tip.'!W266-1,"-")</f>
        <v>-0.12428950359984847</v>
      </c>
      <c r="N253" s="129">
        <f>IFERROR('Tablas turistas zona y tip.'!Y253/'Tablas turistas zona y tip.'!Y266-1,"-")</f>
        <v>0.13599021150148571</v>
      </c>
      <c r="O253" s="129">
        <f>IFERROR('Tablas turistas zona y tip.'!AA253/'Tablas turistas zona y tip.'!AA266-1,"-")</f>
        <v>5.3827751196172224E-2</v>
      </c>
    </row>
    <row r="254" spans="2:15" collapsed="1">
      <c r="B254" s="126">
        <v>1992</v>
      </c>
      <c r="C254" s="134">
        <f>IFERROR('Tablas turistas zona y tip.'!C254/'Tablas turistas zona y tip.'!C267-1,"-")</f>
        <v>-6.926406926406925E-2</v>
      </c>
      <c r="D254" s="134">
        <f>IFERROR('Tablas turistas zona y tip.'!E254/'Tablas turistas zona y tip.'!E267-1,"-")</f>
        <v>2.3333333333333335</v>
      </c>
      <c r="E254" s="134">
        <f>IFERROR('Tablas turistas zona y tip.'!G254/'Tablas turistas zona y tip.'!G267-1,"-")</f>
        <v>0.19999999999999996</v>
      </c>
      <c r="F254" s="134">
        <f>IFERROR('Tablas turistas zona y tip.'!I254/'Tablas turistas zona y tip.'!I267-1,"-")</f>
        <v>1</v>
      </c>
      <c r="G254" s="134">
        <f>IFERROR('Tablas turistas zona y tip.'!K254/'Tablas turistas zona y tip.'!K267-1,"-")</f>
        <v>-0.29477531713609972</v>
      </c>
      <c r="H254" s="134">
        <f>IFERROR('Tablas turistas zona y tip.'!M254/'Tablas turistas zona y tip.'!M267-1,"-")</f>
        <v>0.12596774193548388</v>
      </c>
      <c r="I254" s="134">
        <f>IFERROR('Tablas turistas zona y tip.'!O254/'Tablas turistas zona y tip.'!O267-1,"-")</f>
        <v>-5.4372868860012913E-2</v>
      </c>
      <c r="J254" s="134">
        <f>IFERROR('Tablas turistas zona y tip.'!Q254/'Tablas turistas zona y tip.'!Q267-1,"-")</f>
        <v>-0.14648803073588812</v>
      </c>
      <c r="K254" s="134">
        <f>IFERROR('Tablas turistas zona y tip.'!S254/'Tablas turistas zona y tip.'!S267-1,"-")</f>
        <v>8.6829535428519344E-2</v>
      </c>
      <c r="L254" s="134">
        <f>IFERROR('Tablas turistas zona y tip.'!U254/'Tablas turistas zona y tip.'!U267-1,"-")</f>
        <v>3.1775918177591844E-2</v>
      </c>
      <c r="M254" s="134">
        <f>IFERROR('Tablas turistas zona y tip.'!W254/'Tablas turistas zona y tip.'!W267-1,"-")</f>
        <v>-0.1888386716447239</v>
      </c>
      <c r="N254" s="134">
        <f>IFERROR('Tablas turistas zona y tip.'!Y254/'Tablas turistas zona y tip.'!Y267-1,"-")</f>
        <v>9.305420484209459E-2</v>
      </c>
      <c r="O254" s="134">
        <f>IFERROR('Tablas turistas zona y tip.'!AA254/'Tablas turistas zona y tip.'!AA267-1,"-")</f>
        <v>1.3856940431718145E-2</v>
      </c>
    </row>
    <row r="255" spans="2:15" hidden="1" outlineLevel="1">
      <c r="B255" s="41" t="s">
        <v>11</v>
      </c>
      <c r="C255" s="129">
        <f>IFERROR('Tablas turistas zona y tip.'!C255/'Tablas turistas zona y tip.'!C268-1,"-")</f>
        <v>0.19999999999999996</v>
      </c>
      <c r="D255" s="130">
        <f>IFERROR('Tablas turistas zona y tip.'!E255/'Tablas turistas zona y tip.'!E268-1,"-")</f>
        <v>-1</v>
      </c>
      <c r="E255" s="130" t="str">
        <f>IFERROR('Tablas turistas zona y tip.'!G255/'Tablas turistas zona y tip.'!G268-1,"-")</f>
        <v>-</v>
      </c>
      <c r="F255" s="130">
        <f>IFERROR('Tablas turistas zona y tip.'!I255/'Tablas turistas zona y tip.'!I268-1,"-")</f>
        <v>-1</v>
      </c>
      <c r="G255" s="129">
        <f>IFERROR('Tablas turistas zona y tip.'!K255/'Tablas turistas zona y tip.'!K268-1,"-")</f>
        <v>-0.15843621399176955</v>
      </c>
      <c r="H255" s="129">
        <f>IFERROR('Tablas turistas zona y tip.'!M255/'Tablas turistas zona y tip.'!M268-1,"-")</f>
        <v>0.19550561797752808</v>
      </c>
      <c r="I255" s="129">
        <f>IFERROR('Tablas turistas zona y tip.'!O255/'Tablas turistas zona y tip.'!O268-1,"-")</f>
        <v>1.074113856068748E-2</v>
      </c>
      <c r="J255" s="130">
        <f>IFERROR('Tablas turistas zona y tip.'!Q255/'Tablas turistas zona y tip.'!Q268-1,"-")</f>
        <v>7.7124868835257043E-2</v>
      </c>
      <c r="K255" s="130">
        <f>IFERROR('Tablas turistas zona y tip.'!S255/'Tablas turistas zona y tip.'!S268-1,"-")</f>
        <v>0.16051552431165783</v>
      </c>
      <c r="L255" s="130">
        <f>IFERROR('Tablas turistas zona y tip.'!U255/'Tablas turistas zona y tip.'!U268-1,"-")</f>
        <v>0.130639097744361</v>
      </c>
      <c r="M255" s="129">
        <f>IFERROR('Tablas turistas zona y tip.'!W255/'Tablas turistas zona y tip.'!W268-1,"-")</f>
        <v>-0.15775034293552814</v>
      </c>
      <c r="N255" s="129">
        <f>IFERROR('Tablas turistas zona y tip.'!Y255/'Tablas turistas zona y tip.'!Y268-1,"-")</f>
        <v>0.15915427509293689</v>
      </c>
      <c r="O255" s="129">
        <f>IFERROR('Tablas turistas zona y tip.'!AA255/'Tablas turistas zona y tip.'!AA268-1,"-")</f>
        <v>3.1163434903047182E-2</v>
      </c>
    </row>
    <row r="256" spans="2:15" hidden="1" outlineLevel="1">
      <c r="B256" s="41" t="s">
        <v>12</v>
      </c>
      <c r="C256" s="129">
        <f>IFERROR('Tablas turistas zona y tip.'!C256/'Tablas turistas zona y tip.'!C269-1,"-")</f>
        <v>-0.90291262135922334</v>
      </c>
      <c r="D256" s="130">
        <f>IFERROR('Tablas turistas zona y tip.'!E256/'Tablas turistas zona y tip.'!E269-1,"-")</f>
        <v>0</v>
      </c>
      <c r="E256" s="130" t="str">
        <f>IFERROR('Tablas turistas zona y tip.'!G256/'Tablas turistas zona y tip.'!G269-1,"-")</f>
        <v>-</v>
      </c>
      <c r="F256" s="130">
        <f>IFERROR('Tablas turistas zona y tip.'!I256/'Tablas turistas zona y tip.'!I269-1,"-")</f>
        <v>0</v>
      </c>
      <c r="G256" s="129">
        <f>IFERROR('Tablas turistas zona y tip.'!K256/'Tablas turistas zona y tip.'!K269-1,"-")</f>
        <v>0.19973009446693668</v>
      </c>
      <c r="H256" s="129">
        <f>IFERROR('Tablas turistas zona y tip.'!M256/'Tablas turistas zona y tip.'!M269-1,"-")</f>
        <v>6.5331928345627066E-2</v>
      </c>
      <c r="I256" s="129">
        <f>IFERROR('Tablas turistas zona y tip.'!O256/'Tablas turistas zona y tip.'!O269-1,"-")</f>
        <v>0.12426035502958577</v>
      </c>
      <c r="J256" s="130">
        <f>IFERROR('Tablas turistas zona y tip.'!Q256/'Tablas turistas zona y tip.'!Q269-1,"-")</f>
        <v>-4.5398773006134929E-2</v>
      </c>
      <c r="K256" s="130">
        <f>IFERROR('Tablas turistas zona y tip.'!S256/'Tablas turistas zona y tip.'!S269-1,"-")</f>
        <v>0.18604651162790709</v>
      </c>
      <c r="L256" s="130">
        <f>IFERROR('Tablas turistas zona y tip.'!U256/'Tablas turistas zona y tip.'!U269-1,"-")</f>
        <v>0.1103531300160514</v>
      </c>
      <c r="M256" s="129">
        <f>IFERROR('Tablas turistas zona y tip.'!W256/'Tablas turistas zona y tip.'!W269-1,"-")</f>
        <v>0.176969696969697</v>
      </c>
      <c r="N256" s="129">
        <f>IFERROR('Tablas turistas zona y tip.'!Y256/'Tablas turistas zona y tip.'!Y269-1,"-")</f>
        <v>0.16802231001626766</v>
      </c>
      <c r="O256" s="129">
        <f>IFERROR('Tablas turistas zona y tip.'!AA256/'Tablas turistas zona y tip.'!AA269-1,"-")</f>
        <v>0.17128946591915017</v>
      </c>
    </row>
    <row r="257" spans="2:15" hidden="1" outlineLevel="1">
      <c r="B257" s="41" t="s">
        <v>13</v>
      </c>
      <c r="C257" s="129">
        <f>IFERROR('Tablas turistas zona y tip.'!C257/'Tablas turistas zona y tip.'!C270-1,"-")</f>
        <v>-0.89655172413793105</v>
      </c>
      <c r="D257" s="130" t="str">
        <f>IFERROR('Tablas turistas zona y tip.'!E257/'Tablas turistas zona y tip.'!E270-1,"-")</f>
        <v>-</v>
      </c>
      <c r="E257" s="130">
        <f>IFERROR('Tablas turistas zona y tip.'!G257/'Tablas turistas zona y tip.'!G270-1,"-")</f>
        <v>-1</v>
      </c>
      <c r="F257" s="130">
        <f>IFERROR('Tablas turistas zona y tip.'!I257/'Tablas turistas zona y tip.'!I270-1,"-")</f>
        <v>-0.33333333333333337</v>
      </c>
      <c r="G257" s="129">
        <f>IFERROR('Tablas turistas zona y tip.'!K257/'Tablas turistas zona y tip.'!K270-1,"-")</f>
        <v>0.72438162544169615</v>
      </c>
      <c r="H257" s="129">
        <f>IFERROR('Tablas turistas zona y tip.'!M257/'Tablas turistas zona y tip.'!M270-1,"-")</f>
        <v>0.21330724070450091</v>
      </c>
      <c r="I257" s="129">
        <f>IFERROR('Tablas turistas zona y tip.'!O257/'Tablas turistas zona y tip.'!O270-1,"-")</f>
        <v>0.39546599496221657</v>
      </c>
      <c r="J257" s="130">
        <f>IFERROR('Tablas turistas zona y tip.'!Q257/'Tablas turistas zona y tip.'!Q270-1,"-")</f>
        <v>0.1675126903553299</v>
      </c>
      <c r="K257" s="130">
        <f>IFERROR('Tablas turistas zona y tip.'!S257/'Tablas turistas zona y tip.'!S270-1,"-")</f>
        <v>0.42999501743896373</v>
      </c>
      <c r="L257" s="130">
        <f>IFERROR('Tablas turistas zona y tip.'!U257/'Tablas turistas zona y tip.'!U270-1,"-")</f>
        <v>0.37028483448806782</v>
      </c>
      <c r="M257" s="129">
        <f>IFERROR('Tablas turistas zona y tip.'!W257/'Tablas turistas zona y tip.'!W270-1,"-")</f>
        <v>0.23725286160249737</v>
      </c>
      <c r="N257" s="129">
        <f>IFERROR('Tablas turistas zona y tip.'!Y257/'Tablas turistas zona y tip.'!Y270-1,"-")</f>
        <v>0.38437128123760411</v>
      </c>
      <c r="O257" s="129">
        <f>IFERROR('Tablas turistas zona y tip.'!AA257/'Tablas turistas zona y tip.'!AA270-1,"-")</f>
        <v>0.34376794945433664</v>
      </c>
    </row>
    <row r="258" spans="2:15" hidden="1" outlineLevel="1">
      <c r="B258" s="41" t="s">
        <v>14</v>
      </c>
      <c r="C258" s="129">
        <f>IFERROR('Tablas turistas zona y tip.'!C258/'Tablas turistas zona y tip.'!C271-1,"-")</f>
        <v>2</v>
      </c>
      <c r="D258" s="130" t="str">
        <f>IFERROR('Tablas turistas zona y tip.'!E258/'Tablas turistas zona y tip.'!E271-1,"-")</f>
        <v>-</v>
      </c>
      <c r="E258" s="130">
        <f>IFERROR('Tablas turistas zona y tip.'!G258/'Tablas turistas zona y tip.'!G271-1,"-")</f>
        <v>-1</v>
      </c>
      <c r="F258" s="130">
        <f>IFERROR('Tablas turistas zona y tip.'!I258/'Tablas turistas zona y tip.'!I271-1,"-")</f>
        <v>-1</v>
      </c>
      <c r="G258" s="129">
        <f>IFERROR('Tablas turistas zona y tip.'!K258/'Tablas turistas zona y tip.'!K271-1,"-")</f>
        <v>-0.85185185185185186</v>
      </c>
      <c r="H258" s="129">
        <f>IFERROR('Tablas turistas zona y tip.'!M258/'Tablas turistas zona y tip.'!M271-1,"-")</f>
        <v>5.333333333333333</v>
      </c>
      <c r="I258" s="129">
        <f>IFERROR('Tablas turistas zona y tip.'!O258/'Tablas turistas zona y tip.'!O271-1,"-")</f>
        <v>-0.23333333333333328</v>
      </c>
      <c r="J258" s="130">
        <f>IFERROR('Tablas turistas zona y tip.'!Q258/'Tablas turistas zona y tip.'!Q271-1,"-")</f>
        <v>-0.33333333333333337</v>
      </c>
      <c r="K258" s="130">
        <f>IFERROR('Tablas turistas zona y tip.'!S258/'Tablas turistas zona y tip.'!S271-1,"-")</f>
        <v>0.53955375253549698</v>
      </c>
      <c r="L258" s="130">
        <f>IFERROR('Tablas turistas zona y tip.'!U258/'Tablas turistas zona y tip.'!U271-1,"-")</f>
        <v>0.52905811623246501</v>
      </c>
      <c r="M258" s="129">
        <f>IFERROR('Tablas turistas zona y tip.'!W258/'Tablas turistas zona y tip.'!W271-1,"-")</f>
        <v>-0.5</v>
      </c>
      <c r="N258" s="129">
        <f>IFERROR('Tablas turistas zona y tip.'!Y258/'Tablas turistas zona y tip.'!Y271-1,"-")</f>
        <v>0.54939516129032251</v>
      </c>
      <c r="O258" s="129">
        <f>IFERROR('Tablas turistas zona y tip.'!AA258/'Tablas turistas zona y tip.'!AA271-1,"-")</f>
        <v>0.50676982591876207</v>
      </c>
    </row>
    <row r="259" spans="2:15" hidden="1" outlineLevel="1">
      <c r="B259" s="41" t="s">
        <v>15</v>
      </c>
      <c r="C259" s="129">
        <f>IFERROR('Tablas turistas zona y tip.'!C259/'Tablas turistas zona y tip.'!C272-1,"-")</f>
        <v>1</v>
      </c>
      <c r="D259" s="130" t="str">
        <f>IFERROR('Tablas turistas zona y tip.'!E259/'Tablas turistas zona y tip.'!E272-1,"-")</f>
        <v>-</v>
      </c>
      <c r="E259" s="130" t="str">
        <f>IFERROR('Tablas turistas zona y tip.'!G259/'Tablas turistas zona y tip.'!G272-1,"-")</f>
        <v>-</v>
      </c>
      <c r="F259" s="130" t="str">
        <f>IFERROR('Tablas turistas zona y tip.'!I259/'Tablas turistas zona y tip.'!I272-1,"-")</f>
        <v>-</v>
      </c>
      <c r="G259" s="129">
        <f>IFERROR('Tablas turistas zona y tip.'!K259/'Tablas turistas zona y tip.'!K272-1,"-")</f>
        <v>-0.5</v>
      </c>
      <c r="H259" s="129">
        <f>IFERROR('Tablas turistas zona y tip.'!M259/'Tablas turistas zona y tip.'!M272-1,"-")</f>
        <v>1</v>
      </c>
      <c r="I259" s="129">
        <f>IFERROR('Tablas turistas zona y tip.'!O259/'Tablas turistas zona y tip.'!O272-1,"-")</f>
        <v>-9.0909090909090939E-2</v>
      </c>
      <c r="J259" s="130">
        <f>IFERROR('Tablas turistas zona y tip.'!Q259/'Tablas turistas zona y tip.'!Q272-1,"-")</f>
        <v>2.125</v>
      </c>
      <c r="K259" s="130">
        <f>IFERROR('Tablas turistas zona y tip.'!S259/'Tablas turistas zona y tip.'!S272-1,"-")</f>
        <v>0.37264957264957266</v>
      </c>
      <c r="L259" s="130">
        <f>IFERROR('Tablas turistas zona y tip.'!U259/'Tablas turistas zona y tip.'!U272-1,"-")</f>
        <v>0.38455008488964348</v>
      </c>
      <c r="M259" s="129">
        <f>IFERROR('Tablas turistas zona y tip.'!W259/'Tablas turistas zona y tip.'!W272-1,"-")</f>
        <v>0.82352941176470584</v>
      </c>
      <c r="N259" s="129">
        <f>IFERROR('Tablas turistas zona y tip.'!Y259/'Tablas turistas zona y tip.'!Y272-1,"-")</f>
        <v>0.37425404944586527</v>
      </c>
      <c r="O259" s="129">
        <f>IFERROR('Tablas turistas zona y tip.'!AA259/'Tablas turistas zona y tip.'!AA272-1,"-")</f>
        <v>0.38067226890756301</v>
      </c>
    </row>
    <row r="260" spans="2:15" hidden="1" outlineLevel="1">
      <c r="B260" s="41" t="s">
        <v>16</v>
      </c>
      <c r="C260" s="129" t="str">
        <f>IFERROR('Tablas turistas zona y tip.'!C260/'Tablas turistas zona y tip.'!C273-1,"-")</f>
        <v>-</v>
      </c>
      <c r="D260" s="130">
        <f>IFERROR('Tablas turistas zona y tip.'!E260/'Tablas turistas zona y tip.'!E273-1,"-")</f>
        <v>-1</v>
      </c>
      <c r="E260" s="130" t="str">
        <f>IFERROR('Tablas turistas zona y tip.'!G260/'Tablas turistas zona y tip.'!G273-1,"-")</f>
        <v>-</v>
      </c>
      <c r="F260" s="130">
        <f>IFERROR('Tablas turistas zona y tip.'!I260/'Tablas turistas zona y tip.'!I273-1,"-")</f>
        <v>-1</v>
      </c>
      <c r="G260" s="129">
        <f>IFERROR('Tablas turistas zona y tip.'!K260/'Tablas turistas zona y tip.'!K273-1,"-")</f>
        <v>0.5</v>
      </c>
      <c r="H260" s="129">
        <f>IFERROR('Tablas turistas zona y tip.'!M260/'Tablas turistas zona y tip.'!M273-1,"-")</f>
        <v>-1</v>
      </c>
      <c r="I260" s="129">
        <f>IFERROR('Tablas turistas zona y tip.'!O260/'Tablas turistas zona y tip.'!O273-1,"-")</f>
        <v>-0.5</v>
      </c>
      <c r="J260" s="130">
        <f>IFERROR('Tablas turistas zona y tip.'!Q260/'Tablas turistas zona y tip.'!Q273-1,"-")</f>
        <v>0.33333333333333326</v>
      </c>
      <c r="K260" s="130">
        <f>IFERROR('Tablas turistas zona y tip.'!S260/'Tablas turistas zona y tip.'!S273-1,"-")</f>
        <v>-0.15000000000000002</v>
      </c>
      <c r="L260" s="130">
        <f>IFERROR('Tablas turistas zona y tip.'!U260/'Tablas turistas zona y tip.'!U273-1,"-")</f>
        <v>-0.14917753828701075</v>
      </c>
      <c r="M260" s="129">
        <f>IFERROR('Tablas turistas zona y tip.'!W260/'Tablas turistas zona y tip.'!W273-1,"-")</f>
        <v>0.85714285714285721</v>
      </c>
      <c r="N260" s="129">
        <f>IFERROR('Tablas turistas zona y tip.'!Y260/'Tablas turistas zona y tip.'!Y273-1,"-")</f>
        <v>-0.15192743764172334</v>
      </c>
      <c r="O260" s="129">
        <f>IFERROR('Tablas turistas zona y tip.'!AA260/'Tablas turistas zona y tip.'!AA273-1,"-")</f>
        <v>-0.14793901750423488</v>
      </c>
    </row>
    <row r="261" spans="2:15" hidden="1" outlineLevel="1">
      <c r="B261" s="41" t="s">
        <v>17</v>
      </c>
      <c r="C261" s="129">
        <f>IFERROR('Tablas turistas zona y tip.'!C261/'Tablas turistas zona y tip.'!C274-1,"-")</f>
        <v>9</v>
      </c>
      <c r="D261" s="130" t="str">
        <f>IFERROR('Tablas turistas zona y tip.'!E261/'Tablas turistas zona y tip.'!E274-1,"-")</f>
        <v>-</v>
      </c>
      <c r="E261" s="130" t="str">
        <f>IFERROR('Tablas turistas zona y tip.'!G261/'Tablas turistas zona y tip.'!G274-1,"-")</f>
        <v>-</v>
      </c>
      <c r="F261" s="130" t="str">
        <f>IFERROR('Tablas turistas zona y tip.'!I261/'Tablas turistas zona y tip.'!I274-1,"-")</f>
        <v>-</v>
      </c>
      <c r="G261" s="129">
        <f>IFERROR('Tablas turistas zona y tip.'!K261/'Tablas turistas zona y tip.'!K274-1,"-")</f>
        <v>-1</v>
      </c>
      <c r="H261" s="129">
        <f>IFERROR('Tablas turistas zona y tip.'!M261/'Tablas turistas zona y tip.'!M274-1,"-")</f>
        <v>-0.9375</v>
      </c>
      <c r="I261" s="129">
        <f>IFERROR('Tablas turistas zona y tip.'!O261/'Tablas turistas zona y tip.'!O274-1,"-")</f>
        <v>-0.95652173913043481</v>
      </c>
      <c r="J261" s="130">
        <f>IFERROR('Tablas turistas zona y tip.'!Q261/'Tablas turistas zona y tip.'!Q274-1,"-")</f>
        <v>-1</v>
      </c>
      <c r="K261" s="130">
        <f>IFERROR('Tablas turistas zona y tip.'!S261/'Tablas turistas zona y tip.'!S274-1,"-")</f>
        <v>-2.4691358024691357E-2</v>
      </c>
      <c r="L261" s="130">
        <f>IFERROR('Tablas turistas zona y tip.'!U261/'Tablas turistas zona y tip.'!U274-1,"-")</f>
        <v>-2.9824561403508754E-2</v>
      </c>
      <c r="M261" s="129">
        <f>IFERROR('Tablas turistas zona y tip.'!W261/'Tablas turistas zona y tip.'!W274-1,"-")</f>
        <v>-0.2857142857142857</v>
      </c>
      <c r="N261" s="129">
        <f>IFERROR('Tablas turistas zona y tip.'!Y261/'Tablas turistas zona y tip.'!Y274-1,"-")</f>
        <v>-3.7391304347826115E-2</v>
      </c>
      <c r="O261" s="129">
        <f>IFERROR('Tablas turistas zona y tip.'!AA261/'Tablas turistas zona y tip.'!AA274-1,"-")</f>
        <v>-4.0378006872852201E-2</v>
      </c>
    </row>
    <row r="262" spans="2:15" hidden="1" outlineLevel="1">
      <c r="B262" s="41" t="s">
        <v>18</v>
      </c>
      <c r="C262" s="129">
        <f>IFERROR('Tablas turistas zona y tip.'!C262/'Tablas turistas zona y tip.'!C275-1,"-")</f>
        <v>-0.83333333333333337</v>
      </c>
      <c r="D262" s="130" t="str">
        <f>IFERROR('Tablas turistas zona y tip.'!E262/'Tablas turistas zona y tip.'!E275-1,"-")</f>
        <v>-</v>
      </c>
      <c r="E262" s="130">
        <f>IFERROR('Tablas turistas zona y tip.'!G262/'Tablas turistas zona y tip.'!G275-1,"-")</f>
        <v>-0.25</v>
      </c>
      <c r="F262" s="130">
        <f>IFERROR('Tablas turistas zona y tip.'!I262/'Tablas turistas zona y tip.'!I275-1,"-")</f>
        <v>-0.25</v>
      </c>
      <c r="G262" s="129">
        <f>IFERROR('Tablas turistas zona y tip.'!K262/'Tablas turistas zona y tip.'!K275-1,"-")</f>
        <v>1.3333333333333335</v>
      </c>
      <c r="H262" s="129">
        <f>IFERROR('Tablas turistas zona y tip.'!M262/'Tablas turistas zona y tip.'!M275-1,"-")</f>
        <v>0.33333333333333326</v>
      </c>
      <c r="I262" s="129">
        <f>IFERROR('Tablas turistas zona y tip.'!O262/'Tablas turistas zona y tip.'!O275-1,"-")</f>
        <v>0.83333333333333326</v>
      </c>
      <c r="J262" s="130">
        <f>IFERROR('Tablas turistas zona y tip.'!Q262/'Tablas turistas zona y tip.'!Q275-1,"-")</f>
        <v>0</v>
      </c>
      <c r="K262" s="130">
        <f>IFERROR('Tablas turistas zona y tip.'!S262/'Tablas turistas zona y tip.'!S275-1,"-")</f>
        <v>-0.85151763740771125</v>
      </c>
      <c r="L262" s="130">
        <f>IFERROR('Tablas turistas zona y tip.'!U262/'Tablas turistas zona y tip.'!U275-1,"-")</f>
        <v>-0.84873262469337696</v>
      </c>
      <c r="M262" s="129">
        <f>IFERROR('Tablas turistas zona y tip.'!W262/'Tablas turistas zona y tip.'!W275-1,"-")</f>
        <v>-7.6923076923076872E-2</v>
      </c>
      <c r="N262" s="129">
        <f>IFERROR('Tablas turistas zona y tip.'!Y262/'Tablas turistas zona y tip.'!Y275-1,"-")</f>
        <v>-0.84665579119086454</v>
      </c>
      <c r="O262" s="129">
        <f>IFERROR('Tablas turistas zona y tip.'!AA262/'Tablas turistas zona y tip.'!AA275-1,"-")</f>
        <v>-0.83857949959644873</v>
      </c>
    </row>
    <row r="263" spans="2:15" hidden="1" outlineLevel="1">
      <c r="B263" s="41" t="s">
        <v>19</v>
      </c>
      <c r="C263" s="129">
        <f>IFERROR('Tablas turistas zona y tip.'!C263/'Tablas turistas zona y tip.'!C276-1,"-")</f>
        <v>-0.27536231884057971</v>
      </c>
      <c r="D263" s="130" t="str">
        <f>IFERROR('Tablas turistas zona y tip.'!E263/'Tablas turistas zona y tip.'!E276-1,"-")</f>
        <v>-</v>
      </c>
      <c r="E263" s="130" t="str">
        <f>IFERROR('Tablas turistas zona y tip.'!G263/'Tablas turistas zona y tip.'!G276-1,"-")</f>
        <v>-</v>
      </c>
      <c r="F263" s="130" t="str">
        <f>IFERROR('Tablas turistas zona y tip.'!I263/'Tablas turistas zona y tip.'!I276-1,"-")</f>
        <v>-</v>
      </c>
      <c r="G263" s="129">
        <f>IFERROR('Tablas turistas zona y tip.'!K263/'Tablas turistas zona y tip.'!K276-1,"-")</f>
        <v>-0.72608695652173916</v>
      </c>
      <c r="H263" s="129">
        <f>IFERROR('Tablas turistas zona y tip.'!M263/'Tablas turistas zona y tip.'!M276-1,"-")</f>
        <v>0.72202166064981954</v>
      </c>
      <c r="I263" s="129">
        <f>IFERROR('Tablas turistas zona y tip.'!O263/'Tablas turistas zona y tip.'!O276-1,"-")</f>
        <v>6.5088757396449815E-2</v>
      </c>
      <c r="J263" s="130">
        <f>IFERROR('Tablas turistas zona y tip.'!Q263/'Tablas turistas zona y tip.'!Q276-1,"-")</f>
        <v>-0.73210633946830272</v>
      </c>
      <c r="K263" s="130">
        <f>IFERROR('Tablas turistas zona y tip.'!S263/'Tablas turistas zona y tip.'!S276-1,"-")</f>
        <v>0.64169611307420493</v>
      </c>
      <c r="L263" s="130">
        <f>IFERROR('Tablas turistas zona y tip.'!U263/'Tablas turistas zona y tip.'!U276-1,"-")</f>
        <v>8.0234015879649068E-2</v>
      </c>
      <c r="M263" s="129">
        <f>IFERROR('Tablas turistas zona y tip.'!W263/'Tablas turistas zona y tip.'!W276-1,"-")</f>
        <v>-0.70634299138606105</v>
      </c>
      <c r="N263" s="129">
        <f>IFERROR('Tablas turistas zona y tip.'!Y263/'Tablas turistas zona y tip.'!Y276-1,"-")</f>
        <v>0.65484633569739947</v>
      </c>
      <c r="O263" s="129">
        <f>IFERROR('Tablas turistas zona y tip.'!AA263/'Tablas turistas zona y tip.'!AA276-1,"-")</f>
        <v>6.9383630852138722E-2</v>
      </c>
    </row>
    <row r="264" spans="2:15" hidden="1" outlineLevel="1">
      <c r="B264" s="41" t="s">
        <v>20</v>
      </c>
      <c r="C264" s="129">
        <f>IFERROR('Tablas turistas zona y tip.'!C264/'Tablas turistas zona y tip.'!C277-1,"-")</f>
        <v>14.454545454545455</v>
      </c>
      <c r="D264" s="130" t="str">
        <f>IFERROR('Tablas turistas zona y tip.'!E264/'Tablas turistas zona y tip.'!E277-1,"-")</f>
        <v>-</v>
      </c>
      <c r="E264" s="130">
        <f>IFERROR('Tablas turistas zona y tip.'!G264/'Tablas turistas zona y tip.'!G277-1,"-")</f>
        <v>-1</v>
      </c>
      <c r="F264" s="130">
        <f>IFERROR('Tablas turistas zona y tip.'!I264/'Tablas turistas zona y tip.'!I277-1,"-")</f>
        <v>-1</v>
      </c>
      <c r="G264" s="129">
        <f>IFERROR('Tablas turistas zona y tip.'!K264/'Tablas turistas zona y tip.'!K277-1,"-")</f>
        <v>-0.15118790496760259</v>
      </c>
      <c r="H264" s="129">
        <f>IFERROR('Tablas turistas zona y tip.'!M264/'Tablas turistas zona y tip.'!M277-1,"-")</f>
        <v>-0.14047619047619042</v>
      </c>
      <c r="I264" s="129">
        <f>IFERROR('Tablas turistas zona y tip.'!O264/'Tablas turistas zona y tip.'!O277-1,"-")</f>
        <v>-0.14501372369624888</v>
      </c>
      <c r="J264" s="130">
        <f>IFERROR('Tablas turistas zona y tip.'!Q264/'Tablas turistas zona y tip.'!Q277-1,"-")</f>
        <v>-7.7032810271041363E-2</v>
      </c>
      <c r="K264" s="130">
        <f>IFERROR('Tablas turistas zona y tip.'!S264/'Tablas turistas zona y tip.'!S277-1,"-")</f>
        <v>-0.13767969224539378</v>
      </c>
      <c r="L264" s="130">
        <f>IFERROR('Tablas turistas zona y tip.'!U264/'Tablas turistas zona y tip.'!U277-1,"-")</f>
        <v>-0.11956830445896049</v>
      </c>
      <c r="M264" s="129">
        <f>IFERROR('Tablas turistas zona y tip.'!W264/'Tablas turistas zona y tip.'!W277-1,"-")</f>
        <v>-4.7039473684210575E-2</v>
      </c>
      <c r="N264" s="129">
        <f>IFERROR('Tablas turistas zona y tip.'!Y264/'Tablas turistas zona y tip.'!Y277-1,"-")</f>
        <v>-0.13922010957138253</v>
      </c>
      <c r="O264" s="129">
        <f>IFERROR('Tablas turistas zona y tip.'!AA264/'Tablas turistas zona y tip.'!AA277-1,"-")</f>
        <v>-0.10891196192948305</v>
      </c>
    </row>
    <row r="265" spans="2:15" hidden="1" outlineLevel="1">
      <c r="B265" s="41" t="s">
        <v>21</v>
      </c>
      <c r="C265" s="129">
        <f>IFERROR('Tablas turistas zona y tip.'!C265/'Tablas turistas zona y tip.'!C278-1,"-")</f>
        <v>17.625</v>
      </c>
      <c r="D265" s="130" t="str">
        <f>IFERROR('Tablas turistas zona y tip.'!E265/'Tablas turistas zona y tip.'!E278-1,"-")</f>
        <v>-</v>
      </c>
      <c r="E265" s="130" t="str">
        <f>IFERROR('Tablas turistas zona y tip.'!G265/'Tablas turistas zona y tip.'!G278-1,"-")</f>
        <v>-</v>
      </c>
      <c r="F265" s="130" t="str">
        <f>IFERROR('Tablas turistas zona y tip.'!I265/'Tablas turistas zona y tip.'!I278-1,"-")</f>
        <v>-</v>
      </c>
      <c r="G265" s="129">
        <f>IFERROR('Tablas turistas zona y tip.'!K265/'Tablas turistas zona y tip.'!K278-1,"-")</f>
        <v>-0.18662351672060407</v>
      </c>
      <c r="H265" s="129">
        <f>IFERROR('Tablas turistas zona y tip.'!M265/'Tablas turistas zona y tip.'!M278-1,"-")</f>
        <v>-0.33419689119170981</v>
      </c>
      <c r="I265" s="129">
        <f>IFERROR('Tablas turistas zona y tip.'!O265/'Tablas turistas zona y tip.'!O278-1,"-")</f>
        <v>-0.26858513189448441</v>
      </c>
      <c r="J265" s="130">
        <f>IFERROR('Tablas turistas zona y tip.'!Q265/'Tablas turistas zona y tip.'!Q278-1,"-")</f>
        <v>-0.18996415770609321</v>
      </c>
      <c r="K265" s="130">
        <f>IFERROR('Tablas turistas zona y tip.'!S265/'Tablas turistas zona y tip.'!S278-1,"-")</f>
        <v>-0.16822118587608259</v>
      </c>
      <c r="L265" s="130">
        <f>IFERROR('Tablas turistas zona y tip.'!U265/'Tablas turistas zona y tip.'!U278-1,"-")</f>
        <v>-0.17411364740165125</v>
      </c>
      <c r="M265" s="129">
        <f>IFERROR('Tablas turistas zona y tip.'!W265/'Tablas turistas zona y tip.'!W278-1,"-")</f>
        <v>-0.14398484370066311</v>
      </c>
      <c r="N265" s="129">
        <f>IFERROR('Tablas turistas zona y tip.'!Y265/'Tablas turistas zona y tip.'!Y278-1,"-")</f>
        <v>-0.19491762077631947</v>
      </c>
      <c r="O265" s="129">
        <f>IFERROR('Tablas turistas zona y tip.'!AA265/'Tablas turistas zona y tip.'!AA278-1,"-")</f>
        <v>-0.17930099719237103</v>
      </c>
    </row>
    <row r="266" spans="2:15" hidden="1" outlineLevel="1">
      <c r="B266" s="41" t="s">
        <v>22</v>
      </c>
      <c r="C266" s="129">
        <f>IFERROR('Tablas turistas zona y tip.'!C266/'Tablas turistas zona y tip.'!C279-1,"-")</f>
        <v>-0.96153846153846156</v>
      </c>
      <c r="D266" s="130" t="str">
        <f>IFERROR('Tablas turistas zona y tip.'!E266/'Tablas turistas zona y tip.'!E279-1,"-")</f>
        <v>-</v>
      </c>
      <c r="E266" s="130">
        <f>IFERROR('Tablas turistas zona y tip.'!G266/'Tablas turistas zona y tip.'!G279-1,"-")</f>
        <v>-0.8</v>
      </c>
      <c r="F266" s="130">
        <f>IFERROR('Tablas turistas zona y tip.'!I266/'Tablas turistas zona y tip.'!I279-1,"-")</f>
        <v>-0.8</v>
      </c>
      <c r="G266" s="129">
        <f>IFERROR('Tablas turistas zona y tip.'!K266/'Tablas turistas zona y tip.'!K279-1,"-")</f>
        <v>-0.1837732160312805</v>
      </c>
      <c r="H266" s="129">
        <f>IFERROR('Tablas turistas zona y tip.'!M266/'Tablas turistas zona y tip.'!M279-1,"-")</f>
        <v>-8.7719298245614086E-2</v>
      </c>
      <c r="I266" s="129">
        <f>IFERROR('Tablas turistas zona y tip.'!O266/'Tablas turistas zona y tip.'!O279-1,"-")</f>
        <v>-0.13087395696091353</v>
      </c>
      <c r="J266" s="130">
        <f>IFERROR('Tablas turistas zona y tip.'!Q266/'Tablas turistas zona y tip.'!Q279-1,"-")</f>
        <v>-0.28372463191404695</v>
      </c>
      <c r="K266" s="130">
        <f>IFERROR('Tablas turistas zona y tip.'!S266/'Tablas turistas zona y tip.'!S279-1,"-")</f>
        <v>-0.366643598615917</v>
      </c>
      <c r="L266" s="130">
        <f>IFERROR('Tablas turistas zona y tip.'!U266/'Tablas turistas zona y tip.'!U279-1,"-")</f>
        <v>-0.34524543027315668</v>
      </c>
      <c r="M266" s="129">
        <f>IFERROR('Tablas turistas zona y tip.'!W266/'Tablas turistas zona y tip.'!W279-1,"-")</f>
        <v>-0.27500000000000002</v>
      </c>
      <c r="N266" s="129">
        <f>IFERROR('Tablas turistas zona y tip.'!Y266/'Tablas turistas zona y tip.'!Y279-1,"-")</f>
        <v>-0.32567185289957568</v>
      </c>
      <c r="O266" s="129">
        <f>IFERROR('Tablas turistas zona y tip.'!AA266/'Tablas turistas zona y tip.'!AA279-1,"-")</f>
        <v>-0.31045859452325963</v>
      </c>
    </row>
    <row r="267" spans="2:15" collapsed="1">
      <c r="B267" s="126">
        <v>1991</v>
      </c>
      <c r="C267" s="134">
        <f>IFERROR('Tablas turistas zona y tip.'!C267/'Tablas turistas zona y tip.'!C280-1,"-")</f>
        <v>7.9439252336448662E-2</v>
      </c>
      <c r="D267" s="134">
        <f>IFERROR('Tablas turistas zona y tip.'!E267/'Tablas turistas zona y tip.'!E280-1,"-")</f>
        <v>-0.5</v>
      </c>
      <c r="E267" s="134">
        <f>IFERROR('Tablas turistas zona y tip.'!G267/'Tablas turistas zona y tip.'!G280-1,"-")</f>
        <v>-0.77272727272727271</v>
      </c>
      <c r="F267" s="134">
        <f>IFERROR('Tablas turistas zona y tip.'!I267/'Tablas turistas zona y tip.'!I280-1,"-")</f>
        <v>-0.7142857142857143</v>
      </c>
      <c r="G267" s="134">
        <f>IFERROR('Tablas turistas zona y tip.'!K267/'Tablas turistas zona y tip.'!K280-1,"-")</f>
        <v>-9.6717809283355938E-2</v>
      </c>
      <c r="H267" s="134">
        <f>IFERROR('Tablas turistas zona y tip.'!M267/'Tablas turistas zona y tip.'!M280-1,"-")</f>
        <v>-2.0227560050568916E-2</v>
      </c>
      <c r="I267" s="134">
        <f>IFERROR('Tablas turistas zona y tip.'!O267/'Tablas turistas zona y tip.'!O280-1,"-")</f>
        <v>-5.4543870349394452E-2</v>
      </c>
      <c r="J267" s="134">
        <f>IFERROR('Tablas turistas zona y tip.'!Q267/'Tablas turistas zona y tip.'!Q280-1,"-")</f>
        <v>-0.15309527782412813</v>
      </c>
      <c r="K267" s="134">
        <f>IFERROR('Tablas turistas zona y tip.'!S267/'Tablas turistas zona y tip.'!S280-1,"-")</f>
        <v>-5.0769630635053575E-2</v>
      </c>
      <c r="L267" s="134">
        <f>IFERROR('Tablas turistas zona y tip.'!U267/'Tablas turistas zona y tip.'!U280-1,"-")</f>
        <v>-7.7081500868856345E-2</v>
      </c>
      <c r="M267" s="134">
        <f>IFERROR('Tablas turistas zona y tip.'!W267/'Tablas turistas zona y tip.'!W280-1,"-")</f>
        <v>-0.13102623939894131</v>
      </c>
      <c r="N267" s="134">
        <f>IFERROR('Tablas turistas zona y tip.'!Y267/'Tablas turistas zona y tip.'!Y280-1,"-")</f>
        <v>-4.6440686238621631E-2</v>
      </c>
      <c r="O267" s="134">
        <f>IFERROR('Tablas turistas zona y tip.'!AA267/'Tablas turistas zona y tip.'!AA280-1,"-")</f>
        <v>-7.1823864995046671E-2</v>
      </c>
    </row>
    <row r="268" spans="2:15" hidden="1" outlineLevel="1">
      <c r="B268" s="41" t="s">
        <v>11</v>
      </c>
      <c r="C268" s="129">
        <f>IFERROR('Tablas turistas zona y tip.'!C268/'Tablas turistas zona y tip.'!C281-1,"-")</f>
        <v>2.1818181818181817</v>
      </c>
      <c r="D268" s="130" t="str">
        <f>IFERROR('Tablas turistas zona y tip.'!E268/'Tablas turistas zona y tip.'!E281-1,"-")</f>
        <v>-</v>
      </c>
      <c r="E268" s="130" t="str">
        <f>IFERROR('Tablas turistas zona y tip.'!G268/'Tablas turistas zona y tip.'!G281-1,"-")</f>
        <v>-</v>
      </c>
      <c r="F268" s="130" t="str">
        <f>IFERROR('Tablas turistas zona y tip.'!I268/'Tablas turistas zona y tip.'!I281-1,"-")</f>
        <v>-</v>
      </c>
      <c r="G268" s="129">
        <f>IFERROR('Tablas turistas zona y tip.'!K268/'Tablas turistas zona y tip.'!K281-1,"-")</f>
        <v>6.2295081967213006E-2</v>
      </c>
      <c r="H268" s="129">
        <f>IFERROR('Tablas turistas zona y tip.'!M268/'Tablas turistas zona y tip.'!M281-1,"-")</f>
        <v>-0.43275971956660297</v>
      </c>
      <c r="I268" s="129">
        <f>IFERROR('Tablas turistas zona y tip.'!O268/'Tablas turistas zona y tip.'!O281-1,"-")</f>
        <v>-0.25040257648953301</v>
      </c>
      <c r="J268" s="130">
        <f>IFERROR('Tablas turistas zona y tip.'!Q268/'Tablas turistas zona y tip.'!Q281-1,"-")</f>
        <v>-0.22865236746256579</v>
      </c>
      <c r="K268" s="130">
        <f>IFERROR('Tablas turistas zona y tip.'!S268/'Tablas turistas zona y tip.'!S281-1,"-")</f>
        <v>-0.41137931034482755</v>
      </c>
      <c r="L268" s="130">
        <f>IFERROR('Tablas turistas zona y tip.'!U268/'Tablas turistas zona y tip.'!U281-1,"-")</f>
        <v>-0.35678878007496073</v>
      </c>
      <c r="M268" s="129">
        <f>IFERROR('Tablas turistas zona y tip.'!W268/'Tablas turistas zona y tip.'!W281-1,"-")</f>
        <v>-0.1415955254636444</v>
      </c>
      <c r="N268" s="129">
        <f>IFERROR('Tablas turistas zona y tip.'!Y268/'Tablas turistas zona y tip.'!Y281-1,"-")</f>
        <v>-0.41593160537386353</v>
      </c>
      <c r="O268" s="129">
        <f>IFERROR('Tablas turistas zona y tip.'!AA268/'Tablas turistas zona y tip.'!AA281-1,"-")</f>
        <v>-0.32937023964332157</v>
      </c>
    </row>
    <row r="269" spans="2:15" hidden="1" outlineLevel="1">
      <c r="B269" s="41" t="s">
        <v>12</v>
      </c>
      <c r="C269" s="129">
        <f>IFERROR('Tablas turistas zona y tip.'!C269/'Tablas turistas zona y tip.'!C282-1,"-")</f>
        <v>1.2391304347826089</v>
      </c>
      <c r="D269" s="130" t="str">
        <f>IFERROR('Tablas turistas zona y tip.'!E269/'Tablas turistas zona y tip.'!E282-1,"-")</f>
        <v>-</v>
      </c>
      <c r="E269" s="130" t="str">
        <f>IFERROR('Tablas turistas zona y tip.'!G269/'Tablas turistas zona y tip.'!G282-1,"-")</f>
        <v>-</v>
      </c>
      <c r="F269" s="130" t="str">
        <f>IFERROR('Tablas turistas zona y tip.'!I269/'Tablas turistas zona y tip.'!I282-1,"-")</f>
        <v>-</v>
      </c>
      <c r="G269" s="129">
        <f>IFERROR('Tablas turistas zona y tip.'!K269/'Tablas turistas zona y tip.'!K282-1,"-")</f>
        <v>7.3913043478260887E-2</v>
      </c>
      <c r="H269" s="129">
        <f>IFERROR('Tablas turistas zona y tip.'!M269/'Tablas turistas zona y tip.'!M282-1,"-")</f>
        <v>3.1712473572937938E-3</v>
      </c>
      <c r="I269" s="129">
        <f>IFERROR('Tablas turistas zona y tip.'!O269/'Tablas turistas zona y tip.'!O282-1,"-")</f>
        <v>3.3007334963325086E-2</v>
      </c>
      <c r="J269" s="130">
        <f>IFERROR('Tablas turistas zona y tip.'!Q269/'Tablas turistas zona y tip.'!Q282-1,"-")</f>
        <v>-0.34773909563825534</v>
      </c>
      <c r="K269" s="130">
        <f>IFERROR('Tablas turistas zona y tip.'!S269/'Tablas turistas zona y tip.'!S282-1,"-")</f>
        <v>-0.4135338345864662</v>
      </c>
      <c r="L269" s="130">
        <f>IFERROR('Tablas turistas zona y tip.'!U269/'Tablas turistas zona y tip.'!U282-1,"-")</f>
        <v>-0.39352640545144801</v>
      </c>
      <c r="M269" s="129">
        <f>IFERROR('Tablas turistas zona y tip.'!W269/'Tablas turistas zona y tip.'!W282-1,"-")</f>
        <v>-0.2349304482225657</v>
      </c>
      <c r="N269" s="129">
        <f>IFERROR('Tablas turistas zona y tip.'!Y269/'Tablas turistas zona y tip.'!Y282-1,"-")</f>
        <v>-0.35438859714928728</v>
      </c>
      <c r="O269" s="129">
        <f>IFERROR('Tablas turistas zona y tip.'!AA269/'Tablas turistas zona y tip.'!AA282-1,"-")</f>
        <v>-0.31535353535353539</v>
      </c>
    </row>
    <row r="270" spans="2:15" hidden="1" outlineLevel="1">
      <c r="B270" s="41" t="s">
        <v>13</v>
      </c>
      <c r="C270" s="129">
        <f>IFERROR('Tablas turistas zona y tip.'!C270/'Tablas turistas zona y tip.'!C283-1,"-")</f>
        <v>28</v>
      </c>
      <c r="D270" s="130" t="str">
        <f>IFERROR('Tablas turistas zona y tip.'!E270/'Tablas turistas zona y tip.'!E283-1,"-")</f>
        <v>-</v>
      </c>
      <c r="E270" s="130" t="str">
        <f>IFERROR('Tablas turistas zona y tip.'!G270/'Tablas turistas zona y tip.'!G283-1,"-")</f>
        <v>-</v>
      </c>
      <c r="F270" s="130" t="str">
        <f>IFERROR('Tablas turistas zona y tip.'!I270/'Tablas turistas zona y tip.'!I283-1,"-")</f>
        <v>-</v>
      </c>
      <c r="G270" s="129">
        <f>IFERROR('Tablas turistas zona y tip.'!K270/'Tablas turistas zona y tip.'!K283-1,"-")</f>
        <v>0.36057692307692313</v>
      </c>
      <c r="H270" s="129">
        <f>IFERROR('Tablas turistas zona y tip.'!M270/'Tablas turistas zona y tip.'!M283-1,"-")</f>
        <v>-0.64563106796116498</v>
      </c>
      <c r="I270" s="129">
        <f>IFERROR('Tablas turistas zona y tip.'!O270/'Tablas turistas zona y tip.'!O283-1,"-")</f>
        <v>-0.5187878787878788</v>
      </c>
      <c r="J270" s="130">
        <f>IFERROR('Tablas turistas zona y tip.'!Q270/'Tablas turistas zona y tip.'!Q283-1,"-")</f>
        <v>-0.5342789598108747</v>
      </c>
      <c r="K270" s="130">
        <f>IFERROR('Tablas turistas zona y tip.'!S270/'Tablas turistas zona y tip.'!S283-1,"-")</f>
        <v>-0.37825278810408924</v>
      </c>
      <c r="L270" s="130">
        <f>IFERROR('Tablas turistas zona y tip.'!U270/'Tablas turistas zona y tip.'!U283-1,"-")</f>
        <v>-0.42228152101400929</v>
      </c>
      <c r="M270" s="129">
        <f>IFERROR('Tablas turistas zona y tip.'!W270/'Tablas turistas zona y tip.'!W283-1,"-")</f>
        <v>-0.3506756756756757</v>
      </c>
      <c r="N270" s="129">
        <f>IFERROR('Tablas turistas zona y tip.'!Y270/'Tablas turistas zona y tip.'!Y283-1,"-")</f>
        <v>-0.46017130620985014</v>
      </c>
      <c r="O270" s="129">
        <f>IFERROR('Tablas turistas zona y tip.'!AA270/'Tablas turistas zona y tip.'!AA283-1,"-")</f>
        <v>-0.43382113821138213</v>
      </c>
    </row>
    <row r="271" spans="2:15" hidden="1" outlineLevel="1">
      <c r="B271" s="41" t="s">
        <v>14</v>
      </c>
      <c r="C271" s="129">
        <f>IFERROR('Tablas turistas zona y tip.'!C271/'Tablas turistas zona y tip.'!C284-1,"-")</f>
        <v>-0.625</v>
      </c>
      <c r="D271" s="130">
        <f>IFERROR('Tablas turistas zona y tip.'!E271/'Tablas turistas zona y tip.'!E284-1,"-")</f>
        <v>-1</v>
      </c>
      <c r="E271" s="130" t="str">
        <f>IFERROR('Tablas turistas zona y tip.'!G271/'Tablas turistas zona y tip.'!G284-1,"-")</f>
        <v>-</v>
      </c>
      <c r="F271" s="130">
        <f>IFERROR('Tablas turistas zona y tip.'!I271/'Tablas turistas zona y tip.'!I284-1,"-")</f>
        <v>2</v>
      </c>
      <c r="G271" s="129">
        <f>IFERROR('Tablas turistas zona y tip.'!K271/'Tablas turistas zona y tip.'!K284-1,"-")</f>
        <v>3.5</v>
      </c>
      <c r="H271" s="129">
        <f>IFERROR('Tablas turistas zona y tip.'!M271/'Tablas turistas zona y tip.'!M284-1,"-")</f>
        <v>-0.25</v>
      </c>
      <c r="I271" s="129">
        <f>IFERROR('Tablas turistas zona y tip.'!O271/'Tablas turistas zona y tip.'!O284-1,"-")</f>
        <v>2</v>
      </c>
      <c r="J271" s="130">
        <f>IFERROR('Tablas turistas zona y tip.'!Q271/'Tablas turistas zona y tip.'!Q284-1,"-")</f>
        <v>9.0909090909090828E-2</v>
      </c>
      <c r="K271" s="130">
        <f>IFERROR('Tablas turistas zona y tip.'!S271/'Tablas turistas zona y tip.'!S284-1,"-")</f>
        <v>-0.59787928221859699</v>
      </c>
      <c r="L271" s="130">
        <f>IFERROR('Tablas turistas zona y tip.'!U271/'Tablas turistas zona y tip.'!U284-1,"-")</f>
        <v>-0.59480308566788476</v>
      </c>
      <c r="M271" s="129">
        <f>IFERROR('Tablas turistas zona y tip.'!W271/'Tablas turistas zona y tip.'!W284-1,"-")</f>
        <v>0.61538461538461542</v>
      </c>
      <c r="N271" s="129">
        <f>IFERROR('Tablas turistas zona y tip.'!Y271/'Tablas turistas zona y tip.'!Y284-1,"-")</f>
        <v>-0.59609120521172643</v>
      </c>
      <c r="O271" s="129">
        <f>IFERROR('Tablas turistas zona y tip.'!AA271/'Tablas turistas zona y tip.'!AA284-1,"-")</f>
        <v>-0.58340048348106366</v>
      </c>
    </row>
    <row r="272" spans="2:15" hidden="1" outlineLevel="1">
      <c r="B272" s="41" t="s">
        <v>15</v>
      </c>
      <c r="C272" s="129">
        <f>IFERROR('Tablas turistas zona y tip.'!C272/'Tablas turistas zona y tip.'!C285-1,"-")</f>
        <v>-0.5</v>
      </c>
      <c r="D272" s="130" t="str">
        <f>IFERROR('Tablas turistas zona y tip.'!E272/'Tablas turistas zona y tip.'!E285-1,"-")</f>
        <v>-</v>
      </c>
      <c r="E272" s="130" t="str">
        <f>IFERROR('Tablas turistas zona y tip.'!G272/'Tablas turistas zona y tip.'!G285-1,"-")</f>
        <v>-</v>
      </c>
      <c r="F272" s="130" t="str">
        <f>IFERROR('Tablas turistas zona y tip.'!I272/'Tablas turistas zona y tip.'!I285-1,"-")</f>
        <v>-</v>
      </c>
      <c r="G272" s="129">
        <f>IFERROR('Tablas turistas zona y tip.'!K272/'Tablas turistas zona y tip.'!K285-1,"-")</f>
        <v>1</v>
      </c>
      <c r="H272" s="129">
        <f>IFERROR('Tablas turistas zona y tip.'!M272/'Tablas turistas zona y tip.'!M285-1,"-")</f>
        <v>-0.5</v>
      </c>
      <c r="I272" s="129">
        <f>IFERROR('Tablas turistas zona y tip.'!O272/'Tablas turistas zona y tip.'!O285-1,"-")</f>
        <v>0.10000000000000009</v>
      </c>
      <c r="J272" s="130">
        <f>IFERROR('Tablas turistas zona y tip.'!Q272/'Tablas turistas zona y tip.'!Q285-1,"-")</f>
        <v>0.33333333333333326</v>
      </c>
      <c r="K272" s="130">
        <f>IFERROR('Tablas turistas zona y tip.'!S272/'Tablas turistas zona y tip.'!S285-1,"-")</f>
        <v>-0.62786259541984735</v>
      </c>
      <c r="L272" s="130">
        <f>IFERROR('Tablas turistas zona y tip.'!U272/'Tablas turistas zona y tip.'!U285-1,"-")</f>
        <v>-0.62603174603174605</v>
      </c>
      <c r="M272" s="129">
        <f>IFERROR('Tablas turistas zona y tip.'!W272/'Tablas turistas zona y tip.'!W285-1,"-")</f>
        <v>0.41666666666666674</v>
      </c>
      <c r="N272" s="129">
        <f>IFERROR('Tablas turistas zona y tip.'!Y272/'Tablas turistas zona y tip.'!Y285-1,"-")</f>
        <v>-0.62761904761904763</v>
      </c>
      <c r="O272" s="129">
        <f>IFERROR('Tablas turistas zona y tip.'!AA272/'Tablas turistas zona y tip.'!AA285-1,"-")</f>
        <v>-0.62365591397849462</v>
      </c>
    </row>
    <row r="273" spans="2:15" hidden="1" outlineLevel="1">
      <c r="B273" s="41" t="s">
        <v>16</v>
      </c>
      <c r="C273" s="129">
        <f>IFERROR('Tablas turistas zona y tip.'!C273/'Tablas turistas zona y tip.'!C286-1,"-")</f>
        <v>-1</v>
      </c>
      <c r="D273" s="130" t="str">
        <f>IFERROR('Tablas turistas zona y tip.'!E273/'Tablas turistas zona y tip.'!E286-1,"-")</f>
        <v>-</v>
      </c>
      <c r="E273" s="130" t="str">
        <f>IFERROR('Tablas turistas zona y tip.'!G273/'Tablas turistas zona y tip.'!G286-1,"-")</f>
        <v>-</v>
      </c>
      <c r="F273" s="130" t="str">
        <f>IFERROR('Tablas turistas zona y tip.'!I273/'Tablas turistas zona y tip.'!I286-1,"-")</f>
        <v>-</v>
      </c>
      <c r="G273" s="129">
        <f>IFERROR('Tablas turistas zona y tip.'!K273/'Tablas turistas zona y tip.'!K286-1,"-")</f>
        <v>-0.8</v>
      </c>
      <c r="H273" s="129">
        <f>IFERROR('Tablas turistas zona y tip.'!M273/'Tablas turistas zona y tip.'!M286-1,"-")</f>
        <v>-0.66666666666666674</v>
      </c>
      <c r="I273" s="129">
        <f>IFERROR('Tablas turistas zona y tip.'!O273/'Tablas turistas zona y tip.'!O286-1,"-")</f>
        <v>-0.72727272727272729</v>
      </c>
      <c r="J273" s="130">
        <f>IFERROR('Tablas turistas zona y tip.'!Q273/'Tablas turistas zona y tip.'!Q286-1,"-")</f>
        <v>-0.5714285714285714</v>
      </c>
      <c r="K273" s="130">
        <f>IFERROR('Tablas turistas zona y tip.'!S273/'Tablas turistas zona y tip.'!S286-1,"-")</f>
        <v>-0.4935251798561151</v>
      </c>
      <c r="L273" s="130">
        <f>IFERROR('Tablas turistas zona y tip.'!U273/'Tablas turistas zona y tip.'!U286-1,"-")</f>
        <v>-0.49368179207352092</v>
      </c>
      <c r="M273" s="129">
        <f>IFERROR('Tablas turistas zona y tip.'!W273/'Tablas turistas zona y tip.'!W286-1,"-")</f>
        <v>-0.7407407407407407</v>
      </c>
      <c r="N273" s="129">
        <f>IFERROR('Tablas turistas zona y tip.'!Y273/'Tablas turistas zona y tip.'!Y286-1,"-")</f>
        <v>-0.49412102093490107</v>
      </c>
      <c r="O273" s="129">
        <f>IFERROR('Tablas turistas zona y tip.'!AA273/'Tablas turistas zona y tip.'!AA286-1,"-")</f>
        <v>-0.49601593625498008</v>
      </c>
    </row>
    <row r="274" spans="2:15" hidden="1" outlineLevel="1">
      <c r="B274" s="41" t="s">
        <v>17</v>
      </c>
      <c r="C274" s="129">
        <f>IFERROR('Tablas turistas zona y tip.'!C274/'Tablas turistas zona y tip.'!C287-1,"-")</f>
        <v>-0.88888888888888884</v>
      </c>
      <c r="D274" s="130" t="str">
        <f>IFERROR('Tablas turistas zona y tip.'!E274/'Tablas turistas zona y tip.'!E287-1,"-")</f>
        <v>-</v>
      </c>
      <c r="E274" s="130" t="str">
        <f>IFERROR('Tablas turistas zona y tip.'!G274/'Tablas turistas zona y tip.'!G287-1,"-")</f>
        <v>-</v>
      </c>
      <c r="F274" s="130" t="str">
        <f>IFERROR('Tablas turistas zona y tip.'!I274/'Tablas turistas zona y tip.'!I287-1,"-")</f>
        <v>-</v>
      </c>
      <c r="G274" s="129">
        <f>IFERROR('Tablas turistas zona y tip.'!K274/'Tablas turistas zona y tip.'!K287-1,"-")</f>
        <v>-0.82051282051282048</v>
      </c>
      <c r="H274" s="129">
        <f>IFERROR('Tablas turistas zona y tip.'!M274/'Tablas turistas zona y tip.'!M287-1,"-")</f>
        <v>0.14285714285714279</v>
      </c>
      <c r="I274" s="129">
        <f>IFERROR('Tablas turistas zona y tip.'!O274/'Tablas turistas zona y tip.'!O287-1,"-")</f>
        <v>-0.56603773584905659</v>
      </c>
      <c r="J274" s="130">
        <f>IFERROR('Tablas turistas zona y tip.'!Q274/'Tablas turistas zona y tip.'!Q287-1,"-")</f>
        <v>0.5</v>
      </c>
      <c r="K274" s="130">
        <f>IFERROR('Tablas turistas zona y tip.'!S274/'Tablas turistas zona y tip.'!S287-1,"-")</f>
        <v>-0.59105661738189685</v>
      </c>
      <c r="L274" s="130">
        <f>IFERROR('Tablas turistas zona y tip.'!U274/'Tablas turistas zona y tip.'!U287-1,"-")</f>
        <v>-0.58948505581562838</v>
      </c>
      <c r="M274" s="129">
        <f>IFERROR('Tablas turistas zona y tip.'!W274/'Tablas turistas zona y tip.'!W287-1,"-")</f>
        <v>-0.73076923076923084</v>
      </c>
      <c r="N274" s="129">
        <f>IFERROR('Tablas turistas zona y tip.'!Y274/'Tablas turistas zona y tip.'!Y287-1,"-")</f>
        <v>-0.58736993182633657</v>
      </c>
      <c r="O274" s="129">
        <f>IFERROR('Tablas turistas zona y tip.'!AA274/'Tablas turistas zona y tip.'!AA287-1,"-")</f>
        <v>-0.58999647763296936</v>
      </c>
    </row>
    <row r="275" spans="2:15" hidden="1" outlineLevel="1">
      <c r="B275" s="41" t="s">
        <v>18</v>
      </c>
      <c r="C275" s="129" t="str">
        <f>IFERROR('Tablas turistas zona y tip.'!C275/'Tablas turistas zona y tip.'!C288-1,"-")</f>
        <v>-</v>
      </c>
      <c r="D275" s="130" t="str">
        <f>IFERROR('Tablas turistas zona y tip.'!E275/'Tablas turistas zona y tip.'!E288-1,"-")</f>
        <v>-</v>
      </c>
      <c r="E275" s="130" t="str">
        <f>IFERROR('Tablas turistas zona y tip.'!G275/'Tablas turistas zona y tip.'!G288-1,"-")</f>
        <v>-</v>
      </c>
      <c r="F275" s="130" t="str">
        <f>IFERROR('Tablas turistas zona y tip.'!I275/'Tablas turistas zona y tip.'!I288-1,"-")</f>
        <v>-</v>
      </c>
      <c r="G275" s="129">
        <f>IFERROR('Tablas turistas zona y tip.'!K275/'Tablas turistas zona y tip.'!K288-1,"-")</f>
        <v>-0.83333333333333337</v>
      </c>
      <c r="H275" s="129" t="str">
        <f>IFERROR('Tablas turistas zona y tip.'!M275/'Tablas turistas zona y tip.'!M288-1,"-")</f>
        <v>-</v>
      </c>
      <c r="I275" s="129">
        <f>IFERROR('Tablas turistas zona y tip.'!O275/'Tablas turistas zona y tip.'!O288-1,"-")</f>
        <v>-0.66666666666666674</v>
      </c>
      <c r="J275" s="130">
        <f>IFERROR('Tablas turistas zona y tip.'!Q275/'Tablas turistas zona y tip.'!Q288-1,"-")</f>
        <v>-0.84615384615384615</v>
      </c>
      <c r="K275" s="130">
        <f>IFERROR('Tablas turistas zona y tip.'!S275/'Tablas turistas zona y tip.'!S288-1,"-")</f>
        <v>-0.66223330562482685</v>
      </c>
      <c r="L275" s="130">
        <f>IFERROR('Tablas turistas zona y tip.'!U275/'Tablas turistas zona y tip.'!U288-1,"-")</f>
        <v>-0.66354883081155436</v>
      </c>
      <c r="M275" s="129">
        <f>IFERROR('Tablas turistas zona y tip.'!W275/'Tablas turistas zona y tip.'!W288-1,"-")</f>
        <v>-0.70454545454545459</v>
      </c>
      <c r="N275" s="129">
        <f>IFERROR('Tablas turistas zona y tip.'!Y275/'Tablas turistas zona y tip.'!Y288-1,"-")</f>
        <v>-0.66029371016902183</v>
      </c>
      <c r="O275" s="129">
        <f>IFERROR('Tablas turistas zona y tip.'!AA275/'Tablas turistas zona y tip.'!AA288-1,"-")</f>
        <v>-0.66082671776621948</v>
      </c>
    </row>
    <row r="276" spans="2:15" hidden="1" outlineLevel="1">
      <c r="B276" s="41" t="s">
        <v>19</v>
      </c>
      <c r="C276" s="129">
        <f>IFERROR('Tablas turistas zona y tip.'!C276/'Tablas turistas zona y tip.'!C289-1,"-")</f>
        <v>4.3076923076923075</v>
      </c>
      <c r="D276" s="130" t="str">
        <f>IFERROR('Tablas turistas zona y tip.'!E276/'Tablas turistas zona y tip.'!E289-1,"-")</f>
        <v>-</v>
      </c>
      <c r="E276" s="130" t="str">
        <f>IFERROR('Tablas turistas zona y tip.'!G276/'Tablas turistas zona y tip.'!G289-1,"-")</f>
        <v>-</v>
      </c>
      <c r="F276" s="130" t="str">
        <f>IFERROR('Tablas turistas zona y tip.'!I276/'Tablas turistas zona y tip.'!I289-1,"-")</f>
        <v>-</v>
      </c>
      <c r="G276" s="129">
        <f>IFERROR('Tablas turistas zona y tip.'!K276/'Tablas turistas zona y tip.'!K289-1,"-")</f>
        <v>-0.608843537414966</v>
      </c>
      <c r="H276" s="129">
        <f>IFERROR('Tablas turistas zona y tip.'!M276/'Tablas turistas zona y tip.'!M289-1,"-")</f>
        <v>-0.73644148430066603</v>
      </c>
      <c r="I276" s="129">
        <f>IFERROR('Tablas turistas zona y tip.'!O276/'Tablas turistas zona y tip.'!O289-1,"-")</f>
        <v>-0.69066503965832826</v>
      </c>
      <c r="J276" s="130">
        <f>IFERROR('Tablas turistas zona y tip.'!Q276/'Tablas turistas zona y tip.'!Q289-1,"-")</f>
        <v>-0.19506172839506175</v>
      </c>
      <c r="K276" s="130">
        <f>IFERROR('Tablas turistas zona y tip.'!S276/'Tablas turistas zona y tip.'!S289-1,"-")</f>
        <v>-0.6997028862478778</v>
      </c>
      <c r="L276" s="130">
        <f>IFERROR('Tablas turistas zona y tip.'!U276/'Tablas turistas zona y tip.'!U289-1,"-")</f>
        <v>-0.59625442888476465</v>
      </c>
      <c r="M276" s="129">
        <f>IFERROR('Tablas turistas zona y tip.'!W276/'Tablas turistas zona y tip.'!W289-1,"-")</f>
        <v>-0.29680616740088106</v>
      </c>
      <c r="N276" s="129">
        <f>IFERROR('Tablas turistas zona y tip.'!Y276/'Tablas turistas zona y tip.'!Y289-1,"-")</f>
        <v>-0.70640291514836018</v>
      </c>
      <c r="O276" s="129">
        <f>IFERROR('Tablas turistas zona y tip.'!AA276/'Tablas turistas zona y tip.'!AA289-1,"-")</f>
        <v>-0.60825966486343841</v>
      </c>
    </row>
    <row r="277" spans="2:15" hidden="1" outlineLevel="1">
      <c r="B277" s="41" t="s">
        <v>20</v>
      </c>
      <c r="C277" s="129">
        <f>IFERROR('Tablas turistas zona y tip.'!C277/'Tablas turistas zona y tip.'!C290-1,"-")</f>
        <v>0</v>
      </c>
      <c r="D277" s="130" t="str">
        <f>IFERROR('Tablas turistas zona y tip.'!E277/'Tablas turistas zona y tip.'!E290-1,"-")</f>
        <v>-</v>
      </c>
      <c r="E277" s="130" t="str">
        <f>IFERROR('Tablas turistas zona y tip.'!G277/'Tablas turistas zona y tip.'!G290-1,"-")</f>
        <v>-</v>
      </c>
      <c r="F277" s="130" t="str">
        <f>IFERROR('Tablas turistas zona y tip.'!I277/'Tablas turistas zona y tip.'!I290-1,"-")</f>
        <v>-</v>
      </c>
      <c r="G277" s="129">
        <f>IFERROR('Tablas turistas zona y tip.'!K277/'Tablas turistas zona y tip.'!K290-1,"-")</f>
        <v>-0.2644956314535345</v>
      </c>
      <c r="H277" s="129">
        <f>IFERROR('Tablas turistas zona y tip.'!M277/'Tablas turistas zona y tip.'!M290-1,"-")</f>
        <v>-0.1089108910891089</v>
      </c>
      <c r="I277" s="129">
        <f>IFERROR('Tablas turistas zona y tip.'!O277/'Tablas turistas zona y tip.'!O290-1,"-")</f>
        <v>-0.18219229330340436</v>
      </c>
      <c r="J277" s="130">
        <f>IFERROR('Tablas turistas zona y tip.'!Q277/'Tablas turistas zona y tip.'!Q290-1,"-")</f>
        <v>-6.2416406598305829E-2</v>
      </c>
      <c r="K277" s="130">
        <f>IFERROR('Tablas turistas zona y tip.'!S277/'Tablas turistas zona y tip.'!S290-1,"-")</f>
        <v>-0.32165911275923642</v>
      </c>
      <c r="L277" s="130">
        <f>IFERROR('Tablas turistas zona y tip.'!U277/'Tablas turistas zona y tip.'!U290-1,"-")</f>
        <v>-0.26060478790424191</v>
      </c>
      <c r="M277" s="129">
        <f>IFERROR('Tablas turistas zona y tip.'!W277/'Tablas turistas zona y tip.'!W290-1,"-")</f>
        <v>-0.13464275547964699</v>
      </c>
      <c r="N277" s="129">
        <f>IFERROR('Tablas turistas zona y tip.'!Y277/'Tablas turistas zona y tip.'!Y290-1,"-")</f>
        <v>-0.28625646923519266</v>
      </c>
      <c r="O277" s="129">
        <f>IFERROR('Tablas turistas zona y tip.'!AA277/'Tablas turistas zona y tip.'!AA290-1,"-")</f>
        <v>-0.24262778505897775</v>
      </c>
    </row>
    <row r="278" spans="2:15" hidden="1" outlineLevel="1">
      <c r="B278" s="41" t="s">
        <v>21</v>
      </c>
      <c r="C278" s="129">
        <f>IFERROR('Tablas turistas zona y tip.'!C278/'Tablas turistas zona y tip.'!C291-1,"-")</f>
        <v>1</v>
      </c>
      <c r="D278" s="130">
        <f>IFERROR('Tablas turistas zona y tip.'!E278/'Tablas turistas zona y tip.'!E291-1,"-")</f>
        <v>-1</v>
      </c>
      <c r="E278" s="130" t="str">
        <f>IFERROR('Tablas turistas zona y tip.'!G278/'Tablas turistas zona y tip.'!G291-1,"-")</f>
        <v>-</v>
      </c>
      <c r="F278" s="130">
        <f>IFERROR('Tablas turistas zona y tip.'!I278/'Tablas turistas zona y tip.'!I291-1,"-")</f>
        <v>-1</v>
      </c>
      <c r="G278" s="129">
        <f>IFERROR('Tablas turistas zona y tip.'!K278/'Tablas turistas zona y tip.'!K291-1,"-")</f>
        <v>-0.20769230769230773</v>
      </c>
      <c r="H278" s="129">
        <f>IFERROR('Tablas turistas zona y tip.'!M278/'Tablas turistas zona y tip.'!M291-1,"-")</f>
        <v>8.7108013937282625E-3</v>
      </c>
      <c r="I278" s="129">
        <f>IFERROR('Tablas turistas zona y tip.'!O278/'Tablas turistas zona y tip.'!O291-1,"-")</f>
        <v>-0.10051768766177738</v>
      </c>
      <c r="J278" s="130">
        <f>IFERROR('Tablas turistas zona y tip.'!Q278/'Tablas turistas zona y tip.'!Q291-1,"-")</f>
        <v>-4.6561298590345968E-2</v>
      </c>
      <c r="K278" s="130">
        <f>IFERROR('Tablas turistas zona y tip.'!S278/'Tablas turistas zona y tip.'!S291-1,"-")</f>
        <v>-7.6875768757687535E-2</v>
      </c>
      <c r="L278" s="130">
        <f>IFERROR('Tablas turistas zona y tip.'!U278/'Tablas turistas zona y tip.'!U291-1,"-")</f>
        <v>-6.8852459016393475E-2</v>
      </c>
      <c r="M278" s="129">
        <f>IFERROR('Tablas turistas zona y tip.'!W278/'Tablas turistas zona y tip.'!W291-1,"-")</f>
        <v>-9.9772598067083607E-2</v>
      </c>
      <c r="N278" s="129">
        <f>IFERROR('Tablas turistas zona y tip.'!Y278/'Tablas turistas zona y tip.'!Y291-1,"-")</f>
        <v>-6.4035546262415033E-2</v>
      </c>
      <c r="O278" s="129">
        <f>IFERROR('Tablas turistas zona y tip.'!AA278/'Tablas turistas zona y tip.'!AA291-1,"-")</f>
        <v>-7.5290957923008106E-2</v>
      </c>
    </row>
    <row r="279" spans="2:15" hidden="1" outlineLevel="1">
      <c r="B279" s="41" t="s">
        <v>22</v>
      </c>
      <c r="C279" s="129">
        <f>IFERROR('Tablas turistas zona y tip.'!C279/'Tablas turistas zona y tip.'!C292-1,"-")</f>
        <v>5.5</v>
      </c>
      <c r="D279" s="130" t="str">
        <f>IFERROR('Tablas turistas zona y tip.'!E279/'Tablas turistas zona y tip.'!E292-1,"-")</f>
        <v>-</v>
      </c>
      <c r="E279" s="130" t="str">
        <f>IFERROR('Tablas turistas zona y tip.'!G279/'Tablas turistas zona y tip.'!G292-1,"-")</f>
        <v>-</v>
      </c>
      <c r="F279" s="130" t="str">
        <f>IFERROR('Tablas turistas zona y tip.'!I279/'Tablas turistas zona y tip.'!I292-1,"-")</f>
        <v>-</v>
      </c>
      <c r="G279" s="129">
        <f>IFERROR('Tablas turistas zona y tip.'!K279/'Tablas turistas zona y tip.'!K292-1,"-")</f>
        <v>3.9634146341463339E-2</v>
      </c>
      <c r="H279" s="129">
        <f>IFERROR('Tablas turistas zona y tip.'!M279/'Tablas turistas zona y tip.'!M292-1,"-")</f>
        <v>-0.12552301255230125</v>
      </c>
      <c r="I279" s="129">
        <f>IFERROR('Tablas turistas zona y tip.'!O279/'Tablas turistas zona y tip.'!O292-1,"-")</f>
        <v>-5.8312655086848686E-2</v>
      </c>
      <c r="J279" s="130">
        <f>IFERROR('Tablas turistas zona y tip.'!Q279/'Tablas turistas zona y tip.'!Q292-1,"-")</f>
        <v>-0.1475576662143826</v>
      </c>
      <c r="K279" s="130">
        <f>IFERROR('Tablas turistas zona y tip.'!S279/'Tablas turistas zona y tip.'!S292-1,"-")</f>
        <v>-0.14709007201038837</v>
      </c>
      <c r="L279" s="130">
        <f>IFERROR('Tablas turistas zona y tip.'!U279/'Tablas turistas zona y tip.'!U292-1,"-")</f>
        <v>-0.14721078903581752</v>
      </c>
      <c r="M279" s="129">
        <f>IFERROR('Tablas turistas zona y tip.'!W279/'Tablas turistas zona y tip.'!W292-1,"-")</f>
        <v>-7.8014184397163122E-2</v>
      </c>
      <c r="N279" s="129">
        <f>IFERROR('Tablas turistas zona y tip.'!Y279/'Tablas turistas zona y tip.'!Y292-1,"-")</f>
        <v>-0.14346289752650176</v>
      </c>
      <c r="O279" s="129">
        <f>IFERROR('Tablas turistas zona y tip.'!AA279/'Tablas turistas zona y tip.'!AA292-1,"-")</f>
        <v>-0.124810510358767</v>
      </c>
    </row>
    <row r="280" spans="2:15" collapsed="1">
      <c r="B280" s="126">
        <v>1990</v>
      </c>
      <c r="C280" s="134">
        <f>IFERROR('Tablas turistas zona y tip.'!C280/'Tablas turistas zona y tip.'!C293-1,"-")</f>
        <v>2.2180451127819549</v>
      </c>
      <c r="D280" s="134">
        <f>IFERROR('Tablas turistas zona y tip.'!E280/'Tablas turistas zona y tip.'!E293-1,"-")</f>
        <v>0.5</v>
      </c>
      <c r="E280" s="134" t="str">
        <f>IFERROR('Tablas turistas zona y tip.'!G280/'Tablas turistas zona y tip.'!G293-1,"-")</f>
        <v>-</v>
      </c>
      <c r="F280" s="134">
        <f>IFERROR('Tablas turistas zona y tip.'!I280/'Tablas turistas zona y tip.'!I293-1,"-")</f>
        <v>6</v>
      </c>
      <c r="G280" s="134">
        <f>IFERROR('Tablas turistas zona y tip.'!K280/'Tablas turistas zona y tip.'!K293-1,"-")</f>
        <v>-0.12595484637582754</v>
      </c>
      <c r="H280" s="134">
        <f>IFERROR('Tablas turistas zona y tip.'!M280/'Tablas turistas zona y tip.'!M293-1,"-")</f>
        <v>-0.30000000000000004</v>
      </c>
      <c r="I280" s="134">
        <f>IFERROR('Tablas turistas zona y tip.'!O280/'Tablas turistas zona y tip.'!O293-1,"-")</f>
        <v>-0.23133078829281362</v>
      </c>
      <c r="J280" s="134">
        <f>IFERROR('Tablas turistas zona y tip.'!Q280/'Tablas turistas zona y tip.'!Q293-1,"-")</f>
        <v>-0.20305851063829783</v>
      </c>
      <c r="K280" s="134">
        <f>IFERROR('Tablas turistas zona y tip.'!S280/'Tablas turistas zona y tip.'!S293-1,"-")</f>
        <v>-0.39429401063532044</v>
      </c>
      <c r="L280" s="134">
        <f>IFERROR('Tablas turistas zona y tip.'!U280/'Tablas turistas zona y tip.'!U293-1,"-")</f>
        <v>-0.35446210946155554</v>
      </c>
      <c r="M280" s="134">
        <f>IFERROR('Tablas turistas zona y tip.'!W280/'Tablas turistas zona y tip.'!W293-1,"-")</f>
        <v>-0.16608126067970386</v>
      </c>
      <c r="N280" s="134">
        <f>IFERROR('Tablas turistas zona y tip.'!Y280/'Tablas turistas zona y tip.'!Y293-1,"-")</f>
        <v>-0.38108687771870464</v>
      </c>
      <c r="O280" s="134">
        <f>IFERROR('Tablas turistas zona y tip.'!AA280/'Tablas turistas zona y tip.'!AA293-1,"-")</f>
        <v>-0.32918557220770883</v>
      </c>
    </row>
    <row r="281" spans="2:15" hidden="1" outlineLevel="1">
      <c r="B281" s="41" t="s">
        <v>11</v>
      </c>
      <c r="C281" s="129">
        <f>IFERROR('Tablas turistas zona y tip.'!C281/'Tablas turistas zona y tip.'!C294-1,"-")</f>
        <v>-0.73170731707317072</v>
      </c>
      <c r="D281" s="130" t="str">
        <f>IFERROR('Tablas turistas zona y tip.'!E281/'Tablas turistas zona y tip.'!E294-1,"-")</f>
        <v>-</v>
      </c>
      <c r="E281" s="130" t="str">
        <f>IFERROR('Tablas turistas zona y tip.'!G281/'Tablas turistas zona y tip.'!G294-1,"-")</f>
        <v>-</v>
      </c>
      <c r="F281" s="130" t="str">
        <f>IFERROR('Tablas turistas zona y tip.'!I281/'Tablas turistas zona y tip.'!I294-1,"-")</f>
        <v>-</v>
      </c>
      <c r="G281" s="129">
        <f>IFERROR('Tablas turistas zona y tip.'!K281/'Tablas turistas zona y tip.'!K294-1,"-")</f>
        <v>0.61660777385159005</v>
      </c>
      <c r="H281" s="129">
        <f>IFERROR('Tablas turistas zona y tip.'!M281/'Tablas turistas zona y tip.'!M294-1,"-")</f>
        <v>0.11434659090909083</v>
      </c>
      <c r="I281" s="129">
        <f>IFERROR('Tablas turistas zona y tip.'!O281/'Tablas turistas zona y tip.'!O294-1,"-")</f>
        <v>0.25835866261398177</v>
      </c>
      <c r="J281" s="130">
        <f>IFERROR('Tablas turistas zona y tip.'!Q281/'Tablas turistas zona y tip.'!Q294-1,"-")</f>
        <v>0.25050607287449389</v>
      </c>
      <c r="K281" s="130">
        <f>IFERROR('Tablas turistas zona y tip.'!S281/'Tablas turistas zona y tip.'!S294-1,"-")</f>
        <v>-0.44295044179792542</v>
      </c>
      <c r="L281" s="130">
        <f>IFERROR('Tablas turistas zona y tip.'!U281/'Tablas turistas zona y tip.'!U294-1,"-")</f>
        <v>-0.33233774620600576</v>
      </c>
      <c r="M281" s="129">
        <f>IFERROR('Tablas turistas zona y tip.'!W281/'Tablas turistas zona y tip.'!W294-1,"-")</f>
        <v>0.3151374370886566</v>
      </c>
      <c r="N281" s="129">
        <f>IFERROR('Tablas turistas zona y tip.'!Y281/'Tablas turistas zona y tip.'!Y294-1,"-")</f>
        <v>-0.37656514382402706</v>
      </c>
      <c r="O281" s="129">
        <f>IFERROR('Tablas turistas zona y tip.'!AA281/'Tablas turistas zona y tip.'!AA294-1,"-")</f>
        <v>-0.25251683677011738</v>
      </c>
    </row>
    <row r="282" spans="2:15" hidden="1" outlineLevel="1">
      <c r="B282" s="41" t="s">
        <v>12</v>
      </c>
      <c r="C282" s="129">
        <f>IFERROR('Tablas turistas zona y tip.'!C282/'Tablas turistas zona y tip.'!C295-1,"-")</f>
        <v>22</v>
      </c>
      <c r="D282" s="130" t="str">
        <f>IFERROR('Tablas turistas zona y tip.'!E282/'Tablas turistas zona y tip.'!E295-1,"-")</f>
        <v>-</v>
      </c>
      <c r="E282" s="130" t="str">
        <f>IFERROR('Tablas turistas zona y tip.'!G282/'Tablas turistas zona y tip.'!G295-1,"-")</f>
        <v>-</v>
      </c>
      <c r="F282" s="130" t="str">
        <f>IFERROR('Tablas turistas zona y tip.'!I282/'Tablas turistas zona y tip.'!I295-1,"-")</f>
        <v>-</v>
      </c>
      <c r="G282" s="129">
        <f>IFERROR('Tablas turistas zona y tip.'!K282/'Tablas turistas zona y tip.'!K295-1,"-")</f>
        <v>2.6785714285714191E-2</v>
      </c>
      <c r="H282" s="129">
        <f>IFERROR('Tablas turistas zona y tip.'!M282/'Tablas turistas zona y tip.'!M295-1,"-")</f>
        <v>-0.48249452954048144</v>
      </c>
      <c r="I282" s="129">
        <f>IFERROR('Tablas turistas zona y tip.'!O282/'Tablas turistas zona y tip.'!O295-1,"-")</f>
        <v>-0.34560000000000002</v>
      </c>
      <c r="J282" s="130">
        <f>IFERROR('Tablas turistas zona y tip.'!Q282/'Tablas turistas zona y tip.'!Q295-1,"-")</f>
        <v>-3.6994219653179172E-2</v>
      </c>
      <c r="K282" s="130">
        <f>IFERROR('Tablas turistas zona y tip.'!S282/'Tablas turistas zona y tip.'!S295-1,"-")</f>
        <v>-0.27890556045895853</v>
      </c>
      <c r="L282" s="130">
        <f>IFERROR('Tablas turistas zona y tip.'!U282/'Tablas turistas zona y tip.'!U295-1,"-")</f>
        <v>-0.21926657799733995</v>
      </c>
      <c r="M282" s="129">
        <f>IFERROR('Tablas turistas zona y tip.'!W282/'Tablas turistas zona y tip.'!W295-1,"-")</f>
        <v>-1.0400734169470738E-2</v>
      </c>
      <c r="N282" s="129">
        <f>IFERROR('Tablas turistas zona y tip.'!Y282/'Tablas turistas zona y tip.'!Y295-1,"-")</f>
        <v>-0.31704068039758171</v>
      </c>
      <c r="O282" s="129">
        <f>IFERROR('Tablas turistas zona y tip.'!AA282/'Tablas turistas zona y tip.'!AA295-1,"-")</f>
        <v>-0.24009824992324225</v>
      </c>
    </row>
    <row r="283" spans="2:15" hidden="1" outlineLevel="1">
      <c r="B283" s="41" t="s">
        <v>13</v>
      </c>
      <c r="C283" s="129">
        <f>IFERROR('Tablas turistas zona y tip.'!C283/'Tablas turistas zona y tip.'!C296-1,"-")</f>
        <v>-0.83333333333333337</v>
      </c>
      <c r="D283" s="130" t="str">
        <f>IFERROR('Tablas turistas zona y tip.'!E283/'Tablas turistas zona y tip.'!E296-1,"-")</f>
        <v>-</v>
      </c>
      <c r="E283" s="130" t="str">
        <f>IFERROR('Tablas turistas zona y tip.'!G283/'Tablas turistas zona y tip.'!G296-1,"-")</f>
        <v>-</v>
      </c>
      <c r="F283" s="130" t="str">
        <f>IFERROR('Tablas turistas zona y tip.'!I283/'Tablas turistas zona y tip.'!I296-1,"-")</f>
        <v>-</v>
      </c>
      <c r="G283" s="129">
        <f>IFERROR('Tablas turistas zona y tip.'!K283/'Tablas turistas zona y tip.'!K296-1,"-")</f>
        <v>-0.27017543859649118</v>
      </c>
      <c r="H283" s="129">
        <f>IFERROR('Tablas turistas zona y tip.'!M283/'Tablas turistas zona y tip.'!M296-1,"-")</f>
        <v>3.8904899135446591E-2</v>
      </c>
      <c r="I283" s="129">
        <f>IFERROR('Tablas turistas zona y tip.'!O283/'Tablas turistas zona y tip.'!O296-1,"-")</f>
        <v>-1.3747758517632991E-2</v>
      </c>
      <c r="J283" s="130">
        <f>IFERROR('Tablas turistas zona y tip.'!Q283/'Tablas turistas zona y tip.'!Q296-1,"-")</f>
        <v>-0.17917205692108662</v>
      </c>
      <c r="K283" s="130">
        <f>IFERROR('Tablas turistas zona y tip.'!S283/'Tablas turistas zona y tip.'!S296-1,"-")</f>
        <v>-0.36469198976579409</v>
      </c>
      <c r="L283" s="130">
        <f>IFERROR('Tablas turistas zona y tip.'!U283/'Tablas turistas zona y tip.'!U296-1,"-")</f>
        <v>-0.32141240380262559</v>
      </c>
      <c r="M283" s="129">
        <f>IFERROR('Tablas turistas zona y tip.'!W283/'Tablas turistas zona y tip.'!W296-1,"-")</f>
        <v>-0.19956733369388857</v>
      </c>
      <c r="N283" s="129">
        <f>IFERROR('Tablas turistas zona y tip.'!Y283/'Tablas turistas zona y tip.'!Y296-1,"-")</f>
        <v>-0.27809553253980523</v>
      </c>
      <c r="O283" s="129">
        <f>IFERROR('Tablas turistas zona y tip.'!AA283/'Tablas turistas zona y tip.'!AA296-1,"-")</f>
        <v>-0.2606395768213513</v>
      </c>
    </row>
    <row r="284" spans="2:15" hidden="1" outlineLevel="1">
      <c r="B284" s="41" t="s">
        <v>14</v>
      </c>
      <c r="C284" s="129">
        <f>IFERROR('Tablas turistas zona y tip.'!C284/'Tablas turistas zona y tip.'!C297-1,"-")</f>
        <v>3</v>
      </c>
      <c r="D284" s="130" t="str">
        <f>IFERROR('Tablas turistas zona y tip.'!E284/'Tablas turistas zona y tip.'!E297-1,"-")</f>
        <v>-</v>
      </c>
      <c r="E284" s="130" t="str">
        <f>IFERROR('Tablas turistas zona y tip.'!G284/'Tablas turistas zona y tip.'!G297-1,"-")</f>
        <v>-</v>
      </c>
      <c r="F284" s="130" t="str">
        <f>IFERROR('Tablas turistas zona y tip.'!I284/'Tablas turistas zona y tip.'!I297-1,"-")</f>
        <v>-</v>
      </c>
      <c r="G284" s="129">
        <f>IFERROR('Tablas turistas zona y tip.'!K284/'Tablas turistas zona y tip.'!K297-1,"-")</f>
        <v>-0.45454545454545459</v>
      </c>
      <c r="H284" s="129">
        <f>IFERROR('Tablas turistas zona y tip.'!M284/'Tablas turistas zona y tip.'!M297-1,"-")</f>
        <v>-0.99354838709677418</v>
      </c>
      <c r="I284" s="129">
        <f>IFERROR('Tablas turistas zona y tip.'!O284/'Tablas turistas zona y tip.'!O297-1,"-")</f>
        <v>-0.98415213946117275</v>
      </c>
      <c r="J284" s="130">
        <f>IFERROR('Tablas turistas zona y tip.'!Q284/'Tablas turistas zona y tip.'!Q297-1,"-")</f>
        <v>-0.3125</v>
      </c>
      <c r="K284" s="130">
        <f>IFERROR('Tablas turistas zona y tip.'!S284/'Tablas turistas zona y tip.'!S297-1,"-")</f>
        <v>-0.35183716627015593</v>
      </c>
      <c r="L284" s="130">
        <f>IFERROR('Tablas turistas zona y tip.'!U284/'Tablas turistas zona y tip.'!U297-1,"-")</f>
        <v>-0.35167149249802576</v>
      </c>
      <c r="M284" s="129">
        <f>IFERROR('Tablas turistas zona y tip.'!W284/'Tablas turistas zona y tip.'!W297-1,"-")</f>
        <v>-0.10344827586206895</v>
      </c>
      <c r="N284" s="129">
        <f>IFERROR('Tablas turistas zona y tip.'!Y284/'Tablas turistas zona y tip.'!Y297-1,"-")</f>
        <v>-0.4421985010220304</v>
      </c>
      <c r="O284" s="129">
        <f>IFERROR('Tablas turistas zona y tip.'!AA284/'Tablas turistas zona y tip.'!AA297-1,"-")</f>
        <v>-0.43998194945848379</v>
      </c>
    </row>
    <row r="285" spans="2:15" hidden="1" outlineLevel="1">
      <c r="B285" s="41" t="s">
        <v>15</v>
      </c>
      <c r="C285" s="129">
        <f>IFERROR('Tablas turistas zona y tip.'!C285/'Tablas turistas zona y tip.'!C298-1,"-")</f>
        <v>-0.8</v>
      </c>
      <c r="D285" s="130" t="str">
        <f>IFERROR('Tablas turistas zona y tip.'!E285/'Tablas turistas zona y tip.'!E298-1,"-")</f>
        <v>-</v>
      </c>
      <c r="E285" s="130" t="str">
        <f>IFERROR('Tablas turistas zona y tip.'!G285/'Tablas turistas zona y tip.'!G298-1,"-")</f>
        <v>-</v>
      </c>
      <c r="F285" s="130" t="str">
        <f>IFERROR('Tablas turistas zona y tip.'!I285/'Tablas turistas zona y tip.'!I298-1,"-")</f>
        <v>-</v>
      </c>
      <c r="G285" s="129">
        <f>IFERROR('Tablas turistas zona y tip.'!K285/'Tablas turistas zona y tip.'!K298-1,"-")</f>
        <v>-0.55555555555555558</v>
      </c>
      <c r="H285" s="129">
        <f>IFERROR('Tablas turistas zona y tip.'!M285/'Tablas turistas zona y tip.'!M298-1,"-")</f>
        <v>-0.99142857142857144</v>
      </c>
      <c r="I285" s="129">
        <f>IFERROR('Tablas turistas zona y tip.'!O285/'Tablas turistas zona y tip.'!O298-1,"-")</f>
        <v>-0.98589562764456984</v>
      </c>
      <c r="J285" s="130">
        <f>IFERROR('Tablas turistas zona y tip.'!Q285/'Tablas turistas zona y tip.'!Q298-1,"-")</f>
        <v>2</v>
      </c>
      <c r="K285" s="130">
        <f>IFERROR('Tablas turistas zona y tip.'!S285/'Tablas turistas zona y tip.'!S298-1,"-")</f>
        <v>-0.18843572534847708</v>
      </c>
      <c r="L285" s="130">
        <f>IFERROR('Tablas turistas zona y tip.'!U285/'Tablas turistas zona y tip.'!U298-1,"-")</f>
        <v>-0.18730650154798767</v>
      </c>
      <c r="M285" s="129">
        <f>IFERROR('Tablas turistas zona y tip.'!W285/'Tablas turistas zona y tip.'!W298-1,"-")</f>
        <v>-0.4285714285714286</v>
      </c>
      <c r="N285" s="129">
        <f>IFERROR('Tablas turistas zona y tip.'!Y285/'Tablas turistas zona y tip.'!Y298-1,"-")</f>
        <v>-0.31132487975513778</v>
      </c>
      <c r="O285" s="129">
        <f>IFERROR('Tablas turistas zona y tip.'!AA285/'Tablas turistas zona y tip.'!AA298-1,"-")</f>
        <v>-0.31186071817192595</v>
      </c>
    </row>
    <row r="286" spans="2:15" hidden="1" outlineLevel="1">
      <c r="B286" s="41" t="s">
        <v>16</v>
      </c>
      <c r="C286" s="129">
        <f>IFERROR('Tablas turistas zona y tip.'!C286/'Tablas turistas zona y tip.'!C299-1,"-")</f>
        <v>1.5</v>
      </c>
      <c r="D286" s="130">
        <f>IFERROR('Tablas turistas zona y tip.'!E286/'Tablas turistas zona y tip.'!E299-1,"-")</f>
        <v>-1</v>
      </c>
      <c r="E286" s="130" t="str">
        <f>IFERROR('Tablas turistas zona y tip.'!G286/'Tablas turistas zona y tip.'!G299-1,"-")</f>
        <v>-</v>
      </c>
      <c r="F286" s="130">
        <f>IFERROR('Tablas turistas zona y tip.'!I286/'Tablas turistas zona y tip.'!I299-1,"-")</f>
        <v>-1</v>
      </c>
      <c r="G286" s="129">
        <f>IFERROR('Tablas turistas zona y tip.'!K286/'Tablas turistas zona y tip.'!K299-1,"-")</f>
        <v>-0.375</v>
      </c>
      <c r="H286" s="129">
        <f>IFERROR('Tablas turistas zona y tip.'!M286/'Tablas turistas zona y tip.'!M299-1,"-")</f>
        <v>-0.97580645161290325</v>
      </c>
      <c r="I286" s="129">
        <f>IFERROR('Tablas turistas zona y tip.'!O286/'Tablas turistas zona y tip.'!O299-1,"-")</f>
        <v>-0.95703125</v>
      </c>
      <c r="J286" s="130">
        <f>IFERROR('Tablas turistas zona y tip.'!Q286/'Tablas turistas zona y tip.'!Q299-1,"-")</f>
        <v>0</v>
      </c>
      <c r="K286" s="130">
        <f>IFERROR('Tablas turistas zona y tip.'!S286/'Tablas turistas zona y tip.'!S299-1,"-")</f>
        <v>-9.102798849071414E-2</v>
      </c>
      <c r="L286" s="130">
        <f>IFERROR('Tablas turistas zona y tip.'!U286/'Tablas turistas zona y tip.'!U299-1,"-")</f>
        <v>-9.0861618798955601E-2</v>
      </c>
      <c r="M286" s="129">
        <f>IFERROR('Tablas turistas zona y tip.'!W286/'Tablas turistas zona y tip.'!W299-1,"-")</f>
        <v>-6.8965517241379337E-2</v>
      </c>
      <c r="N286" s="129">
        <f>IFERROR('Tablas turistas zona y tip.'!Y286/'Tablas turistas zona y tip.'!Y299-1,"-")</f>
        <v>-0.1926371845334568</v>
      </c>
      <c r="O286" s="129">
        <f>IFERROR('Tablas turistas zona y tip.'!AA286/'Tablas turistas zona y tip.'!AA299-1,"-")</f>
        <v>-0.19181232750689969</v>
      </c>
    </row>
    <row r="287" spans="2:15" hidden="1" outlineLevel="1">
      <c r="B287" s="41" t="s">
        <v>17</v>
      </c>
      <c r="C287" s="129">
        <f>IFERROR('Tablas turistas zona y tip.'!C287/'Tablas turistas zona y tip.'!C300-1,"-")</f>
        <v>0.28571428571428581</v>
      </c>
      <c r="D287" s="130" t="str">
        <f>IFERROR('Tablas turistas zona y tip.'!E287/'Tablas turistas zona y tip.'!E300-1,"-")</f>
        <v>-</v>
      </c>
      <c r="E287" s="130" t="str">
        <f>IFERROR('Tablas turistas zona y tip.'!G287/'Tablas turistas zona y tip.'!G300-1,"-")</f>
        <v>-</v>
      </c>
      <c r="F287" s="130" t="str">
        <f>IFERROR('Tablas turistas zona y tip.'!I287/'Tablas turistas zona y tip.'!I300-1,"-")</f>
        <v>-</v>
      </c>
      <c r="G287" s="129">
        <f>IFERROR('Tablas turistas zona y tip.'!K287/'Tablas turistas zona y tip.'!K300-1,"-")</f>
        <v>6.8</v>
      </c>
      <c r="H287" s="129">
        <f>IFERROR('Tablas turistas zona y tip.'!M287/'Tablas turistas zona y tip.'!M300-1,"-")</f>
        <v>-0.9848975188781014</v>
      </c>
      <c r="I287" s="129">
        <f>IFERROR('Tablas turistas zona y tip.'!O287/'Tablas turistas zona y tip.'!O300-1,"-")</f>
        <v>-0.94313304721030045</v>
      </c>
      <c r="J287" s="130">
        <f>IFERROR('Tablas turistas zona y tip.'!Q287/'Tablas turistas zona y tip.'!Q300-1,"-")</f>
        <v>-0.55555555555555558</v>
      </c>
      <c r="K287" s="130">
        <f>IFERROR('Tablas turistas zona y tip.'!S287/'Tablas turistas zona y tip.'!S300-1,"-")</f>
        <v>-0.10950545921644184</v>
      </c>
      <c r="L287" s="130">
        <f>IFERROR('Tablas turistas zona y tip.'!U287/'Tablas turistas zona y tip.'!U300-1,"-")</f>
        <v>-0.11079090617995513</v>
      </c>
      <c r="M287" s="129">
        <f>IFERROR('Tablas turistas zona y tip.'!W287/'Tablas turistas zona y tip.'!W300-1,"-")</f>
        <v>1.4761904761904763</v>
      </c>
      <c r="N287" s="129">
        <f>IFERROR('Tablas turistas zona y tip.'!Y287/'Tablas turistas zona y tip.'!Y300-1,"-")</f>
        <v>-0.31031922791388267</v>
      </c>
      <c r="O287" s="129">
        <f>IFERROR('Tablas turistas zona y tip.'!AA287/'Tablas turistas zona y tip.'!AA300-1,"-")</f>
        <v>-0.3010832102412605</v>
      </c>
    </row>
    <row r="288" spans="2:15" hidden="1" outlineLevel="1">
      <c r="B288" s="41" t="s">
        <v>18</v>
      </c>
      <c r="C288" s="129">
        <f>IFERROR('Tablas turistas zona y tip.'!C288/'Tablas turistas zona y tip.'!C301-1,"-")</f>
        <v>-1</v>
      </c>
      <c r="D288" s="130" t="str">
        <f>IFERROR('Tablas turistas zona y tip.'!E288/'Tablas turistas zona y tip.'!E301-1,"-")</f>
        <v>-</v>
      </c>
      <c r="E288" s="130" t="str">
        <f>IFERROR('Tablas turistas zona y tip.'!G288/'Tablas turistas zona y tip.'!G301-1,"-")</f>
        <v>-</v>
      </c>
      <c r="F288" s="130" t="str">
        <f>IFERROR('Tablas turistas zona y tip.'!I288/'Tablas turistas zona y tip.'!I301-1,"-")</f>
        <v>-</v>
      </c>
      <c r="G288" s="129">
        <f>IFERROR('Tablas turistas zona y tip.'!K288/'Tablas turistas zona y tip.'!K301-1,"-")</f>
        <v>3.5</v>
      </c>
      <c r="H288" s="129">
        <f>IFERROR('Tablas turistas zona y tip.'!M288/'Tablas turistas zona y tip.'!M301-1,"-")</f>
        <v>-1</v>
      </c>
      <c r="I288" s="129">
        <f>IFERROR('Tablas turistas zona y tip.'!O288/'Tablas turistas zona y tip.'!O301-1,"-")</f>
        <v>-0.97972972972972971</v>
      </c>
      <c r="J288" s="130">
        <f>IFERROR('Tablas turistas zona y tip.'!Q288/'Tablas turistas zona y tip.'!Q301-1,"-")</f>
        <v>25</v>
      </c>
      <c r="K288" s="130">
        <f>IFERROR('Tablas turistas zona y tip.'!S288/'Tablas turistas zona y tip.'!S301-1,"-")</f>
        <v>0.19305785123966945</v>
      </c>
      <c r="L288" s="130">
        <f>IFERROR('Tablas turistas zona y tip.'!U288/'Tablas turistas zona y tip.'!U301-1,"-")</f>
        <v>0.20125578321216131</v>
      </c>
      <c r="M288" s="129">
        <f>IFERROR('Tablas turistas zona y tip.'!W288/'Tablas turistas zona y tip.'!W301-1,"-")</f>
        <v>2.1428571428571428</v>
      </c>
      <c r="N288" s="129">
        <f>IFERROR('Tablas turistas zona y tip.'!Y288/'Tablas turistas zona y tip.'!Y301-1,"-")</f>
        <v>-7.6745970836531119E-2</v>
      </c>
      <c r="O288" s="129">
        <f>IFERROR('Tablas turistas zona y tip.'!AA288/'Tablas turistas zona y tip.'!AA301-1,"-")</f>
        <v>-6.8824878919194532E-2</v>
      </c>
    </row>
    <row r="289" spans="2:15" hidden="1" outlineLevel="1">
      <c r="B289" s="41" t="s">
        <v>19</v>
      </c>
      <c r="C289" s="129" t="str">
        <f>IFERROR('Tablas turistas zona y tip.'!C289/'Tablas turistas zona y tip.'!C302-1,"-")</f>
        <v>-</v>
      </c>
      <c r="D289" s="130">
        <f>IFERROR('Tablas turistas zona y tip.'!E289/'Tablas turistas zona y tip.'!E302-1,"-")</f>
        <v>-1</v>
      </c>
      <c r="E289" s="130" t="str">
        <f>IFERROR('Tablas turistas zona y tip.'!G289/'Tablas turistas zona y tip.'!G302-1,"-")</f>
        <v>-</v>
      </c>
      <c r="F289" s="130">
        <f>IFERROR('Tablas turistas zona y tip.'!I289/'Tablas turistas zona y tip.'!I302-1,"-")</f>
        <v>-1</v>
      </c>
      <c r="G289" s="129">
        <f>IFERROR('Tablas turistas zona y tip.'!K289/'Tablas turistas zona y tip.'!K302-1,"-")</f>
        <v>1.5454545454545454</v>
      </c>
      <c r="H289" s="129">
        <f>IFERROR('Tablas turistas zona y tip.'!M289/'Tablas turistas zona y tip.'!M302-1,"-")</f>
        <v>0.22923976608187124</v>
      </c>
      <c r="I289" s="129">
        <f>IFERROR('Tablas turistas zona y tip.'!O289/'Tablas turistas zona y tip.'!O302-1,"-")</f>
        <v>0.50920810313075515</v>
      </c>
      <c r="J289" s="130">
        <f>IFERROR('Tablas turistas zona y tip.'!Q289/'Tablas turistas zona y tip.'!Q302-1,"-")</f>
        <v>-7.3226544622425616E-2</v>
      </c>
      <c r="K289" s="130">
        <f>IFERROR('Tablas turistas zona y tip.'!S289/'Tablas turistas zona y tip.'!S302-1,"-")</f>
        <v>-0.14899765215820837</v>
      </c>
      <c r="L289" s="130">
        <f>IFERROR('Tablas turistas zona y tip.'!U289/'Tablas turistas zona y tip.'!U302-1,"-")</f>
        <v>-0.13449182242990654</v>
      </c>
      <c r="M289" s="129">
        <f>IFERROR('Tablas turistas zona y tip.'!W289/'Tablas turistas zona y tip.'!W302-1,"-")</f>
        <v>0.17692806221646151</v>
      </c>
      <c r="N289" s="129">
        <f>IFERROR('Tablas turistas zona y tip.'!Y289/'Tablas turistas zona y tip.'!Y302-1,"-")</f>
        <v>-9.8404255319148981E-2</v>
      </c>
      <c r="O289" s="129">
        <f>IFERROR('Tablas turistas zona y tip.'!AA289/'Tablas turistas zona y tip.'!AA302-1,"-")</f>
        <v>-4.4864524259609295E-2</v>
      </c>
    </row>
    <row r="290" spans="2:15" hidden="1" outlineLevel="1">
      <c r="B290" s="41" t="s">
        <v>20</v>
      </c>
      <c r="C290" s="129">
        <f>IFERROR('Tablas turistas zona y tip.'!C290/'Tablas turistas zona y tip.'!C303-1,"-")</f>
        <v>4.5</v>
      </c>
      <c r="D290" s="130" t="str">
        <f>IFERROR('Tablas turistas zona y tip.'!E290/'Tablas turistas zona y tip.'!E303-1,"-")</f>
        <v>-</v>
      </c>
      <c r="E290" s="130" t="str">
        <f>IFERROR('Tablas turistas zona y tip.'!G290/'Tablas turistas zona y tip.'!G303-1,"-")</f>
        <v>-</v>
      </c>
      <c r="F290" s="130" t="str">
        <f>IFERROR('Tablas turistas zona y tip.'!I290/'Tablas turistas zona y tip.'!I303-1,"-")</f>
        <v>-</v>
      </c>
      <c r="G290" s="129">
        <f>IFERROR('Tablas turistas zona y tip.'!K290/'Tablas turistas zona y tip.'!K303-1,"-")</f>
        <v>0.55240443896424174</v>
      </c>
      <c r="H290" s="129">
        <f>IFERROR('Tablas turistas zona y tip.'!M290/'Tablas turistas zona y tip.'!M303-1,"-")</f>
        <v>-7.4607329842931946E-2</v>
      </c>
      <c r="I290" s="129">
        <f>IFERROR('Tablas turistas zona y tip.'!O290/'Tablas turistas zona y tip.'!O303-1,"-")</f>
        <v>0.14279606669516887</v>
      </c>
      <c r="J290" s="130">
        <f>IFERROR('Tablas turistas zona y tip.'!Q290/'Tablas turistas zona y tip.'!Q303-1,"-")</f>
        <v>-5.038103302286201E-2</v>
      </c>
      <c r="K290" s="130">
        <f>IFERROR('Tablas turistas zona y tip.'!S290/'Tablas turistas zona y tip.'!S303-1,"-")</f>
        <v>-4.6115550897419144E-2</v>
      </c>
      <c r="L290" s="130">
        <f>IFERROR('Tablas turistas zona y tip.'!U290/'Tablas turistas zona y tip.'!U303-1,"-")</f>
        <v>-4.7123561780890499E-2</v>
      </c>
      <c r="M290" s="129">
        <f>IFERROR('Tablas turistas zona y tip.'!W290/'Tablas turistas zona y tip.'!W303-1,"-")</f>
        <v>0.10645669291338589</v>
      </c>
      <c r="N290" s="129">
        <f>IFERROR('Tablas turistas zona y tip.'!Y290/'Tablas turistas zona y tip.'!Y303-1,"-")</f>
        <v>-5.0867809191136315E-2</v>
      </c>
      <c r="O290" s="129">
        <f>IFERROR('Tablas turistas zona y tip.'!AA290/'Tablas turistas zona y tip.'!AA303-1,"-")</f>
        <v>-1.037613488975353E-2</v>
      </c>
    </row>
    <row r="291" spans="2:15" hidden="1" outlineLevel="1">
      <c r="B291" s="41" t="s">
        <v>21</v>
      </c>
      <c r="C291" s="129">
        <f>IFERROR('Tablas turistas zona y tip.'!C291/'Tablas turistas zona y tip.'!C304-1,"-")</f>
        <v>-0.73333333333333339</v>
      </c>
      <c r="D291" s="130" t="str">
        <f>IFERROR('Tablas turistas zona y tip.'!E291/'Tablas turistas zona y tip.'!E304-1,"-")</f>
        <v>-</v>
      </c>
      <c r="E291" s="130" t="str">
        <f>IFERROR('Tablas turistas zona y tip.'!G291/'Tablas turistas zona y tip.'!G304-1,"-")</f>
        <v>-</v>
      </c>
      <c r="F291" s="130" t="str">
        <f>IFERROR('Tablas turistas zona y tip.'!I291/'Tablas turistas zona y tip.'!I304-1,"-")</f>
        <v>-</v>
      </c>
      <c r="G291" s="129">
        <f>IFERROR('Tablas turistas zona y tip.'!K291/'Tablas turistas zona y tip.'!K304-1,"-")</f>
        <v>0.45341614906832306</v>
      </c>
      <c r="H291" s="129">
        <f>IFERROR('Tablas turistas zona y tip.'!M291/'Tablas turistas zona y tip.'!M304-1,"-")</f>
        <v>-9.7484276729559727E-2</v>
      </c>
      <c r="I291" s="129">
        <f>IFERROR('Tablas turistas zona y tip.'!O291/'Tablas turistas zona y tip.'!O304-1,"-")</f>
        <v>0.11603273952816573</v>
      </c>
      <c r="J291" s="130">
        <f>IFERROR('Tablas turistas zona y tip.'!Q291/'Tablas turistas zona y tip.'!Q304-1,"-")</f>
        <v>-4.2927228127555228E-2</v>
      </c>
      <c r="K291" s="130">
        <f>IFERROR('Tablas turistas zona y tip.'!S291/'Tablas turistas zona y tip.'!S304-1,"-")</f>
        <v>-0.17608310108943503</v>
      </c>
      <c r="L291" s="130">
        <f>IFERROR('Tablas turistas zona y tip.'!U291/'Tablas turistas zona y tip.'!U304-1,"-")</f>
        <v>-0.14458413926499036</v>
      </c>
      <c r="M291" s="129">
        <f>IFERROR('Tablas turistas zona y tip.'!W291/'Tablas turistas zona y tip.'!W304-1,"-")</f>
        <v>7.7158603796693148E-2</v>
      </c>
      <c r="N291" s="129">
        <f>IFERROR('Tablas turistas zona y tip.'!Y291/'Tablas turistas zona y tip.'!Y304-1,"-")</f>
        <v>-0.16517564913811911</v>
      </c>
      <c r="O291" s="129">
        <f>IFERROR('Tablas turistas zona y tip.'!AA291/'Tablas turistas zona y tip.'!AA304-1,"-")</f>
        <v>-0.10151222651222647</v>
      </c>
    </row>
    <row r="292" spans="2:15" hidden="1" outlineLevel="1">
      <c r="B292" s="41" t="s">
        <v>22</v>
      </c>
      <c r="C292" s="129">
        <f>IFERROR('Tablas turistas zona y tip.'!C292/'Tablas turistas zona y tip.'!C305-1,"-")</f>
        <v>3</v>
      </c>
      <c r="D292" s="130" t="str">
        <f>IFERROR('Tablas turistas zona y tip.'!E292/'Tablas turistas zona y tip.'!E305-1,"-")</f>
        <v>-</v>
      </c>
      <c r="E292" s="130" t="str">
        <f>IFERROR('Tablas turistas zona y tip.'!G292/'Tablas turistas zona y tip.'!G305-1,"-")</f>
        <v>-</v>
      </c>
      <c r="F292" s="130" t="str">
        <f>IFERROR('Tablas turistas zona y tip.'!I292/'Tablas turistas zona y tip.'!I305-1,"-")</f>
        <v>-</v>
      </c>
      <c r="G292" s="129">
        <f>IFERROR('Tablas turistas zona y tip.'!K292/'Tablas turistas zona y tip.'!K305-1,"-")</f>
        <v>-0.24885496183206102</v>
      </c>
      <c r="H292" s="129">
        <f>IFERROR('Tablas turistas zona y tip.'!M292/'Tablas turistas zona y tip.'!M305-1,"-")</f>
        <v>-1.9151846785225746E-2</v>
      </c>
      <c r="I292" s="129">
        <f>IFERROR('Tablas turistas zona y tip.'!O292/'Tablas turistas zona y tip.'!O305-1,"-")</f>
        <v>-0.12770562770562766</v>
      </c>
      <c r="J292" s="130">
        <f>IFERROR('Tablas turistas zona y tip.'!Q292/'Tablas turistas zona y tip.'!Q305-1,"-")</f>
        <v>5.7768209544312832E-2</v>
      </c>
      <c r="K292" s="130">
        <f>IFERROR('Tablas turistas zona y tip.'!S292/'Tablas turistas zona y tip.'!S305-1,"-")</f>
        <v>-8.3118707562631622E-3</v>
      </c>
      <c r="L292" s="130">
        <f>IFERROR('Tablas turistas zona y tip.'!U292/'Tablas turistas zona y tip.'!U305-1,"-")</f>
        <v>7.9442139641627829E-3</v>
      </c>
      <c r="M292" s="129">
        <f>IFERROR('Tablas turistas zona y tip.'!W292/'Tablas turistas zona y tip.'!W305-1,"-")</f>
        <v>-3.7307973664959748E-2</v>
      </c>
      <c r="N292" s="129">
        <f>IFERROR('Tablas turistas zona y tip.'!Y292/'Tablas turistas zona y tip.'!Y305-1,"-")</f>
        <v>-9.8960415833666548E-3</v>
      </c>
      <c r="O292" s="129">
        <f>IFERROR('Tablas turistas zona y tip.'!AA292/'Tablas turistas zona y tip.'!AA305-1,"-")</f>
        <v>-1.7866004962779125E-2</v>
      </c>
    </row>
    <row r="293" spans="2:15" collapsed="1">
      <c r="B293" s="126">
        <v>1989</v>
      </c>
      <c r="C293" s="134">
        <f>IFERROR('Tablas turistas zona y tip.'!C293/'Tablas turistas zona y tip.'!C306-1,"-")</f>
        <v>0.16666666666666674</v>
      </c>
      <c r="D293" s="134">
        <f>IFERROR('Tablas turistas zona y tip.'!E293/'Tablas turistas zona y tip.'!E306-1,"-")</f>
        <v>0.33333333333333326</v>
      </c>
      <c r="E293" s="134" t="str">
        <f>IFERROR('Tablas turistas zona y tip.'!G293/'Tablas turistas zona y tip.'!G306-1,"-")</f>
        <v>-</v>
      </c>
      <c r="F293" s="134">
        <f>IFERROR('Tablas turistas zona y tip.'!I293/'Tablas turistas zona y tip.'!I306-1,"-")</f>
        <v>0.33333333333333326</v>
      </c>
      <c r="G293" s="134">
        <f>IFERROR('Tablas turistas zona y tip.'!K293/'Tablas turistas zona y tip.'!K306-1,"-")</f>
        <v>0.24677248677248675</v>
      </c>
      <c r="H293" s="134">
        <f>IFERROR('Tablas turistas zona y tip.'!M293/'Tablas turistas zona y tip.'!M306-1,"-")</f>
        <v>-0.32375822860562542</v>
      </c>
      <c r="I293" s="134">
        <f>IFERROR('Tablas turistas zona y tip.'!O293/'Tablas turistas zona y tip.'!O306-1,"-")</f>
        <v>-0.17476372077599067</v>
      </c>
      <c r="J293" s="134">
        <f>IFERROR('Tablas turistas zona y tip.'!Q293/'Tablas turistas zona y tip.'!Q306-1,"-")</f>
        <v>-1.1953778722273434E-3</v>
      </c>
      <c r="K293" s="134">
        <f>IFERROR('Tablas turistas zona y tip.'!S293/'Tablas turistas zona y tip.'!S306-1,"-")</f>
        <v>-0.19081657206754521</v>
      </c>
      <c r="L293" s="134">
        <f>IFERROR('Tablas turistas zona y tip.'!U293/'Tablas turistas zona y tip.'!U306-1,"-")</f>
        <v>-0.15750172097961657</v>
      </c>
      <c r="M293" s="134">
        <f>IFERROR('Tablas turistas zona y tip.'!W293/'Tablas turistas zona y tip.'!W306-1,"-")</f>
        <v>5.8693467336683458E-2</v>
      </c>
      <c r="N293" s="134">
        <f>IFERROR('Tablas turistas zona y tip.'!Y293/'Tablas turistas zona y tip.'!Y306-1,"-")</f>
        <v>-0.21196900627254012</v>
      </c>
      <c r="O293" s="134">
        <f>IFERROR('Tablas turistas zona y tip.'!AA293/'Tablas turistas zona y tip.'!AA306-1,"-")</f>
        <v>-0.1601374173619331</v>
      </c>
    </row>
    <row r="294" spans="2:15" hidden="1" outlineLevel="1">
      <c r="B294" s="41" t="s">
        <v>11</v>
      </c>
      <c r="C294" s="129">
        <f>IFERROR('Tablas turistas zona y tip.'!C294/'Tablas turistas zona y tip.'!C307-1,"-")</f>
        <v>1.5625</v>
      </c>
      <c r="D294" s="130" t="str">
        <f>IFERROR('Tablas turistas zona y tip.'!E294/'Tablas turistas zona y tip.'!E307-1,"-")</f>
        <v>-</v>
      </c>
      <c r="E294" s="130" t="str">
        <f>IFERROR('Tablas turistas zona y tip.'!G294/'Tablas turistas zona y tip.'!G307-1,"-")</f>
        <v>-</v>
      </c>
      <c r="F294" s="130" t="str">
        <f>IFERROR('Tablas turistas zona y tip.'!I294/'Tablas turistas zona y tip.'!I307-1,"-")</f>
        <v>-</v>
      </c>
      <c r="G294" s="129">
        <f>IFERROR('Tablas turistas zona y tip.'!K294/'Tablas turistas zona y tip.'!K307-1,"-")</f>
        <v>-0.43229689067201604</v>
      </c>
      <c r="H294" s="129">
        <f>IFERROR('Tablas turistas zona y tip.'!M294/'Tablas turistas zona y tip.'!M307-1,"-")</f>
        <v>0.10344827586206895</v>
      </c>
      <c r="I294" s="129">
        <f>IFERROR('Tablas turistas zona y tip.'!O294/'Tablas turistas zona y tip.'!O307-1,"-")</f>
        <v>-0.13154421469423672</v>
      </c>
      <c r="J294" s="130">
        <f>IFERROR('Tablas turistas zona y tip.'!Q294/'Tablas turistas zona y tip.'!Q307-1,"-")</f>
        <v>-0.11548791405550585</v>
      </c>
      <c r="K294" s="130">
        <f>IFERROR('Tablas turistas zona y tip.'!S294/'Tablas turistas zona y tip.'!S307-1,"-")</f>
        <v>1.0528391167192428</v>
      </c>
      <c r="L294" s="130">
        <f>IFERROR('Tablas turistas zona y tip.'!U294/'Tablas turistas zona y tip.'!U307-1,"-")</f>
        <v>0.6955926635641938</v>
      </c>
      <c r="M294" s="129">
        <f>IFERROR('Tablas turistas zona y tip.'!W294/'Tablas turistas zona y tip.'!W307-1,"-")</f>
        <v>-0.20449645826917151</v>
      </c>
      <c r="N294" s="129">
        <f>IFERROR('Tablas turistas zona y tip.'!Y294/'Tablas turistas zona y tip.'!Y307-1,"-")</f>
        <v>0.8620037807183365</v>
      </c>
      <c r="O294" s="129">
        <f>IFERROR('Tablas turistas zona y tip.'!AA294/'Tablas turistas zona y tip.'!AA307-1,"-")</f>
        <v>0.50109431995831155</v>
      </c>
    </row>
    <row r="295" spans="2:15" hidden="1" outlineLevel="1">
      <c r="B295" s="41" t="s">
        <v>12</v>
      </c>
      <c r="C295" s="129">
        <f>IFERROR('Tablas turistas zona y tip.'!C295/'Tablas turistas zona y tip.'!C308-1,"-")</f>
        <v>-0.75</v>
      </c>
      <c r="D295" s="130" t="str">
        <f>IFERROR('Tablas turistas zona y tip.'!E295/'Tablas turistas zona y tip.'!E308-1,"-")</f>
        <v>-</v>
      </c>
      <c r="E295" s="130" t="str">
        <f>IFERROR('Tablas turistas zona y tip.'!G295/'Tablas turistas zona y tip.'!G308-1,"-")</f>
        <v>-</v>
      </c>
      <c r="F295" s="130" t="str">
        <f>IFERROR('Tablas turistas zona y tip.'!I295/'Tablas turistas zona y tip.'!I308-1,"-")</f>
        <v>-</v>
      </c>
      <c r="G295" s="129">
        <f>IFERROR('Tablas turistas zona y tip.'!K295/'Tablas turistas zona y tip.'!K308-1,"-")</f>
        <v>-0.61268011527377519</v>
      </c>
      <c r="H295" s="129">
        <f>IFERROR('Tablas turistas zona y tip.'!M295/'Tablas turistas zona y tip.'!M308-1,"-")</f>
        <v>0.41049382716049387</v>
      </c>
      <c r="I295" s="129">
        <f>IFERROR('Tablas turistas zona y tip.'!O295/'Tablas turistas zona y tip.'!O308-1,"-")</f>
        <v>-0.1751897063675355</v>
      </c>
      <c r="J295" s="130">
        <f>IFERROR('Tablas turistas zona y tip.'!Q295/'Tablas turistas zona y tip.'!Q308-1,"-")</f>
        <v>-1.0297482837528626E-2</v>
      </c>
      <c r="K295" s="130">
        <f>IFERROR('Tablas turistas zona y tip.'!S295/'Tablas turistas zona y tip.'!S308-1,"-")</f>
        <v>0.83333333333333326</v>
      </c>
      <c r="L295" s="130">
        <f>IFERROR('Tablas turistas zona y tip.'!U295/'Tablas turistas zona y tip.'!U308-1,"-")</f>
        <v>0.51496833621185956</v>
      </c>
      <c r="M295" s="129">
        <f>IFERROR('Tablas turistas zona y tip.'!W295/'Tablas turistas zona y tip.'!W308-1,"-")</f>
        <v>-0.25108820160366552</v>
      </c>
      <c r="N295" s="129">
        <f>IFERROR('Tablas turistas zona y tip.'!Y295/'Tablas turistas zona y tip.'!Y308-1,"-")</f>
        <v>0.73585912486659555</v>
      </c>
      <c r="O295" s="129">
        <f>IFERROR('Tablas turistas zona y tip.'!AA295/'Tablas turistas zona y tip.'!AA308-1,"-")</f>
        <v>0.30449584459797729</v>
      </c>
    </row>
    <row r="296" spans="2:15" hidden="1" outlineLevel="1">
      <c r="B296" s="41" t="s">
        <v>13</v>
      </c>
      <c r="C296" s="129">
        <f>IFERROR('Tablas turistas zona y tip.'!C296/'Tablas turistas zona y tip.'!C309-1,"-")</f>
        <v>1.5714285714285716</v>
      </c>
      <c r="D296" s="130" t="str">
        <f>IFERROR('Tablas turistas zona y tip.'!E296/'Tablas turistas zona y tip.'!E309-1,"-")</f>
        <v>-</v>
      </c>
      <c r="E296" s="130" t="str">
        <f>IFERROR('Tablas turistas zona y tip.'!G296/'Tablas turistas zona y tip.'!G309-1,"-")</f>
        <v>-</v>
      </c>
      <c r="F296" s="130" t="str">
        <f>IFERROR('Tablas turistas zona y tip.'!I296/'Tablas turistas zona y tip.'!I309-1,"-")</f>
        <v>-</v>
      </c>
      <c r="G296" s="129">
        <f>IFERROR('Tablas turistas zona y tip.'!K296/'Tablas turistas zona y tip.'!K309-1,"-")</f>
        <v>-0.4498069498069498</v>
      </c>
      <c r="H296" s="129">
        <f>IFERROR('Tablas turistas zona y tip.'!M296/'Tablas turistas zona y tip.'!M309-1,"-")</f>
        <v>0.33976833976833976</v>
      </c>
      <c r="I296" s="129">
        <f>IFERROR('Tablas turistas zona y tip.'!O296/'Tablas turistas zona y tip.'!O309-1,"-")</f>
        <v>7.6576576576576683E-2</v>
      </c>
      <c r="J296" s="130">
        <f>IFERROR('Tablas turistas zona y tip.'!Q296/'Tablas turistas zona y tip.'!Q309-1,"-")</f>
        <v>-0.27689429373246022</v>
      </c>
      <c r="K296" s="130">
        <f>IFERROR('Tablas turistas zona y tip.'!S296/'Tablas turistas zona y tip.'!S309-1,"-")</f>
        <v>0.86801470588235285</v>
      </c>
      <c r="L296" s="130">
        <f>IFERROR('Tablas turistas zona y tip.'!U296/'Tablas turistas zona y tip.'!U309-1,"-")</f>
        <v>0.3641416220666942</v>
      </c>
      <c r="M296" s="129">
        <f>IFERROR('Tablas turistas zona y tip.'!W296/'Tablas turistas zona y tip.'!W309-1,"-")</f>
        <v>-0.30567029665790457</v>
      </c>
      <c r="N296" s="129">
        <f>IFERROR('Tablas turistas zona y tip.'!Y296/'Tablas turistas zona y tip.'!Y309-1,"-")</f>
        <v>0.72231096911608095</v>
      </c>
      <c r="O296" s="129">
        <f>IFERROR('Tablas turistas zona y tip.'!AA296/'Tablas turistas zona y tip.'!AA309-1,"-")</f>
        <v>0.29584047359401766</v>
      </c>
    </row>
    <row r="297" spans="2:15" hidden="1" outlineLevel="1">
      <c r="B297" s="41" t="s">
        <v>14</v>
      </c>
      <c r="C297" s="129" t="str">
        <f>IFERROR('Tablas turistas zona y tip.'!C297/'Tablas turistas zona y tip.'!C310-1,"-")</f>
        <v>-</v>
      </c>
      <c r="D297" s="130" t="str">
        <f>IFERROR('Tablas turistas zona y tip.'!E297/'Tablas turistas zona y tip.'!E310-1,"-")</f>
        <v>-</v>
      </c>
      <c r="E297" s="130" t="str">
        <f>IFERROR('Tablas turistas zona y tip.'!G297/'Tablas turistas zona y tip.'!G310-1,"-")</f>
        <v>-</v>
      </c>
      <c r="F297" s="130" t="str">
        <f>IFERROR('Tablas turistas zona y tip.'!I297/'Tablas turistas zona y tip.'!I310-1,"-")</f>
        <v>-</v>
      </c>
      <c r="G297" s="129">
        <f>IFERROR('Tablas turistas zona y tip.'!K297/'Tablas turistas zona y tip.'!K310-1,"-")</f>
        <v>0.83333333333333326</v>
      </c>
      <c r="H297" s="129">
        <f>IFERROR('Tablas turistas zona y tip.'!M297/'Tablas turistas zona y tip.'!M310-1,"-")</f>
        <v>-0.21319796954314718</v>
      </c>
      <c r="I297" s="129">
        <f>IFERROR('Tablas turistas zona y tip.'!O297/'Tablas turistas zona y tip.'!O310-1,"-")</f>
        <v>-0.20528967254408059</v>
      </c>
      <c r="J297" s="130">
        <f>IFERROR('Tablas turistas zona y tip.'!Q297/'Tablas turistas zona y tip.'!Q310-1,"-")</f>
        <v>-0.98200224971878514</v>
      </c>
      <c r="K297" s="130">
        <f>IFERROR('Tablas turistas zona y tip.'!S297/'Tablas turistas zona y tip.'!S310-1,"-")</f>
        <v>1.401904761904762</v>
      </c>
      <c r="L297" s="130">
        <f>IFERROR('Tablas turistas zona y tip.'!U297/'Tablas turistas zona y tip.'!U310-1,"-")</f>
        <v>0.54180194805194803</v>
      </c>
      <c r="M297" s="129">
        <f>IFERROR('Tablas turistas zona y tip.'!W297/'Tablas turistas zona y tip.'!W310-1,"-")</f>
        <v>-0.96759776536312847</v>
      </c>
      <c r="N297" s="129">
        <f>IFERROR('Tablas turistas zona y tip.'!Y297/'Tablas turistas zona y tip.'!Y310-1,"-")</f>
        <v>0.86330935251798557</v>
      </c>
      <c r="O297" s="129">
        <f>IFERROR('Tablas turistas zona y tip.'!AA297/'Tablas turistas zona y tip.'!AA310-1,"-")</f>
        <v>0.36034376918354827</v>
      </c>
    </row>
    <row r="298" spans="2:15" hidden="1" outlineLevel="1">
      <c r="B298" s="41" t="s">
        <v>15</v>
      </c>
      <c r="C298" s="129">
        <f>IFERROR('Tablas turistas zona y tip.'!C298/'Tablas turistas zona y tip.'!C311-1,"-")</f>
        <v>0.25</v>
      </c>
      <c r="D298" s="130" t="str">
        <f>IFERROR('Tablas turistas zona y tip.'!E298/'Tablas turistas zona y tip.'!E311-1,"-")</f>
        <v>-</v>
      </c>
      <c r="E298" s="130" t="str">
        <f>IFERROR('Tablas turistas zona y tip.'!G298/'Tablas turistas zona y tip.'!G311-1,"-")</f>
        <v>-</v>
      </c>
      <c r="F298" s="130" t="str">
        <f>IFERROR('Tablas turistas zona y tip.'!I298/'Tablas turistas zona y tip.'!I311-1,"-")</f>
        <v>-</v>
      </c>
      <c r="G298" s="129">
        <f>IFERROR('Tablas turistas zona y tip.'!K298/'Tablas turistas zona y tip.'!K311-1,"-")</f>
        <v>-0.52631578947368429</v>
      </c>
      <c r="H298" s="129">
        <f>IFERROR('Tablas turistas zona y tip.'!M298/'Tablas turistas zona y tip.'!M311-1,"-")</f>
        <v>0.22164048865619557</v>
      </c>
      <c r="I298" s="129">
        <f>IFERROR('Tablas turistas zona y tip.'!O298/'Tablas turistas zona y tip.'!O311-1,"-")</f>
        <v>0.19763513513513509</v>
      </c>
      <c r="J298" s="130">
        <f>IFERROR('Tablas turistas zona y tip.'!Q298/'Tablas turistas zona y tip.'!Q311-1,"-")</f>
        <v>-0.99704579025110784</v>
      </c>
      <c r="K298" s="130">
        <f>IFERROR('Tablas turistas zona y tip.'!S298/'Tablas turistas zona y tip.'!S311-1,"-")</f>
        <v>1.6087542087542088</v>
      </c>
      <c r="L298" s="130">
        <f>IFERROR('Tablas turistas zona y tip.'!U298/'Tablas turistas zona y tip.'!U311-1,"-")</f>
        <v>0.79278445883441262</v>
      </c>
      <c r="M298" s="129">
        <f>IFERROR('Tablas turistas zona y tip.'!W298/'Tablas turistas zona y tip.'!W311-1,"-")</f>
        <v>-0.97017045454545459</v>
      </c>
      <c r="N298" s="129">
        <f>IFERROR('Tablas turistas zona y tip.'!Y298/'Tablas turistas zona y tip.'!Y311-1,"-")</f>
        <v>1.2225461613216715</v>
      </c>
      <c r="O298" s="129">
        <f>IFERROR('Tablas turistas zona y tip.'!AA298/'Tablas turistas zona y tip.'!AA311-1,"-")</f>
        <v>0.66364952932657495</v>
      </c>
    </row>
    <row r="299" spans="2:15" hidden="1" outlineLevel="1">
      <c r="B299" s="41" t="s">
        <v>16</v>
      </c>
      <c r="C299" s="129">
        <f>IFERROR('Tablas turistas zona y tip.'!C299/'Tablas turistas zona y tip.'!C312-1,"-")</f>
        <v>0</v>
      </c>
      <c r="D299" s="130" t="str">
        <f>IFERROR('Tablas turistas zona y tip.'!E299/'Tablas turistas zona y tip.'!E312-1,"-")</f>
        <v>-</v>
      </c>
      <c r="E299" s="130" t="str">
        <f>IFERROR('Tablas turistas zona y tip.'!G299/'Tablas turistas zona y tip.'!G312-1,"-")</f>
        <v>-</v>
      </c>
      <c r="F299" s="130" t="str">
        <f>IFERROR('Tablas turistas zona y tip.'!I299/'Tablas turistas zona y tip.'!I312-1,"-")</f>
        <v>-</v>
      </c>
      <c r="G299" s="129">
        <f>IFERROR('Tablas turistas zona y tip.'!K299/'Tablas turistas zona y tip.'!K312-1,"-")</f>
        <v>1.2857142857142856</v>
      </c>
      <c r="H299" s="129">
        <f>IFERROR('Tablas turistas zona y tip.'!M299/'Tablas turistas zona y tip.'!M312-1,"-")</f>
        <v>-0.3575129533678757</v>
      </c>
      <c r="I299" s="129">
        <f>IFERROR('Tablas turistas zona y tip.'!O299/'Tablas turistas zona y tip.'!O312-1,"-")</f>
        <v>-0.34274711168164318</v>
      </c>
      <c r="J299" s="130">
        <f>IFERROR('Tablas turistas zona y tip.'!Q299/'Tablas turistas zona y tip.'!Q312-1,"-")</f>
        <v>-0.993766696349065</v>
      </c>
      <c r="K299" s="130">
        <f>IFERROR('Tablas turistas zona y tip.'!S299/'Tablas turistas zona y tip.'!S312-1,"-")</f>
        <v>0.58630705394190863</v>
      </c>
      <c r="L299" s="130">
        <f>IFERROR('Tablas turistas zona y tip.'!U299/'Tablas turistas zona y tip.'!U312-1,"-")</f>
        <v>8.4064534390036805E-2</v>
      </c>
      <c r="M299" s="129">
        <f>IFERROR('Tablas turistas zona y tip.'!W299/'Tablas turistas zona y tip.'!W312-1,"-")</f>
        <v>-0.97442680776014112</v>
      </c>
      <c r="N299" s="129">
        <f>IFERROR('Tablas turistas zona y tip.'!Y299/'Tablas turistas zona y tip.'!Y312-1,"-")</f>
        <v>0.35732243871778757</v>
      </c>
      <c r="O299" s="129">
        <f>IFERROR('Tablas turistas zona y tip.'!AA299/'Tablas turistas zona y tip.'!AA312-1,"-")</f>
        <v>7.4142724745134281E-3</v>
      </c>
    </row>
    <row r="300" spans="2:15" hidden="1" outlineLevel="1">
      <c r="B300" s="41" t="s">
        <v>17</v>
      </c>
      <c r="C300" s="129">
        <f>IFERROR('Tablas turistas zona y tip.'!C300/'Tablas turistas zona y tip.'!C313-1,"-")</f>
        <v>-0.46153846153846156</v>
      </c>
      <c r="D300" s="130" t="str">
        <f>IFERROR('Tablas turistas zona y tip.'!E300/'Tablas turistas zona y tip.'!E313-1,"-")</f>
        <v>-</v>
      </c>
      <c r="E300" s="130" t="str">
        <f>IFERROR('Tablas turistas zona y tip.'!G300/'Tablas turistas zona y tip.'!G313-1,"-")</f>
        <v>-</v>
      </c>
      <c r="F300" s="130" t="str">
        <f>IFERROR('Tablas turistas zona y tip.'!I300/'Tablas turistas zona y tip.'!I313-1,"-")</f>
        <v>-</v>
      </c>
      <c r="G300" s="129">
        <f>IFERROR('Tablas turistas zona y tip.'!K300/'Tablas turistas zona y tip.'!K313-1,"-")</f>
        <v>0</v>
      </c>
      <c r="H300" s="129">
        <f>IFERROR('Tablas turistas zona y tip.'!M300/'Tablas turistas zona y tip.'!M313-1,"-")</f>
        <v>0.40242057488653549</v>
      </c>
      <c r="I300" s="129">
        <f>IFERROR('Tablas turistas zona y tip.'!O300/'Tablas turistas zona y tip.'!O313-1,"-")</f>
        <v>0.39939939939939939</v>
      </c>
      <c r="J300" s="130">
        <f>IFERROR('Tablas turistas zona y tip.'!Q300/'Tablas turistas zona y tip.'!Q313-1,"-")</f>
        <v>-0.98600311041990674</v>
      </c>
      <c r="K300" s="130">
        <f>IFERROR('Tablas turistas zona y tip.'!S300/'Tablas turistas zona y tip.'!S313-1,"-")</f>
        <v>0.44702602230483279</v>
      </c>
      <c r="L300" s="130">
        <f>IFERROR('Tablas turistas zona y tip.'!U300/'Tablas turistas zona y tip.'!U313-1,"-")</f>
        <v>0.11735241502683369</v>
      </c>
      <c r="M300" s="129">
        <f>IFERROR('Tablas turistas zona y tip.'!W300/'Tablas turistas zona y tip.'!W313-1,"-")</f>
        <v>-0.9682299546142209</v>
      </c>
      <c r="N300" s="129">
        <f>IFERROR('Tablas turistas zona y tip.'!Y300/'Tablas turistas zona y tip.'!Y313-1,"-")</f>
        <v>0.43654461429079272</v>
      </c>
      <c r="O300" s="129">
        <f>IFERROR('Tablas turistas zona y tip.'!AA300/'Tablas turistas zona y tip.'!AA313-1,"-")</f>
        <v>0.16925734024179628</v>
      </c>
    </row>
    <row r="301" spans="2:15" hidden="1" outlineLevel="1">
      <c r="B301" s="41" t="s">
        <v>18</v>
      </c>
      <c r="C301" s="129">
        <f>IFERROR('Tablas turistas zona y tip.'!C301/'Tablas turistas zona y tip.'!C314-1,"-")</f>
        <v>3.5</v>
      </c>
      <c r="D301" s="130" t="str">
        <f>IFERROR('Tablas turistas zona y tip.'!E301/'Tablas turistas zona y tip.'!E314-1,"-")</f>
        <v>-</v>
      </c>
      <c r="E301" s="130" t="str">
        <f>IFERROR('Tablas turistas zona y tip.'!G301/'Tablas turistas zona y tip.'!G314-1,"-")</f>
        <v>-</v>
      </c>
      <c r="F301" s="130" t="str">
        <f>IFERROR('Tablas turistas zona y tip.'!I301/'Tablas turistas zona y tip.'!I314-1,"-")</f>
        <v>-</v>
      </c>
      <c r="G301" s="129">
        <f>IFERROR('Tablas turistas zona y tip.'!K301/'Tablas turistas zona y tip.'!K314-1,"-")</f>
        <v>-0.19999999999999996</v>
      </c>
      <c r="H301" s="129">
        <f>IFERROR('Tablas turistas zona y tip.'!M301/'Tablas turistas zona y tip.'!M314-1,"-")</f>
        <v>0.49830508474576263</v>
      </c>
      <c r="I301" s="129">
        <f>IFERROR('Tablas turistas zona y tip.'!O301/'Tablas turistas zona y tip.'!O314-1,"-")</f>
        <v>0.49243697478991599</v>
      </c>
      <c r="J301" s="130">
        <f>IFERROR('Tablas turistas zona y tip.'!Q301/'Tablas turistas zona y tip.'!Q314-1,"-")</f>
        <v>-0.99834710743801658</v>
      </c>
      <c r="K301" s="130">
        <f>IFERROR('Tablas turistas zona y tip.'!S301/'Tablas turistas zona y tip.'!S314-1,"-")</f>
        <v>0.84226552984165659</v>
      </c>
      <c r="L301" s="130">
        <f>IFERROR('Tablas turistas zona y tip.'!U301/'Tablas turistas zona y tip.'!U314-1,"-")</f>
        <v>0.34668446817979537</v>
      </c>
      <c r="M301" s="129">
        <f>IFERROR('Tablas turistas zona y tip.'!W301/'Tablas turistas zona y tip.'!W314-1,"-")</f>
        <v>-0.97712418300653592</v>
      </c>
      <c r="N301" s="129">
        <f>IFERROR('Tablas turistas zona y tip.'!Y301/'Tablas turistas zona y tip.'!Y314-1,"-")</f>
        <v>0.75134408602150549</v>
      </c>
      <c r="O301" s="129">
        <f>IFERROR('Tablas turistas zona y tip.'!AA301/'Tablas turistas zona y tip.'!AA314-1,"-")</f>
        <v>0.37939521800281284</v>
      </c>
    </row>
    <row r="302" spans="2:15" hidden="1" outlineLevel="1">
      <c r="B302" s="41" t="s">
        <v>19</v>
      </c>
      <c r="C302" s="129">
        <f>IFERROR('Tablas turistas zona y tip.'!C302/'Tablas turistas zona y tip.'!C315-1,"-")</f>
        <v>-1</v>
      </c>
      <c r="D302" s="130" t="str">
        <f>IFERROR('Tablas turistas zona y tip.'!E302/'Tablas turistas zona y tip.'!E315-1,"-")</f>
        <v>-</v>
      </c>
      <c r="E302" s="130" t="str">
        <f>IFERROR('Tablas turistas zona y tip.'!G302/'Tablas turistas zona y tip.'!G315-1,"-")</f>
        <v>-</v>
      </c>
      <c r="F302" s="130" t="str">
        <f>IFERROR('Tablas turistas zona y tip.'!I302/'Tablas turistas zona y tip.'!I315-1,"-")</f>
        <v>-</v>
      </c>
      <c r="G302" s="129">
        <f>IFERROR('Tablas turistas zona y tip.'!K302/'Tablas turistas zona y tip.'!K315-1,"-")</f>
        <v>-0.46896551724137936</v>
      </c>
      <c r="H302" s="129">
        <f>IFERROR('Tablas turistas zona y tip.'!M302/'Tablas turistas zona y tip.'!M315-1,"-")</f>
        <v>-0.21846435100548445</v>
      </c>
      <c r="I302" s="129">
        <f>IFERROR('Tablas turistas zona y tip.'!O302/'Tablas turistas zona y tip.'!O315-1,"-")</f>
        <v>-0.28973185088292996</v>
      </c>
      <c r="J302" s="130">
        <f>IFERROR('Tablas turistas zona y tip.'!Q302/'Tablas turistas zona y tip.'!Q315-1,"-")</f>
        <v>-0.18571428571428572</v>
      </c>
      <c r="K302" s="130">
        <f>IFERROR('Tablas turistas zona y tip.'!S302/'Tablas turistas zona y tip.'!S315-1,"-")</f>
        <v>0.83953488372093021</v>
      </c>
      <c r="L302" s="130">
        <f>IFERROR('Tablas turistas zona y tip.'!U302/'Tablas turistas zona y tip.'!U315-1,"-")</f>
        <v>0.48225108225108215</v>
      </c>
      <c r="M302" s="129">
        <f>IFERROR('Tablas turistas zona y tip.'!W302/'Tablas turistas zona y tip.'!W315-1,"-")</f>
        <v>-0.25530888030888033</v>
      </c>
      <c r="N302" s="129">
        <f>IFERROR('Tablas turistas zona y tip.'!Y302/'Tablas turistas zona y tip.'!Y315-1,"-")</f>
        <v>0.55750487329434706</v>
      </c>
      <c r="O302" s="129">
        <f>IFERROR('Tablas turistas zona y tip.'!AA302/'Tablas turistas zona y tip.'!AA315-1,"-")</f>
        <v>0.28481217616580312</v>
      </c>
    </row>
    <row r="303" spans="2:15" hidden="1" outlineLevel="1">
      <c r="B303" s="41" t="s">
        <v>20</v>
      </c>
      <c r="C303" s="129">
        <f>IFERROR('Tablas turistas zona y tip.'!C303/'Tablas turistas zona y tip.'!C316-1,"-")</f>
        <v>-0.88235294117647056</v>
      </c>
      <c r="D303" s="130" t="str">
        <f>IFERROR('Tablas turistas zona y tip.'!E303/'Tablas turistas zona y tip.'!E316-1,"-")</f>
        <v>-</v>
      </c>
      <c r="E303" s="130" t="str">
        <f>IFERROR('Tablas turistas zona y tip.'!G303/'Tablas turistas zona y tip.'!G316-1,"-")</f>
        <v>-</v>
      </c>
      <c r="F303" s="130" t="str">
        <f>IFERROR('Tablas turistas zona y tip.'!I303/'Tablas turistas zona y tip.'!I316-1,"-")</f>
        <v>-</v>
      </c>
      <c r="G303" s="129">
        <f>IFERROR('Tablas turistas zona y tip.'!K303/'Tablas turistas zona y tip.'!K316-1,"-")</f>
        <v>-0.42685512367491163</v>
      </c>
      <c r="H303" s="129">
        <f>IFERROR('Tablas turistas zona y tip.'!M303/'Tablas turistas zona y tip.'!M316-1,"-")</f>
        <v>-8.1178592904389668E-2</v>
      </c>
      <c r="I303" s="129">
        <f>IFERROR('Tablas turistas zona y tip.'!O303/'Tablas turistas zona y tip.'!O316-1,"-")</f>
        <v>-0.24009096816114361</v>
      </c>
      <c r="J303" s="130">
        <f>IFERROR('Tablas turistas zona y tip.'!Q303/'Tablas turistas zona y tip.'!Q316-1,"-")</f>
        <v>0.10065237651444559</v>
      </c>
      <c r="K303" s="130">
        <f>IFERROR('Tablas turistas zona y tip.'!S303/'Tablas turistas zona y tip.'!S316-1,"-")</f>
        <v>0.50879620478355414</v>
      </c>
      <c r="L303" s="130">
        <f>IFERROR('Tablas turistas zona y tip.'!U303/'Tablas turistas zona y tip.'!U316-1,"-")</f>
        <v>0.38723108952116592</v>
      </c>
      <c r="M303" s="129">
        <f>IFERROR('Tablas turistas zona y tip.'!W303/'Tablas turistas zona y tip.'!W316-1,"-")</f>
        <v>-0.11263275572945775</v>
      </c>
      <c r="N303" s="129">
        <f>IFERROR('Tablas turistas zona y tip.'!Y303/'Tablas turistas zona y tip.'!Y316-1,"-")</f>
        <v>0.36283844094019635</v>
      </c>
      <c r="O303" s="129">
        <f>IFERROR('Tablas turistas zona y tip.'!AA303/'Tablas turistas zona y tip.'!AA316-1,"-")</f>
        <v>0.19766990291262143</v>
      </c>
    </row>
    <row r="304" spans="2:15" hidden="1" outlineLevel="1">
      <c r="B304" s="41" t="s">
        <v>21</v>
      </c>
      <c r="C304" s="129">
        <f>IFERROR('Tablas turistas zona y tip.'!C304/'Tablas turistas zona y tip.'!C317-1,"-")</f>
        <v>-0.25</v>
      </c>
      <c r="D304" s="130" t="str">
        <f>IFERROR('Tablas turistas zona y tip.'!E304/'Tablas turistas zona y tip.'!E317-1,"-")</f>
        <v>-</v>
      </c>
      <c r="E304" s="130" t="str">
        <f>IFERROR('Tablas turistas zona y tip.'!G304/'Tablas turistas zona y tip.'!G317-1,"-")</f>
        <v>-</v>
      </c>
      <c r="F304" s="130" t="str">
        <f>IFERROR('Tablas turistas zona y tip.'!I304/'Tablas turistas zona y tip.'!I317-1,"-")</f>
        <v>-</v>
      </c>
      <c r="G304" s="129">
        <f>IFERROR('Tablas turistas zona y tip.'!K304/'Tablas turistas zona y tip.'!K317-1,"-")</f>
        <v>-0.46829590488771466</v>
      </c>
      <c r="H304" s="129">
        <f>IFERROR('Tablas turistas zona y tip.'!M304/'Tablas turistas zona y tip.'!M317-1,"-")</f>
        <v>-0.18877551020408168</v>
      </c>
      <c r="I304" s="129">
        <f>IFERROR('Tablas turistas zona y tip.'!O304/'Tablas turistas zona y tip.'!O317-1,"-")</f>
        <v>-0.32608695652173914</v>
      </c>
      <c r="J304" s="130">
        <f>IFERROR('Tablas turistas zona y tip.'!Q304/'Tablas turistas zona y tip.'!Q317-1,"-")</f>
        <v>0.20019627085377811</v>
      </c>
      <c r="K304" s="130">
        <f>IFERROR('Tablas turistas zona y tip.'!S304/'Tablas turistas zona y tip.'!S317-1,"-")</f>
        <v>0.58133012820512819</v>
      </c>
      <c r="L304" s="130">
        <f>IFERROR('Tablas turistas zona y tip.'!U304/'Tablas turistas zona y tip.'!U317-1,"-")</f>
        <v>0.47083926031294454</v>
      </c>
      <c r="M304" s="129">
        <f>IFERROR('Tablas turistas zona y tip.'!W304/'Tablas turistas zona y tip.'!W317-1,"-")</f>
        <v>-8.5666293393057091E-2</v>
      </c>
      <c r="N304" s="129">
        <f>IFERROR('Tablas turistas zona y tip.'!Y304/'Tablas turistas zona y tip.'!Y317-1,"-")</f>
        <v>0.39725609756097557</v>
      </c>
      <c r="O304" s="129">
        <f>IFERROR('Tablas turistas zona y tip.'!AA304/'Tablas turistas zona y tip.'!AA317-1,"-")</f>
        <v>0.22700355309909193</v>
      </c>
    </row>
    <row r="305" spans="2:15" hidden="1" outlineLevel="1">
      <c r="B305" s="41" t="s">
        <v>22</v>
      </c>
      <c r="C305" s="129">
        <f>IFERROR('Tablas turistas zona y tip.'!C305/'Tablas turistas zona y tip.'!C318-1,"-")</f>
        <v>-0.78947368421052633</v>
      </c>
      <c r="D305" s="130" t="str">
        <f>IFERROR('Tablas turistas zona y tip.'!E305/'Tablas turistas zona y tip.'!E318-1,"-")</f>
        <v>-</v>
      </c>
      <c r="E305" s="130" t="str">
        <f>IFERROR('Tablas turistas zona y tip.'!G305/'Tablas turistas zona y tip.'!G318-1,"-")</f>
        <v>-</v>
      </c>
      <c r="F305" s="130" t="str">
        <f>IFERROR('Tablas turistas zona y tip.'!I305/'Tablas turistas zona y tip.'!I318-1,"-")</f>
        <v>-</v>
      </c>
      <c r="G305" s="129">
        <f>IFERROR('Tablas turistas zona y tip.'!K305/'Tablas turistas zona y tip.'!K318-1,"-")</f>
        <v>-7.0921985815602828E-2</v>
      </c>
      <c r="H305" s="129">
        <f>IFERROR('Tablas turistas zona y tip.'!M305/'Tablas turistas zona y tip.'!M318-1,"-")</f>
        <v>-5.1880674448767872E-2</v>
      </c>
      <c r="I305" s="129">
        <f>IFERROR('Tablas turistas zona y tip.'!O305/'Tablas turistas zona y tip.'!O318-1,"-")</f>
        <v>-6.0975609756097615E-2</v>
      </c>
      <c r="J305" s="130">
        <f>IFERROR('Tablas turistas zona y tip.'!Q305/'Tablas turistas zona y tip.'!Q318-1,"-")</f>
        <v>0.284331797235023</v>
      </c>
      <c r="K305" s="130">
        <f>IFERROR('Tablas turistas zona y tip.'!S305/'Tablas turistas zona y tip.'!S318-1,"-")</f>
        <v>0.34181589695256043</v>
      </c>
      <c r="L305" s="130">
        <f>IFERROR('Tablas turistas zona y tip.'!U305/'Tablas turistas zona y tip.'!U318-1,"-")</f>
        <v>0.32720243673851912</v>
      </c>
      <c r="M305" s="129">
        <f>IFERROR('Tablas turistas zona y tip.'!W305/'Tablas turistas zona y tip.'!W318-1,"-")</f>
        <v>0.13948318977493757</v>
      </c>
      <c r="N305" s="129">
        <f>IFERROR('Tablas turistas zona y tip.'!Y305/'Tablas turistas zona y tip.'!Y318-1,"-")</f>
        <v>0.26504805260495701</v>
      </c>
      <c r="O305" s="129">
        <f>IFERROR('Tablas turistas zona y tip.'!AA305/'Tablas turistas zona y tip.'!AA318-1,"-")</f>
        <v>0.22577561484313891</v>
      </c>
    </row>
    <row r="306" spans="2:15" collapsed="1">
      <c r="B306" s="126">
        <v>1988</v>
      </c>
      <c r="C306" s="134">
        <f>IFERROR('Tablas turistas zona y tip.'!C306/'Tablas turistas zona y tip.'!C319-1,"-")</f>
        <v>-0.19148936170212771</v>
      </c>
      <c r="D306" s="134" t="str">
        <f>IFERROR('Tablas turistas zona y tip.'!E306/'Tablas turistas zona y tip.'!E319-1,"-")</f>
        <v>-</v>
      </c>
      <c r="E306" s="134" t="str">
        <f>IFERROR('Tablas turistas zona y tip.'!G306/'Tablas turistas zona y tip.'!G319-1,"-")</f>
        <v>-</v>
      </c>
      <c r="F306" s="134" t="str">
        <f>IFERROR('Tablas turistas zona y tip.'!I306/'Tablas turistas zona y tip.'!I319-1,"-")</f>
        <v>-</v>
      </c>
      <c r="G306" s="134">
        <f>IFERROR('Tablas turistas zona y tip.'!K306/'Tablas turistas zona y tip.'!K319-1,"-")</f>
        <v>-0.41420778576741879</v>
      </c>
      <c r="H306" s="134">
        <f>IFERROR('Tablas turistas zona y tip.'!M306/'Tablas turistas zona y tip.'!M319-1,"-")</f>
        <v>3.9583171319698351E-2</v>
      </c>
      <c r="I306" s="134">
        <f>IFERROR('Tablas turistas zona y tip.'!O306/'Tablas turistas zona y tip.'!O319-1,"-")</f>
        <v>-0.13534050179211465</v>
      </c>
      <c r="J306" s="134">
        <f>IFERROR('Tablas turistas zona y tip.'!Q306/'Tablas turistas zona y tip.'!Q319-1,"-")</f>
        <v>-0.20306959513098699</v>
      </c>
      <c r="K306" s="134">
        <f>IFERROR('Tablas turistas zona y tip.'!S306/'Tablas turistas zona y tip.'!S319-1,"-")</f>
        <v>0.73121125241980933</v>
      </c>
      <c r="L306" s="134">
        <f>IFERROR('Tablas turistas zona y tip.'!U306/'Tablas turistas zona y tip.'!U319-1,"-")</f>
        <v>0.4355319576577783</v>
      </c>
      <c r="M306" s="134">
        <f>IFERROR('Tablas turistas zona y tip.'!W306/'Tablas turistas zona y tip.'!W319-1,"-")</f>
        <v>-0.26573684598922587</v>
      </c>
      <c r="N306" s="134">
        <f>IFERROR('Tablas turistas zona y tip.'!Y306/'Tablas turistas zona y tip.'!Y319-1,"-")</f>
        <v>0.56549526719833043</v>
      </c>
      <c r="O306" s="134">
        <f>IFERROR('Tablas turistas zona y tip.'!AA306/'Tablas turistas zona y tip.'!AA319-1,"-")</f>
        <v>0.28657917543642442</v>
      </c>
    </row>
    <row r="307" spans="2:15" hidden="1" outlineLevel="1">
      <c r="B307" s="41" t="s">
        <v>11</v>
      </c>
      <c r="C307" s="129">
        <f>IFERROR('Tablas turistas zona y tip.'!C307/'Tablas turistas zona y tip.'!C320-1,"-")</f>
        <v>-0.19999999999999996</v>
      </c>
      <c r="D307" s="130" t="str">
        <f>IFERROR('Tablas turistas zona y tip.'!E307/'Tablas turistas zona y tip.'!E320-1,"-")</f>
        <v>-</v>
      </c>
      <c r="E307" s="130" t="str">
        <f>IFERROR('Tablas turistas zona y tip.'!G307/'Tablas turistas zona y tip.'!G320-1,"-")</f>
        <v>-</v>
      </c>
      <c r="F307" s="130" t="str">
        <f>IFERROR('Tablas turistas zona y tip.'!I307/'Tablas turistas zona y tip.'!I320-1,"-")</f>
        <v>-</v>
      </c>
      <c r="G307" s="129">
        <f>IFERROR('Tablas turistas zona y tip.'!K307/'Tablas turistas zona y tip.'!K320-1,"-")</f>
        <v>-0.29039145907473307</v>
      </c>
      <c r="H307" s="129">
        <f>IFERROR('Tablas turistas zona y tip.'!M307/'Tablas turistas zona y tip.'!M320-1,"-")</f>
        <v>6.5108514190317157E-2</v>
      </c>
      <c r="I307" s="129">
        <f>IFERROR('Tablas turistas zona y tip.'!O307/'Tablas turistas zona y tip.'!O320-1,"-")</f>
        <v>-0.12677679600461011</v>
      </c>
      <c r="J307" s="130">
        <f>IFERROR('Tablas turistas zona y tip.'!Q307/'Tablas turistas zona y tip.'!Q320-1,"-")</f>
        <v>0.18326271186440679</v>
      </c>
      <c r="K307" s="130">
        <f>IFERROR('Tablas turistas zona y tip.'!S307/'Tablas turistas zona y tip.'!S320-1,"-")</f>
        <v>0.22011065672359864</v>
      </c>
      <c r="L307" s="130">
        <f>IFERROR('Tablas turistas zona y tip.'!U307/'Tablas turistas zona y tip.'!U320-1,"-")</f>
        <v>0.20860215053763431</v>
      </c>
      <c r="M307" s="129">
        <f>IFERROR('Tablas turistas zona y tip.'!W307/'Tablas turistas zona y tip.'!W320-1,"-")</f>
        <v>-1.9921521279806842E-2</v>
      </c>
      <c r="N307" s="129">
        <f>IFERROR('Tablas turistas zona y tip.'!Y307/'Tablas turistas zona y tip.'!Y320-1,"-")</f>
        <v>0.18543417366946779</v>
      </c>
      <c r="O307" s="129">
        <f>IFERROR('Tablas turistas zona y tip.'!AA307/'Tablas turistas zona y tip.'!AA320-1,"-")</f>
        <v>0.10694508537148129</v>
      </c>
    </row>
    <row r="308" spans="2:15" hidden="1" outlineLevel="1">
      <c r="B308" s="41" t="s">
        <v>12</v>
      </c>
      <c r="C308" s="129">
        <f>IFERROR('Tablas turistas zona y tip.'!C308/'Tablas turistas zona y tip.'!C321-1,"-")</f>
        <v>-0.46666666666666667</v>
      </c>
      <c r="D308" s="130">
        <f>IFERROR('Tablas turistas zona y tip.'!E308/'Tablas turistas zona y tip.'!E321-1,"-")</f>
        <v>-1</v>
      </c>
      <c r="E308" s="130" t="str">
        <f>IFERROR('Tablas turistas zona y tip.'!G308/'Tablas turistas zona y tip.'!G321-1,"-")</f>
        <v>-</v>
      </c>
      <c r="F308" s="130">
        <f>IFERROR('Tablas turistas zona y tip.'!I308/'Tablas turistas zona y tip.'!I321-1,"-")</f>
        <v>-1</v>
      </c>
      <c r="G308" s="129">
        <f>IFERROR('Tablas turistas zona y tip.'!K308/'Tablas turistas zona y tip.'!K321-1,"-")</f>
        <v>0.17866847826086962</v>
      </c>
      <c r="H308" s="129">
        <f>IFERROR('Tablas turistas zona y tip.'!M308/'Tablas turistas zona y tip.'!M321-1,"-")</f>
        <v>0.17711171662125347</v>
      </c>
      <c r="I308" s="129">
        <f>IFERROR('Tablas turistas zona y tip.'!O308/'Tablas turistas zona y tip.'!O321-1,"-")</f>
        <v>0.17800233190827819</v>
      </c>
      <c r="J308" s="130">
        <f>IFERROR('Tablas turistas zona y tip.'!Q308/'Tablas turistas zona y tip.'!Q321-1,"-")</f>
        <v>0.41423948220064721</v>
      </c>
      <c r="K308" s="130">
        <f>IFERROR('Tablas turistas zona y tip.'!S308/'Tablas turistas zona y tip.'!S321-1,"-")</f>
        <v>-6.9677419354838732E-2</v>
      </c>
      <c r="L308" s="130">
        <f>IFERROR('Tablas turistas zona y tip.'!U308/'Tablas turistas zona y tip.'!U321-1,"-")</f>
        <v>6.8265682656826643E-2</v>
      </c>
      <c r="M308" s="129">
        <f>IFERROR('Tablas turistas zona y tip.'!W308/'Tablas turistas zona y tip.'!W321-1,"-")</f>
        <v>0.30493273542600896</v>
      </c>
      <c r="N308" s="129">
        <f>IFERROR('Tablas turistas zona y tip.'!Y308/'Tablas turistas zona y tip.'!Y321-1,"-")</f>
        <v>-2.2430881585811191E-2</v>
      </c>
      <c r="O308" s="129">
        <f>IFERROR('Tablas turistas zona y tip.'!AA308/'Tablas turistas zona y tip.'!AA321-1,"-")</f>
        <v>9.7955145118733489E-2</v>
      </c>
    </row>
    <row r="309" spans="2:15" hidden="1" outlineLevel="1">
      <c r="B309" s="41" t="s">
        <v>13</v>
      </c>
      <c r="C309" s="129">
        <f>IFERROR('Tablas turistas zona y tip.'!C309/'Tablas turistas zona y tip.'!C322-1,"-")</f>
        <v>-0.5625</v>
      </c>
      <c r="D309" s="130" t="str">
        <f>IFERROR('Tablas turistas zona y tip.'!E309/'Tablas turistas zona y tip.'!E322-1,"-")</f>
        <v>-</v>
      </c>
      <c r="E309" s="130" t="str">
        <f>IFERROR('Tablas turistas zona y tip.'!G309/'Tablas turistas zona y tip.'!G322-1,"-")</f>
        <v>-</v>
      </c>
      <c r="F309" s="130" t="str">
        <f>IFERROR('Tablas turistas zona y tip.'!I309/'Tablas turistas zona y tip.'!I322-1,"-")</f>
        <v>-</v>
      </c>
      <c r="G309" s="129">
        <f>IFERROR('Tablas turistas zona y tip.'!K309/'Tablas turistas zona y tip.'!K322-1,"-")</f>
        <v>0.25423728813559321</v>
      </c>
      <c r="H309" s="129">
        <f>IFERROR('Tablas turistas zona y tip.'!M309/'Tablas turistas zona y tip.'!M322-1,"-")</f>
        <v>0.45301542776998605</v>
      </c>
      <c r="I309" s="129">
        <f>IFERROR('Tablas turistas zona y tip.'!O309/'Tablas turistas zona y tip.'!O322-1,"-")</f>
        <v>0.38010657193605679</v>
      </c>
      <c r="J309" s="130">
        <f>IFERROR('Tablas turistas zona y tip.'!Q309/'Tablas turistas zona y tip.'!Q322-1,"-")</f>
        <v>0.93134598012646785</v>
      </c>
      <c r="K309" s="130">
        <f>IFERROR('Tablas turistas zona y tip.'!S309/'Tablas turistas zona y tip.'!S322-1,"-")</f>
        <v>0.77083333333333326</v>
      </c>
      <c r="L309" s="130">
        <f>IFERROR('Tablas turistas zona y tip.'!U309/'Tablas turistas zona y tip.'!U322-1,"-")</f>
        <v>0.8380628074158154</v>
      </c>
      <c r="M309" s="129">
        <f>IFERROR('Tablas turistas zona y tip.'!W309/'Tablas turistas zona y tip.'!W322-1,"-")</f>
        <v>0.73372395833333326</v>
      </c>
      <c r="N309" s="129">
        <f>IFERROR('Tablas turistas zona y tip.'!Y309/'Tablas turistas zona y tip.'!Y322-1,"-")</f>
        <v>0.6678507992895204</v>
      </c>
      <c r="O309" s="129">
        <f>IFERROR('Tablas turistas zona y tip.'!AA309/'Tablas turistas zona y tip.'!AA322-1,"-")</f>
        <v>0.69456177402323127</v>
      </c>
    </row>
    <row r="310" spans="2:15" hidden="1" outlineLevel="1">
      <c r="B310" s="41" t="s">
        <v>14</v>
      </c>
      <c r="C310" s="129">
        <f>IFERROR('Tablas turistas zona y tip.'!C310/'Tablas turistas zona y tip.'!C323-1,"-")</f>
        <v>-1</v>
      </c>
      <c r="D310" s="130" t="str">
        <f>IFERROR('Tablas turistas zona y tip.'!E310/'Tablas turistas zona y tip.'!E323-1,"-")</f>
        <v>-</v>
      </c>
      <c r="E310" s="130" t="str">
        <f>IFERROR('Tablas turistas zona y tip.'!G310/'Tablas turistas zona y tip.'!G323-1,"-")</f>
        <v>-</v>
      </c>
      <c r="F310" s="130" t="str">
        <f>IFERROR('Tablas turistas zona y tip.'!I310/'Tablas turistas zona y tip.'!I323-1,"-")</f>
        <v>-</v>
      </c>
      <c r="G310" s="129">
        <f>IFERROR('Tablas turistas zona y tip.'!K310/'Tablas turistas zona y tip.'!K323-1,"-")</f>
        <v>1</v>
      </c>
      <c r="H310" s="129">
        <f>IFERROR('Tablas turistas zona y tip.'!M310/'Tablas turistas zona y tip.'!M323-1,"-")</f>
        <v>-3.9024390243902474E-2</v>
      </c>
      <c r="I310" s="129">
        <f>IFERROR('Tablas turistas zona y tip.'!O310/'Tablas turistas zona y tip.'!O323-1,"-")</f>
        <v>-3.523693803159178E-2</v>
      </c>
      <c r="J310" s="130">
        <f>IFERROR('Tablas turistas zona y tip.'!Q310/'Tablas turistas zona y tip.'!Q323-1,"-")</f>
        <v>2.0655172413793101</v>
      </c>
      <c r="K310" s="130">
        <f>IFERROR('Tablas turistas zona y tip.'!S310/'Tablas turistas zona y tip.'!S323-1,"-")</f>
        <v>1.1844660194174756</v>
      </c>
      <c r="L310" s="130">
        <f>IFERROR('Tablas turistas zona y tip.'!U310/'Tablas turistas zona y tip.'!U323-1,"-")</f>
        <v>1.437190900098912</v>
      </c>
      <c r="M310" s="129">
        <f>IFERROR('Tablas turistas zona y tip.'!W310/'Tablas turistas zona y tip.'!W323-1,"-")</f>
        <v>1.8144654088050314</v>
      </c>
      <c r="N310" s="129">
        <f>IFERROR('Tablas turistas zona y tip.'!Y310/'Tablas turistas zona y tip.'!Y323-1,"-")</f>
        <v>0.53341985723556129</v>
      </c>
      <c r="O310" s="129">
        <f>IFERROR('Tablas turistas zona y tip.'!AA310/'Tablas turistas zona y tip.'!AA323-1,"-")</f>
        <v>0.75255513717052169</v>
      </c>
    </row>
    <row r="311" spans="2:15" hidden="1" outlineLevel="1">
      <c r="B311" s="41" t="s">
        <v>15</v>
      </c>
      <c r="C311" s="129">
        <f>IFERROR('Tablas turistas zona y tip.'!C311/'Tablas turistas zona y tip.'!C324-1,"-")</f>
        <v>-0.57894736842105265</v>
      </c>
      <c r="D311" s="130" t="str">
        <f>IFERROR('Tablas turistas zona y tip.'!E311/'Tablas turistas zona y tip.'!E324-1,"-")</f>
        <v>-</v>
      </c>
      <c r="E311" s="130" t="str">
        <f>IFERROR('Tablas turistas zona y tip.'!G311/'Tablas turistas zona y tip.'!G324-1,"-")</f>
        <v>-</v>
      </c>
      <c r="F311" s="130" t="str">
        <f>IFERROR('Tablas turistas zona y tip.'!I311/'Tablas turistas zona y tip.'!I324-1,"-")</f>
        <v>-</v>
      </c>
      <c r="G311" s="129">
        <f>IFERROR('Tablas turistas zona y tip.'!K311/'Tablas turistas zona y tip.'!K324-1,"-")</f>
        <v>0.89999999999999991</v>
      </c>
      <c r="H311" s="129">
        <f>IFERROR('Tablas turistas zona y tip.'!M311/'Tablas turistas zona y tip.'!M324-1,"-")</f>
        <v>-0.22357723577235777</v>
      </c>
      <c r="I311" s="129">
        <f>IFERROR('Tablas turistas zona y tip.'!O311/'Tablas turistas zona y tip.'!O324-1,"-")</f>
        <v>-0.20855614973262027</v>
      </c>
      <c r="J311" s="130">
        <f>IFERROR('Tablas turistas zona y tip.'!Q311/'Tablas turistas zona y tip.'!Q324-1,"-")</f>
        <v>2.3024390243902437</v>
      </c>
      <c r="K311" s="130">
        <f>IFERROR('Tablas turistas zona y tip.'!S311/'Tablas turistas zona y tip.'!S324-1,"-")</f>
        <v>1.9581673306772909</v>
      </c>
      <c r="L311" s="130">
        <f>IFERROR('Tablas turistas zona y tip.'!U311/'Tablas turistas zona y tip.'!U324-1,"-")</f>
        <v>2.0579915134370581</v>
      </c>
      <c r="M311" s="129">
        <f>IFERROR('Tablas turistas zona y tip.'!W311/'Tablas turistas zona y tip.'!W324-1,"-")</f>
        <v>2.0085470085470085</v>
      </c>
      <c r="N311" s="129">
        <f>IFERROR('Tablas turistas zona y tip.'!Y311/'Tablas turistas zona y tip.'!Y324-1,"-")</f>
        <v>0.6596774193548387</v>
      </c>
      <c r="O311" s="129">
        <f>IFERROR('Tablas turistas zona y tip.'!AA311/'Tablas turistas zona y tip.'!AA324-1,"-")</f>
        <v>0.87381275440976935</v>
      </c>
    </row>
    <row r="312" spans="2:15" hidden="1" outlineLevel="1">
      <c r="B312" s="41" t="s">
        <v>16</v>
      </c>
      <c r="C312" s="129">
        <f>IFERROR('Tablas turistas zona y tip.'!C312/'Tablas turistas zona y tip.'!C325-1,"-")</f>
        <v>-0.77777777777777779</v>
      </c>
      <c r="D312" s="130" t="str">
        <f>IFERROR('Tablas turistas zona y tip.'!E312/'Tablas turistas zona y tip.'!E325-1,"-")</f>
        <v>-</v>
      </c>
      <c r="E312" s="130" t="str">
        <f>IFERROR('Tablas turistas zona y tip.'!G312/'Tablas turistas zona y tip.'!G325-1,"-")</f>
        <v>-</v>
      </c>
      <c r="F312" s="130" t="str">
        <f>IFERROR('Tablas turistas zona y tip.'!I312/'Tablas turistas zona y tip.'!I325-1,"-")</f>
        <v>-</v>
      </c>
      <c r="G312" s="129">
        <f>IFERROR('Tablas turistas zona y tip.'!K312/'Tablas turistas zona y tip.'!K325-1,"-")</f>
        <v>0.16666666666666674</v>
      </c>
      <c r="H312" s="129">
        <f>IFERROR('Tablas turistas zona y tip.'!M312/'Tablas turistas zona y tip.'!M325-1,"-")</f>
        <v>4.7489823609226489E-2</v>
      </c>
      <c r="I312" s="129">
        <f>IFERROR('Tablas turistas zona y tip.'!O312/'Tablas turistas zona y tip.'!O325-1,"-")</f>
        <v>4.8452220726783235E-2</v>
      </c>
      <c r="J312" s="130">
        <f>IFERROR('Tablas turistas zona y tip.'!Q312/'Tablas turistas zona y tip.'!Q325-1,"-")</f>
        <v>2.4660493827160495</v>
      </c>
      <c r="K312" s="130">
        <f>IFERROR('Tablas turistas zona y tip.'!S312/'Tablas turistas zona y tip.'!S325-1,"-")</f>
        <v>1.7733026467203681</v>
      </c>
      <c r="L312" s="130">
        <f>IFERROR('Tablas turistas zona y tip.'!U312/'Tablas turistas zona y tip.'!U325-1,"-")</f>
        <v>1.9614417435037721</v>
      </c>
      <c r="M312" s="129">
        <f>IFERROR('Tablas turistas zona y tip.'!W312/'Tablas turistas zona y tip.'!W325-1,"-")</f>
        <v>2.2586206896551726</v>
      </c>
      <c r="N312" s="129">
        <f>IFERROR('Tablas turistas zona y tip.'!Y312/'Tablas turistas zona y tip.'!Y325-1,"-")</f>
        <v>0.98132004981320042</v>
      </c>
      <c r="O312" s="129">
        <f>IFERROR('Tablas turistas zona y tip.'!AA312/'Tablas turistas zona y tip.'!AA325-1,"-")</f>
        <v>1.2088024564994884</v>
      </c>
    </row>
    <row r="313" spans="2:15" hidden="1" outlineLevel="1">
      <c r="B313" s="41" t="s">
        <v>17</v>
      </c>
      <c r="C313" s="129">
        <f>IFERROR('Tablas turistas zona y tip.'!C313/'Tablas turistas zona y tip.'!C326-1,"-")</f>
        <v>0.44444444444444442</v>
      </c>
      <c r="D313" s="130">
        <f>IFERROR('Tablas turistas zona y tip.'!E313/'Tablas turistas zona y tip.'!E326-1,"-")</f>
        <v>-1</v>
      </c>
      <c r="E313" s="130" t="str">
        <f>IFERROR('Tablas turistas zona y tip.'!G313/'Tablas turistas zona y tip.'!G326-1,"-")</f>
        <v>-</v>
      </c>
      <c r="F313" s="130">
        <f>IFERROR('Tablas turistas zona y tip.'!I313/'Tablas turistas zona y tip.'!I326-1,"-")</f>
        <v>-1</v>
      </c>
      <c r="G313" s="129">
        <f>IFERROR('Tablas turistas zona y tip.'!K313/'Tablas turistas zona y tip.'!K326-1,"-")</f>
        <v>-0.16666666666666663</v>
      </c>
      <c r="H313" s="129">
        <f>IFERROR('Tablas turistas zona y tip.'!M313/'Tablas turistas zona y tip.'!M326-1,"-")</f>
        <v>8.8962108731466261E-2</v>
      </c>
      <c r="I313" s="129">
        <f>IFERROR('Tablas turistas zona y tip.'!O313/'Tablas turistas zona y tip.'!O326-1,"-")</f>
        <v>8.6460032626427319E-2</v>
      </c>
      <c r="J313" s="130">
        <f>IFERROR('Tablas turistas zona y tip.'!Q313/'Tablas turistas zona y tip.'!Q326-1,"-")</f>
        <v>1.6680497925311202</v>
      </c>
      <c r="K313" s="130">
        <f>IFERROR('Tablas turistas zona y tip.'!S313/'Tablas turistas zona y tip.'!S326-1,"-")</f>
        <v>2.9851851851851854</v>
      </c>
      <c r="L313" s="130">
        <f>IFERROR('Tablas turistas zona y tip.'!U313/'Tablas turistas zona y tip.'!U326-1,"-")</f>
        <v>2.5787451984635084</v>
      </c>
      <c r="M313" s="129">
        <f>IFERROR('Tablas turistas zona y tip.'!W313/'Tablas turistas zona y tip.'!W326-1,"-")</f>
        <v>1.5521235521235521</v>
      </c>
      <c r="N313" s="129">
        <f>IFERROR('Tablas turistas zona y tip.'!Y313/'Tablas turistas zona y tip.'!Y326-1,"-")</f>
        <v>1.4524847428073233</v>
      </c>
      <c r="O313" s="129">
        <f>IFERROR('Tablas turistas zona y tip.'!AA313/'Tablas turistas zona y tip.'!AA326-1,"-")</f>
        <v>1.4708392603129443</v>
      </c>
    </row>
    <row r="314" spans="2:15" hidden="1" outlineLevel="1">
      <c r="B314" s="41" t="s">
        <v>18</v>
      </c>
      <c r="C314" s="129">
        <f>IFERROR('Tablas turistas zona y tip.'!C314/'Tablas turistas zona y tip.'!C327-1,"-")</f>
        <v>-0.94594594594594594</v>
      </c>
      <c r="D314" s="130" t="str">
        <f>IFERROR('Tablas turistas zona y tip.'!E314/'Tablas turistas zona y tip.'!E327-1,"-")</f>
        <v>-</v>
      </c>
      <c r="E314" s="130" t="str">
        <f>IFERROR('Tablas turistas zona y tip.'!G314/'Tablas turistas zona y tip.'!G327-1,"-")</f>
        <v>-</v>
      </c>
      <c r="F314" s="130" t="str">
        <f>IFERROR('Tablas turistas zona y tip.'!I314/'Tablas turistas zona y tip.'!I327-1,"-")</f>
        <v>-</v>
      </c>
      <c r="G314" s="129">
        <f>IFERROR('Tablas turistas zona y tip.'!K314/'Tablas turistas zona y tip.'!K327-1,"-")</f>
        <v>-0.2857142857142857</v>
      </c>
      <c r="H314" s="129">
        <f>IFERROR('Tablas turistas zona y tip.'!M314/'Tablas turistas zona y tip.'!M327-1,"-")</f>
        <v>-5.2969502407704705E-2</v>
      </c>
      <c r="I314" s="129">
        <f>IFERROR('Tablas turistas zona y tip.'!O314/'Tablas turistas zona y tip.'!O327-1,"-")</f>
        <v>-5.555555555555558E-2</v>
      </c>
      <c r="J314" s="130">
        <f>IFERROR('Tablas turistas zona y tip.'!Q314/'Tablas turistas zona y tip.'!Q327-1,"-")</f>
        <v>2.0402010050251258</v>
      </c>
      <c r="K314" s="130">
        <f>IFERROR('Tablas turistas zona y tip.'!S314/'Tablas turistas zona y tip.'!S327-1,"-")</f>
        <v>2.0183823529411766</v>
      </c>
      <c r="L314" s="130">
        <f>IFERROR('Tablas turistas zona y tip.'!U314/'Tablas turistas zona y tip.'!U327-1,"-")</f>
        <v>2.0242261103633918</v>
      </c>
      <c r="M314" s="129">
        <f>IFERROR('Tablas turistas zona y tip.'!W314/'Tablas turistas zona y tip.'!W327-1,"-")</f>
        <v>1.5185185185185186</v>
      </c>
      <c r="N314" s="129">
        <f>IFERROR('Tablas turistas zona y tip.'!Y314/'Tablas turistas zona y tip.'!Y327-1,"-")</f>
        <v>0.91259640102827766</v>
      </c>
      <c r="O314" s="129">
        <f>IFERROR('Tablas turistas zona y tip.'!AA314/'Tablas turistas zona y tip.'!AA327-1,"-")</f>
        <v>1.0170212765957447</v>
      </c>
    </row>
    <row r="315" spans="2:15" hidden="1" outlineLevel="1">
      <c r="B315" s="41" t="s">
        <v>19</v>
      </c>
      <c r="C315" s="129">
        <f>IFERROR('Tablas turistas zona y tip.'!C315/'Tablas turistas zona y tip.'!C328-1,"-")</f>
        <v>0.58823529411764697</v>
      </c>
      <c r="D315" s="130" t="str">
        <f>IFERROR('Tablas turistas zona y tip.'!E315/'Tablas turistas zona y tip.'!E328-1,"-")</f>
        <v>-</v>
      </c>
      <c r="E315" s="130" t="str">
        <f>IFERROR('Tablas turistas zona y tip.'!G315/'Tablas turistas zona y tip.'!G328-1,"-")</f>
        <v>-</v>
      </c>
      <c r="F315" s="130" t="str">
        <f>IFERROR('Tablas turistas zona y tip.'!I315/'Tablas turistas zona y tip.'!I328-1,"-")</f>
        <v>-</v>
      </c>
      <c r="G315" s="129">
        <f>IFERROR('Tablas turistas zona y tip.'!K315/'Tablas turistas zona y tip.'!K328-1,"-")</f>
        <v>-0.14201183431952658</v>
      </c>
      <c r="H315" s="129">
        <f>IFERROR('Tablas turistas zona y tip.'!M315/'Tablas turistas zona y tip.'!M328-1,"-")</f>
        <v>0.89601386481802425</v>
      </c>
      <c r="I315" s="129">
        <f>IFERROR('Tablas turistas zona y tip.'!O315/'Tablas turistas zona y tip.'!O328-1,"-")</f>
        <v>0.4105166051660516</v>
      </c>
      <c r="J315" s="130">
        <f>IFERROR('Tablas turistas zona y tip.'!Q315/'Tablas turistas zona y tip.'!Q328-1,"-")</f>
        <v>0.60358565737051784</v>
      </c>
      <c r="K315" s="130">
        <f>IFERROR('Tablas turistas zona y tip.'!S315/'Tablas turistas zona y tip.'!S328-1,"-")</f>
        <v>0.746952988972722</v>
      </c>
      <c r="L315" s="130">
        <f>IFERROR('Tablas turistas zona y tip.'!U315/'Tablas turistas zona y tip.'!U328-1,"-")</f>
        <v>0.6941694169416941</v>
      </c>
      <c r="M315" s="129">
        <f>IFERROR('Tablas turistas zona y tip.'!W315/'Tablas turistas zona y tip.'!W328-1,"-")</f>
        <v>0.35602094240837689</v>
      </c>
      <c r="N315" s="129">
        <f>IFERROR('Tablas turistas zona y tip.'!Y315/'Tablas turistas zona y tip.'!Y328-1,"-")</f>
        <v>0.78434782608695652</v>
      </c>
      <c r="O315" s="129">
        <f>IFERROR('Tablas turistas zona y tip.'!AA315/'Tablas turistas zona y tip.'!AA328-1,"-")</f>
        <v>0.61337513061650983</v>
      </c>
    </row>
    <row r="316" spans="2:15" hidden="1" outlineLevel="1">
      <c r="B316" s="41" t="s">
        <v>20</v>
      </c>
      <c r="C316" s="129" t="str">
        <f>IFERROR('Tablas turistas zona y tip.'!C316/'Tablas turistas zona y tip.'!C329-1,"-")</f>
        <v>-</v>
      </c>
      <c r="D316" s="130" t="str">
        <f>IFERROR('Tablas turistas zona y tip.'!E316/'Tablas turistas zona y tip.'!E329-1,"-")</f>
        <v>-</v>
      </c>
      <c r="E316" s="130" t="str">
        <f>IFERROR('Tablas turistas zona y tip.'!G316/'Tablas turistas zona y tip.'!G329-1,"-")</f>
        <v>-</v>
      </c>
      <c r="F316" s="130" t="str">
        <f>IFERROR('Tablas turistas zona y tip.'!I316/'Tablas turistas zona y tip.'!I329-1,"-")</f>
        <v>-</v>
      </c>
      <c r="G316" s="129">
        <f>IFERROR('Tablas turistas zona y tip.'!K316/'Tablas turistas zona y tip.'!K329-1,"-")</f>
        <v>1.6522988505747183E-2</v>
      </c>
      <c r="H316" s="129">
        <f>IFERROR('Tablas turistas zona y tip.'!M316/'Tablas turistas zona y tip.'!M329-1,"-")</f>
        <v>0.56886792452830193</v>
      </c>
      <c r="I316" s="129">
        <f>IFERROR('Tablas turistas zona y tip.'!O316/'Tablas turistas zona y tip.'!O329-1,"-")</f>
        <v>0.25530179445350742</v>
      </c>
      <c r="J316" s="130">
        <f>IFERROR('Tablas turistas zona y tip.'!Q316/'Tablas turistas zona y tip.'!Q329-1,"-")</f>
        <v>0.24117987275882014</v>
      </c>
      <c r="K316" s="130">
        <f>IFERROR('Tablas turistas zona y tip.'!S316/'Tablas turistas zona y tip.'!S329-1,"-")</f>
        <v>1.2932910244786946</v>
      </c>
      <c r="L316" s="130">
        <f>IFERROR('Tablas turistas zona y tip.'!U316/'Tablas turistas zona y tip.'!U329-1,"-")</f>
        <v>0.83100381194409145</v>
      </c>
      <c r="M316" s="129">
        <f>IFERROR('Tablas turistas zona y tip.'!W316/'Tablas turistas zona y tip.'!W329-1,"-")</f>
        <v>4.2099354476565765E-3</v>
      </c>
      <c r="N316" s="129">
        <f>IFERROR('Tablas turistas zona y tip.'!Y316/'Tablas turistas zona y tip.'!Y329-1,"-")</f>
        <v>0.25480679484786251</v>
      </c>
      <c r="O316" s="129">
        <f>IFERROR('Tablas turistas zona y tip.'!AA316/'Tablas turistas zona y tip.'!AA329-1,"-")</f>
        <v>0.15470852017937209</v>
      </c>
    </row>
    <row r="317" spans="2:15" hidden="1" outlineLevel="1">
      <c r="B317" s="41" t="s">
        <v>21</v>
      </c>
      <c r="C317" s="129">
        <f>IFERROR('Tablas turistas zona y tip.'!C317/'Tablas turistas zona y tip.'!C330-1,"-")</f>
        <v>5.666666666666667</v>
      </c>
      <c r="D317" s="130" t="str">
        <f>IFERROR('Tablas turistas zona y tip.'!E317/'Tablas turistas zona y tip.'!E330-1,"-")</f>
        <v>-</v>
      </c>
      <c r="E317" s="130" t="str">
        <f>IFERROR('Tablas turistas zona y tip.'!G317/'Tablas turistas zona y tip.'!G330-1,"-")</f>
        <v>-</v>
      </c>
      <c r="F317" s="130" t="str">
        <f>IFERROR('Tablas turistas zona y tip.'!I317/'Tablas turistas zona y tip.'!I330-1,"-")</f>
        <v>-</v>
      </c>
      <c r="G317" s="129">
        <f>IFERROR('Tablas turistas zona y tip.'!K317/'Tablas turistas zona y tip.'!K330-1,"-")</f>
        <v>0.16015325670498082</v>
      </c>
      <c r="H317" s="129">
        <f>IFERROR('Tablas turistas zona y tip.'!M317/'Tablas turistas zona y tip.'!M330-1,"-")</f>
        <v>0.91219512195121943</v>
      </c>
      <c r="I317" s="129">
        <f>IFERROR('Tablas turistas zona y tip.'!O317/'Tablas turistas zona y tip.'!O330-1,"-")</f>
        <v>0.45035294117647062</v>
      </c>
      <c r="J317" s="130">
        <f>IFERROR('Tablas turistas zona y tip.'!Q317/'Tablas turistas zona y tip.'!Q330-1,"-")</f>
        <v>-0.19921414538310411</v>
      </c>
      <c r="K317" s="130">
        <f>IFERROR('Tablas turistas zona y tip.'!S317/'Tablas turistas zona y tip.'!S330-1,"-")</f>
        <v>0.61553398058252418</v>
      </c>
      <c r="L317" s="130">
        <f>IFERROR('Tablas turistas zona y tip.'!U317/'Tablas turistas zona y tip.'!U330-1,"-")</f>
        <v>0.24755989352262642</v>
      </c>
      <c r="M317" s="129">
        <f>IFERROR('Tablas turistas zona y tip.'!W317/'Tablas turistas zona y tip.'!W330-1,"-")</f>
        <v>-7.2930184271995824E-2</v>
      </c>
      <c r="N317" s="129">
        <f>IFERROR('Tablas turistas zona y tip.'!Y317/'Tablas turistas zona y tip.'!Y330-1,"-")</f>
        <v>0.67774936061381075</v>
      </c>
      <c r="O317" s="129">
        <f>IFERROR('Tablas turistas zona y tip.'!AA317/'Tablas turistas zona y tip.'!AA330-1,"-")</f>
        <v>0.30516552879041603</v>
      </c>
    </row>
    <row r="318" spans="2:15" hidden="1" outlineLevel="1">
      <c r="B318" s="41" t="s">
        <v>22</v>
      </c>
      <c r="C318" s="129">
        <f>IFERROR('Tablas turistas zona y tip.'!C318/'Tablas turistas zona y tip.'!C331-1,"-")</f>
        <v>-0.40625</v>
      </c>
      <c r="D318" s="130" t="str">
        <f>IFERROR('Tablas turistas zona y tip.'!E318/'Tablas turistas zona y tip.'!E331-1,"-")</f>
        <v>-</v>
      </c>
      <c r="E318" s="130" t="str">
        <f>IFERROR('Tablas turistas zona y tip.'!G318/'Tablas turistas zona y tip.'!G331-1,"-")</f>
        <v>-</v>
      </c>
      <c r="F318" s="130" t="str">
        <f>IFERROR('Tablas turistas zona y tip.'!I318/'Tablas turistas zona y tip.'!I331-1,"-")</f>
        <v>-</v>
      </c>
      <c r="G318" s="129">
        <f>IFERROR('Tablas turistas zona y tip.'!K318/'Tablas turistas zona y tip.'!K331-1,"-")</f>
        <v>-0.21448467966573814</v>
      </c>
      <c r="H318" s="129">
        <f>IFERROR('Tablas turistas zona y tip.'!M318/'Tablas turistas zona y tip.'!M331-1,"-")</f>
        <v>0.30677966101694909</v>
      </c>
      <c r="I318" s="129">
        <f>IFERROR('Tablas turistas zona y tip.'!O318/'Tablas turistas zona y tip.'!O331-1,"-")</f>
        <v>-7.7310924369747847E-3</v>
      </c>
      <c r="J318" s="130">
        <f>IFERROR('Tablas turistas zona y tip.'!Q318/'Tablas turistas zona y tip.'!Q331-1,"-")</f>
        <v>3.3333333333333437E-2</v>
      </c>
      <c r="K318" s="130">
        <f>IFERROR('Tablas turistas zona y tip.'!S318/'Tablas turistas zona y tip.'!S331-1,"-")</f>
        <v>1.3023508137432187</v>
      </c>
      <c r="L318" s="130">
        <f>IFERROR('Tablas turistas zona y tip.'!U318/'Tablas turistas zona y tip.'!U331-1,"-")</f>
        <v>0.754573484069887</v>
      </c>
      <c r="M318" s="129">
        <f>IFERROR('Tablas turistas zona y tip.'!W318/'Tablas turistas zona y tip.'!W331-1,"-")</f>
        <v>-8.3524318818436472E-2</v>
      </c>
      <c r="N318" s="129">
        <f>IFERROR('Tablas turistas zona y tip.'!Y318/'Tablas turistas zona y tip.'!Y331-1,"-")</f>
        <v>1.0045627376425856</v>
      </c>
      <c r="O318" s="129">
        <f>IFERROR('Tablas turistas zona y tip.'!AA318/'Tablas turistas zona y tip.'!AA331-1,"-")</f>
        <v>0.46176321138211374</v>
      </c>
    </row>
    <row r="319" spans="2:15" collapsed="1">
      <c r="B319" s="126">
        <v>1987</v>
      </c>
      <c r="C319" s="134">
        <f>IFERROR('Tablas turistas zona y tip.'!C319/'Tablas turistas zona y tip.'!C332-1,"-")</f>
        <v>-0.34112149532710279</v>
      </c>
      <c r="D319" s="134">
        <f>IFERROR('Tablas turistas zona y tip.'!E319/'Tablas turistas zona y tip.'!E332-1,"-")</f>
        <v>-1</v>
      </c>
      <c r="E319" s="134" t="str">
        <f>IFERROR('Tablas turistas zona y tip.'!G319/'Tablas turistas zona y tip.'!G332-1,"-")</f>
        <v>-</v>
      </c>
      <c r="F319" s="134">
        <f>IFERROR('Tablas turistas zona y tip.'!I319/'Tablas turistas zona y tip.'!I332-1,"-")</f>
        <v>-1</v>
      </c>
      <c r="G319" s="134">
        <f>IFERROR('Tablas turistas zona y tip.'!K319/'Tablas turistas zona y tip.'!K332-1,"-")</f>
        <v>-3.064535512558586E-2</v>
      </c>
      <c r="H319" s="134">
        <f>IFERROR('Tablas turistas zona y tip.'!M319/'Tablas turistas zona y tip.'!M332-1,"-")</f>
        <v>0.26390800078631815</v>
      </c>
      <c r="I319" s="134">
        <f>IFERROR('Tablas turistas zona y tip.'!O319/'Tablas turistas zona y tip.'!O332-1,"-")</f>
        <v>0.13138686131386867</v>
      </c>
      <c r="J319" s="134">
        <f>IFERROR('Tablas turistas zona y tip.'!Q319/'Tablas turistas zona y tip.'!Q332-1,"-")</f>
        <v>0.40108260418211472</v>
      </c>
      <c r="K319" s="134">
        <f>IFERROR('Tablas turistas zona y tip.'!S319/'Tablas turistas zona y tip.'!S332-1,"-")</f>
        <v>0.75123374672788912</v>
      </c>
      <c r="L319" s="134">
        <f>IFERROR('Tablas turistas zona y tip.'!U319/'Tablas turistas zona y tip.'!U332-1,"-")</f>
        <v>0.62287640327271743</v>
      </c>
      <c r="M319" s="134">
        <f>IFERROR('Tablas turistas zona y tip.'!W319/'Tablas turistas zona y tip.'!W332-1,"-")</f>
        <v>0.20630257711309929</v>
      </c>
      <c r="N319" s="134">
        <f>IFERROR('Tablas turistas zona y tip.'!Y319/'Tablas turistas zona y tip.'!Y332-1,"-")</f>
        <v>0.50875713362008379</v>
      </c>
      <c r="O319" s="134">
        <f>IFERROR('Tablas turistas zona y tip.'!AA319/'Tablas turistas zona y tip.'!AA332-1,"-")</f>
        <v>0.39167442020745025</v>
      </c>
    </row>
    <row r="320" spans="2:15" hidden="1" outlineLevel="1">
      <c r="B320" s="41" t="s">
        <v>11</v>
      </c>
      <c r="C320" s="129">
        <f>IFERROR('Tablas turistas zona y tip.'!C320/'Tablas turistas zona y tip.'!C333-1,"-")</f>
        <v>0.66666666666666674</v>
      </c>
      <c r="D320" s="130" t="str">
        <f>IFERROR('Tablas turistas zona y tip.'!E320/'Tablas turistas zona y tip.'!E333-1,"-")</f>
        <v>-</v>
      </c>
      <c r="E320" s="130" t="str">
        <f>IFERROR('Tablas turistas zona y tip.'!G320/'Tablas turistas zona y tip.'!G333-1,"-")</f>
        <v>-</v>
      </c>
      <c r="F320" s="130" t="str">
        <f>IFERROR('Tablas turistas zona y tip.'!I320/'Tablas turistas zona y tip.'!I333-1,"-")</f>
        <v>-</v>
      </c>
      <c r="G320" s="129">
        <f>IFERROR('Tablas turistas zona y tip.'!K320/'Tablas turistas zona y tip.'!K333-1,"-")</f>
        <v>-0.24095083738519718</v>
      </c>
      <c r="H320" s="129">
        <f>IFERROR('Tablas turistas zona y tip.'!M320/'Tablas turistas zona y tip.'!M333-1,"-")</f>
        <v>1.7042889390519189</v>
      </c>
      <c r="I320" s="129">
        <f>IFERROR('Tablas turistas zona y tip.'!O320/'Tablas turistas zona y tip.'!O333-1,"-")</f>
        <v>0.13469921534437668</v>
      </c>
      <c r="J320" s="130">
        <f>IFERROR('Tablas turistas zona y tip.'!Q320/'Tablas turistas zona y tip.'!Q333-1,"-")</f>
        <v>0.15121951219512186</v>
      </c>
      <c r="K320" s="130">
        <f>IFERROR('Tablas turistas zona y tip.'!S320/'Tablas turistas zona y tip.'!S333-1,"-")</f>
        <v>0.13641334062329147</v>
      </c>
      <c r="L320" s="130">
        <f>IFERROR('Tablas turistas zona y tip.'!U320/'Tablas turistas zona y tip.'!U333-1,"-")</f>
        <v>0.14099660249150614</v>
      </c>
      <c r="M320" s="129">
        <f>IFERROR('Tablas turistas zona y tip.'!W320/'Tablas turistas zona y tip.'!W333-1,"-")</f>
        <v>-5.4239223522694835E-2</v>
      </c>
      <c r="N320" s="129">
        <f>IFERROR('Tablas turistas zona y tip.'!Y320/'Tablas turistas zona y tip.'!Y333-1,"-")</f>
        <v>0.30577907827359185</v>
      </c>
      <c r="O320" s="129">
        <f>IFERROR('Tablas turistas zona y tip.'!AA320/'Tablas turistas zona y tip.'!AA333-1,"-")</f>
        <v>0.13992635455023672</v>
      </c>
    </row>
    <row r="321" spans="2:15" hidden="1" outlineLevel="1">
      <c r="B321" s="41" t="s">
        <v>12</v>
      </c>
      <c r="C321" s="129">
        <f>IFERROR('Tablas turistas zona y tip.'!C321/'Tablas turistas zona y tip.'!C334-1,"-")</f>
        <v>-0.65909090909090917</v>
      </c>
      <c r="D321" s="130">
        <f>IFERROR('Tablas turistas zona y tip.'!E321/'Tablas turistas zona y tip.'!E334-1,"-")</f>
        <v>1</v>
      </c>
      <c r="E321" s="130" t="str">
        <f>IFERROR('Tablas turistas zona y tip.'!G321/'Tablas turistas zona y tip.'!G334-1,"-")</f>
        <v>-</v>
      </c>
      <c r="F321" s="130">
        <f>IFERROR('Tablas turistas zona y tip.'!I321/'Tablas turistas zona y tip.'!I334-1,"-")</f>
        <v>1</v>
      </c>
      <c r="G321" s="129">
        <f>IFERROR('Tablas turistas zona y tip.'!K321/'Tablas turistas zona y tip.'!K334-1,"-")</f>
        <v>-0.21743753322700687</v>
      </c>
      <c r="H321" s="129">
        <f>IFERROR('Tablas turistas zona y tip.'!M321/'Tablas turistas zona y tip.'!M334-1,"-")</f>
        <v>1.6853658536585368</v>
      </c>
      <c r="I321" s="129">
        <f>IFERROR('Tablas turistas zona y tip.'!O321/'Tablas turistas zona y tip.'!O334-1,"-")</f>
        <v>0.12309035355739861</v>
      </c>
      <c r="J321" s="130">
        <f>IFERROR('Tablas turistas zona y tip.'!Q321/'Tablas turistas zona y tip.'!Q334-1,"-")</f>
        <v>4.4507042253521201E-2</v>
      </c>
      <c r="K321" s="130">
        <f>IFERROR('Tablas turistas zona y tip.'!S321/'Tablas turistas zona y tip.'!S334-1,"-")</f>
        <v>0.82854895792371219</v>
      </c>
      <c r="L321" s="130">
        <f>IFERROR('Tablas turistas zona y tip.'!U321/'Tablas turistas zona y tip.'!U334-1,"-")</f>
        <v>0.50625289485873082</v>
      </c>
      <c r="M321" s="129">
        <f>IFERROR('Tablas turistas zona y tip.'!W321/'Tablas turistas zona y tip.'!W334-1,"-")</f>
        <v>-9.6434359805510517E-2</v>
      </c>
      <c r="N321" s="129">
        <f>IFERROR('Tablas turistas zona y tip.'!Y321/'Tablas turistas zona y tip.'!Y334-1,"-")</f>
        <v>0.94751100575685743</v>
      </c>
      <c r="O321" s="129">
        <f>IFERROR('Tablas turistas zona y tip.'!AA321/'Tablas turistas zona y tip.'!AA334-1,"-")</f>
        <v>0.36679188580015021</v>
      </c>
    </row>
    <row r="322" spans="2:15" hidden="1" outlineLevel="1">
      <c r="B322" s="41" t="s">
        <v>13</v>
      </c>
      <c r="C322" s="129">
        <f>IFERROR('Tablas turistas zona y tip.'!C322/'Tablas turistas zona y tip.'!C335-1,"-")</f>
        <v>-0.64444444444444438</v>
      </c>
      <c r="D322" s="130" t="str">
        <f>IFERROR('Tablas turistas zona y tip.'!E322/'Tablas turistas zona y tip.'!E335-1,"-")</f>
        <v>-</v>
      </c>
      <c r="E322" s="130" t="str">
        <f>IFERROR('Tablas turistas zona y tip.'!G322/'Tablas turistas zona y tip.'!G335-1,"-")</f>
        <v>-</v>
      </c>
      <c r="F322" s="130" t="str">
        <f>IFERROR('Tablas turistas zona y tip.'!I322/'Tablas turistas zona y tip.'!I335-1,"-")</f>
        <v>-</v>
      </c>
      <c r="G322" s="129">
        <f>IFERROR('Tablas turistas zona y tip.'!K322/'Tablas turistas zona y tip.'!K335-1,"-")</f>
        <v>-0.47388535031847134</v>
      </c>
      <c r="H322" s="129">
        <f>IFERROR('Tablas turistas zona y tip.'!M322/'Tablas turistas zona y tip.'!M335-1,"-")</f>
        <v>3.0977011494252871</v>
      </c>
      <c r="I322" s="129">
        <f>IFERROR('Tablas turistas zona y tip.'!O322/'Tablas turistas zona y tip.'!O335-1,"-")</f>
        <v>0.17413972888425433</v>
      </c>
      <c r="J322" s="130">
        <f>IFERROR('Tablas turistas zona y tip.'!Q322/'Tablas turistas zona y tip.'!Q335-1,"-")</f>
        <v>-0.19256017505470457</v>
      </c>
      <c r="K322" s="130">
        <f>IFERROR('Tablas turistas zona y tip.'!S322/'Tablas turistas zona y tip.'!S335-1,"-")</f>
        <v>-9.4339622641509413E-2</v>
      </c>
      <c r="L322" s="130">
        <f>IFERROR('Tablas turistas zona y tip.'!U322/'Tablas turistas zona y tip.'!U335-1,"-")</f>
        <v>-0.13824584284316921</v>
      </c>
      <c r="M322" s="129">
        <f>IFERROR('Tablas turistas zona y tip.'!W322/'Tablas turistas zona y tip.'!W335-1,"-")</f>
        <v>-0.30213539300318037</v>
      </c>
      <c r="N322" s="129">
        <f>IFERROR('Tablas turistas zona y tip.'!Y322/'Tablas turistas zona y tip.'!Y335-1,"-")</f>
        <v>0.20427807486631022</v>
      </c>
      <c r="O322" s="129">
        <f>IFERROR('Tablas turistas zona y tip.'!AA322/'Tablas turistas zona y tip.'!AA335-1,"-")</f>
        <v>-6.9516089412920645E-2</v>
      </c>
    </row>
    <row r="323" spans="2:15" hidden="1" outlineLevel="1">
      <c r="B323" s="41" t="s">
        <v>14</v>
      </c>
      <c r="C323" s="129">
        <f>IFERROR('Tablas turistas zona y tip.'!C323/'Tablas turistas zona y tip.'!C336-1,"-")</f>
        <v>7.3333333333333339</v>
      </c>
      <c r="D323" s="130" t="str">
        <f>IFERROR('Tablas turistas zona y tip.'!E323/'Tablas turistas zona y tip.'!E336-1,"-")</f>
        <v>-</v>
      </c>
      <c r="E323" s="130" t="str">
        <f>IFERROR('Tablas turistas zona y tip.'!G323/'Tablas turistas zona y tip.'!G336-1,"-")</f>
        <v>-</v>
      </c>
      <c r="F323" s="130" t="str">
        <f>IFERROR('Tablas turistas zona y tip.'!I323/'Tablas turistas zona y tip.'!I336-1,"-")</f>
        <v>-</v>
      </c>
      <c r="G323" s="129">
        <f>IFERROR('Tablas turistas zona y tip.'!K323/'Tablas turistas zona y tip.'!K336-1,"-")</f>
        <v>-0.99297423887587821</v>
      </c>
      <c r="H323" s="129">
        <f>IFERROR('Tablas turistas zona y tip.'!M323/'Tablas turistas zona y tip.'!M336-1,"-")</f>
        <v>90.111111111111114</v>
      </c>
      <c r="I323" s="129">
        <f>IFERROR('Tablas turistas zona y tip.'!O323/'Tablas turistas zona y tip.'!O336-1,"-")</f>
        <v>0.88761467889908263</v>
      </c>
      <c r="J323" s="130">
        <f>IFERROR('Tablas turistas zona y tip.'!Q323/'Tablas turistas zona y tip.'!Q336-1,"-")</f>
        <v>0.42156862745098045</v>
      </c>
      <c r="K323" s="130">
        <f>IFERROR('Tablas turistas zona y tip.'!S323/'Tablas turistas zona y tip.'!S336-1,"-")</f>
        <v>0.27610619469026543</v>
      </c>
      <c r="L323" s="130">
        <f>IFERROR('Tablas turistas zona y tip.'!U323/'Tablas turistas zona y tip.'!U336-1,"-")</f>
        <v>0.31469440832249673</v>
      </c>
      <c r="M323" s="129">
        <f>IFERROR('Tablas turistas zona y tip.'!W323/'Tablas turistas zona y tip.'!W336-1,"-")</f>
        <v>-0.49842271293375395</v>
      </c>
      <c r="N323" s="129">
        <f>IFERROR('Tablas turistas zona y tip.'!Y323/'Tablas turistas zona y tip.'!Y336-1,"-")</f>
        <v>1.6846689895470384</v>
      </c>
      <c r="O323" s="129">
        <f>IFERROR('Tablas turistas zona y tip.'!AA323/'Tablas turistas zona y tip.'!AA336-1,"-")</f>
        <v>0.53890728476821192</v>
      </c>
    </row>
    <row r="324" spans="2:15" hidden="1" outlineLevel="1">
      <c r="B324" s="41" t="s">
        <v>15</v>
      </c>
      <c r="C324" s="129">
        <f>IFERROR('Tablas turistas zona y tip.'!C324/'Tablas turistas zona y tip.'!C337-1,"-")</f>
        <v>1.375</v>
      </c>
      <c r="D324" s="130" t="str">
        <f>IFERROR('Tablas turistas zona y tip.'!E324/'Tablas turistas zona y tip.'!E337-1,"-")</f>
        <v>-</v>
      </c>
      <c r="E324" s="130" t="str">
        <f>IFERROR('Tablas turistas zona y tip.'!G324/'Tablas turistas zona y tip.'!G337-1,"-")</f>
        <v>-</v>
      </c>
      <c r="F324" s="130" t="str">
        <f>IFERROR('Tablas turistas zona y tip.'!I324/'Tablas turistas zona y tip.'!I337-1,"-")</f>
        <v>-</v>
      </c>
      <c r="G324" s="129">
        <f>IFERROR('Tablas turistas zona y tip.'!K324/'Tablas turistas zona y tip.'!K337-1,"-")</f>
        <v>-0.97275204359673029</v>
      </c>
      <c r="H324" s="129" t="str">
        <f>IFERROR('Tablas turistas zona y tip.'!M324/'Tablas turistas zona y tip.'!M337-1,"-")</f>
        <v>-</v>
      </c>
      <c r="I324" s="129">
        <f>IFERROR('Tablas turistas zona y tip.'!O324/'Tablas turistas zona y tip.'!O337-1,"-")</f>
        <v>1.0381471389645776</v>
      </c>
      <c r="J324" s="130">
        <f>IFERROR('Tablas turistas zona y tip.'!Q324/'Tablas turistas zona y tip.'!Q337-1,"-")</f>
        <v>6.2176165803108807E-2</v>
      </c>
      <c r="K324" s="130">
        <f>IFERROR('Tablas turistas zona y tip.'!S324/'Tablas turistas zona y tip.'!S337-1,"-")</f>
        <v>0.24565756823821339</v>
      </c>
      <c r="L324" s="130">
        <f>IFERROR('Tablas turistas zona y tip.'!U324/'Tablas turistas zona y tip.'!U337-1,"-")</f>
        <v>0.18624161073825496</v>
      </c>
      <c r="M324" s="129">
        <f>IFERROR('Tablas turistas zona y tip.'!W324/'Tablas turistas zona y tip.'!W337-1,"-")</f>
        <v>-0.5880281690140845</v>
      </c>
      <c r="N324" s="129">
        <f>IFERROR('Tablas turistas zona y tip.'!Y324/'Tablas turistas zona y tip.'!Y337-1,"-")</f>
        <v>2.0769230769230771</v>
      </c>
      <c r="O324" s="129">
        <f>IFERROR('Tablas turistas zona y tip.'!AA324/'Tablas turistas zona y tip.'!AA337-1,"-")</f>
        <v>0.51802265705458295</v>
      </c>
    </row>
    <row r="325" spans="2:15" hidden="1" outlineLevel="1">
      <c r="B325" s="41" t="s">
        <v>16</v>
      </c>
      <c r="C325" s="129">
        <f>IFERROR('Tablas turistas zona y tip.'!C325/'Tablas turistas zona y tip.'!C338-1,"-")</f>
        <v>8</v>
      </c>
      <c r="D325" s="130" t="str">
        <f>IFERROR('Tablas turistas zona y tip.'!E325/'Tablas turistas zona y tip.'!E338-1,"-")</f>
        <v>-</v>
      </c>
      <c r="E325" s="130" t="str">
        <f>IFERROR('Tablas turistas zona y tip.'!G325/'Tablas turistas zona y tip.'!G338-1,"-")</f>
        <v>-</v>
      </c>
      <c r="F325" s="130" t="str">
        <f>IFERROR('Tablas turistas zona y tip.'!I325/'Tablas turistas zona y tip.'!I338-1,"-")</f>
        <v>-</v>
      </c>
      <c r="G325" s="129">
        <f>IFERROR('Tablas turistas zona y tip.'!K325/'Tablas turistas zona y tip.'!K338-1,"-")</f>
        <v>-0.5</v>
      </c>
      <c r="H325" s="129" t="str">
        <f>IFERROR('Tablas turistas zona y tip.'!M325/'Tablas turistas zona y tip.'!M338-1,"-")</f>
        <v>-</v>
      </c>
      <c r="I325" s="129">
        <f>IFERROR('Tablas turistas zona y tip.'!O325/'Tablas turistas zona y tip.'!O338-1,"-")</f>
        <v>60.916666666666664</v>
      </c>
      <c r="J325" s="130">
        <f>IFERROR('Tablas turistas zona y tip.'!Q325/'Tablas turistas zona y tip.'!Q338-1,"-")</f>
        <v>0.33884297520661155</v>
      </c>
      <c r="K325" s="130">
        <f>IFERROR('Tablas turistas zona y tip.'!S325/'Tablas turistas zona y tip.'!S338-1,"-")</f>
        <v>0.60332103321033204</v>
      </c>
      <c r="L325" s="130">
        <f>IFERROR('Tablas turistas zona y tip.'!U325/'Tablas turistas zona y tip.'!U338-1,"-")</f>
        <v>0.52168367346938771</v>
      </c>
      <c r="M325" s="129">
        <f>IFERROR('Tablas turistas zona y tip.'!W325/'Tablas turistas zona y tip.'!W338-1,"-")</f>
        <v>0.359375</v>
      </c>
      <c r="N325" s="129">
        <f>IFERROR('Tablas turistas zona y tip.'!Y325/'Tablas turistas zona y tip.'!Y338-1,"-")</f>
        <v>1.96309963099631</v>
      </c>
      <c r="O325" s="129">
        <f>IFERROR('Tablas turistas zona y tip.'!AA325/'Tablas turistas zona y tip.'!AA338-1,"-")</f>
        <v>1.4486215538847116</v>
      </c>
    </row>
    <row r="326" spans="2:15" hidden="1" outlineLevel="1">
      <c r="B326" s="41" t="s">
        <v>17</v>
      </c>
      <c r="C326" s="129">
        <f>IFERROR('Tablas turistas zona y tip.'!C326/'Tablas turistas zona y tip.'!C339-1,"-")</f>
        <v>0.125</v>
      </c>
      <c r="D326" s="130" t="str">
        <f>IFERROR('Tablas turistas zona y tip.'!E326/'Tablas turistas zona y tip.'!E339-1,"-")</f>
        <v>-</v>
      </c>
      <c r="E326" s="130" t="str">
        <f>IFERROR('Tablas turistas zona y tip.'!G326/'Tablas turistas zona y tip.'!G339-1,"-")</f>
        <v>-</v>
      </c>
      <c r="F326" s="130" t="str">
        <f>IFERROR('Tablas turistas zona y tip.'!I326/'Tablas turistas zona y tip.'!I339-1,"-")</f>
        <v>-</v>
      </c>
      <c r="G326" s="129">
        <f>IFERROR('Tablas turistas zona y tip.'!K326/'Tablas turistas zona y tip.'!K339-1,"-")</f>
        <v>-0.99349240780911063</v>
      </c>
      <c r="H326" s="129">
        <f>IFERROR('Tablas turistas zona y tip.'!M326/'Tablas turistas zona y tip.'!M339-1,"-")</f>
        <v>606</v>
      </c>
      <c r="I326" s="129">
        <f>IFERROR('Tablas turistas zona y tip.'!O326/'Tablas turistas zona y tip.'!O339-1,"-")</f>
        <v>-0.33586132177681471</v>
      </c>
      <c r="J326" s="130">
        <f>IFERROR('Tablas turistas zona y tip.'!Q326/'Tablas turistas zona y tip.'!Q339-1,"-")</f>
        <v>0.35393258426966301</v>
      </c>
      <c r="K326" s="130">
        <f>IFERROR('Tablas turistas zona y tip.'!S326/'Tablas turistas zona y tip.'!S339-1,"-")</f>
        <v>0.64133738601823698</v>
      </c>
      <c r="L326" s="130">
        <f>IFERROR('Tablas turistas zona y tip.'!U326/'Tablas turistas zona y tip.'!U339-1,"-")</f>
        <v>0.54043392504930976</v>
      </c>
      <c r="M326" s="129">
        <f>IFERROR('Tablas turistas zona y tip.'!W326/'Tablas turistas zona y tip.'!W339-1,"-")</f>
        <v>-0.76624548736462095</v>
      </c>
      <c r="N326" s="129">
        <f>IFERROR('Tablas turistas zona y tip.'!Y326/'Tablas turistas zona y tip.'!Y339-1,"-")</f>
        <v>2.4757575757575756</v>
      </c>
      <c r="O326" s="129">
        <f>IFERROR('Tablas turistas zona y tip.'!AA326/'Tablas turistas zona y tip.'!AA339-1,"-")</f>
        <v>-2.2253129346314293E-2</v>
      </c>
    </row>
    <row r="327" spans="2:15" hidden="1" outlineLevel="1">
      <c r="B327" s="41" t="s">
        <v>18</v>
      </c>
      <c r="C327" s="129">
        <f>IFERROR('Tablas turistas zona y tip.'!C327/'Tablas turistas zona y tip.'!C340-1,"-")</f>
        <v>2.0833333333333335</v>
      </c>
      <c r="D327" s="130" t="str">
        <f>IFERROR('Tablas turistas zona y tip.'!E327/'Tablas turistas zona y tip.'!E340-1,"-")</f>
        <v>-</v>
      </c>
      <c r="E327" s="130">
        <f>IFERROR('Tablas turistas zona y tip.'!G327/'Tablas turistas zona y tip.'!G340-1,"-")</f>
        <v>-1</v>
      </c>
      <c r="F327" s="130">
        <f>IFERROR('Tablas turistas zona y tip.'!I327/'Tablas turistas zona y tip.'!I340-1,"-")</f>
        <v>-1</v>
      </c>
      <c r="G327" s="129">
        <f>IFERROR('Tablas turistas zona y tip.'!K327/'Tablas turistas zona y tip.'!K340-1,"-")</f>
        <v>-0.99161676646706587</v>
      </c>
      <c r="H327" s="129" t="str">
        <f>IFERROR('Tablas turistas zona y tip.'!M327/'Tablas turistas zona y tip.'!M340-1,"-")</f>
        <v>-</v>
      </c>
      <c r="I327" s="129">
        <f>IFERROR('Tablas turistas zona y tip.'!O327/'Tablas turistas zona y tip.'!O340-1,"-")</f>
        <v>-0.24550898203592819</v>
      </c>
      <c r="J327" s="130">
        <f>IFERROR('Tablas turistas zona y tip.'!Q327/'Tablas turistas zona y tip.'!Q340-1,"-")</f>
        <v>-0.75462392108508014</v>
      </c>
      <c r="K327" s="130">
        <f>IFERROR('Tablas turistas zona y tip.'!S327/'Tablas turistas zona y tip.'!S340-1,"-")</f>
        <v>0.12164948453608249</v>
      </c>
      <c r="L327" s="130">
        <f>IFERROR('Tablas turistas zona y tip.'!U327/'Tablas turistas zona y tip.'!U340-1,"-")</f>
        <v>-0.42669753086419748</v>
      </c>
      <c r="M327" s="129">
        <f>IFERROR('Tablas turistas zona y tip.'!W327/'Tablas turistas zona y tip.'!W340-1,"-")</f>
        <v>-0.85343787696019302</v>
      </c>
      <c r="N327" s="129">
        <f>IFERROR('Tablas turistas zona y tip.'!Y327/'Tablas turistas zona y tip.'!Y340-1,"-")</f>
        <v>1.3865030674846626</v>
      </c>
      <c r="O327" s="129">
        <f>IFERROR('Tablas turistas zona y tip.'!AA327/'Tablas turistas zona y tip.'!AA340-1,"-")</f>
        <v>-0.34326967862133206</v>
      </c>
    </row>
    <row r="328" spans="2:15" hidden="1" outlineLevel="1">
      <c r="B328" s="41" t="s">
        <v>19</v>
      </c>
      <c r="C328" s="129">
        <f>IFERROR('Tablas turistas zona y tip.'!C328/'Tablas turistas zona y tip.'!C341-1,"-")</f>
        <v>1.8333333333333335</v>
      </c>
      <c r="D328" s="130" t="str">
        <f>IFERROR('Tablas turistas zona y tip.'!E328/'Tablas turistas zona y tip.'!E341-1,"-")</f>
        <v>-</v>
      </c>
      <c r="E328" s="130" t="str">
        <f>IFERROR('Tablas turistas zona y tip.'!G328/'Tablas turistas zona y tip.'!G341-1,"-")</f>
        <v>-</v>
      </c>
      <c r="F328" s="130" t="str">
        <f>IFERROR('Tablas turistas zona y tip.'!I328/'Tablas turistas zona y tip.'!I341-1,"-")</f>
        <v>-</v>
      </c>
      <c r="G328" s="129">
        <f>IFERROR('Tablas turistas zona y tip.'!K328/'Tablas turistas zona y tip.'!K341-1,"-")</f>
        <v>-0.67562380038387715</v>
      </c>
      <c r="H328" s="129">
        <f>IFERROR('Tablas turistas zona y tip.'!M328/'Tablas turistas zona y tip.'!M341-1,"-")</f>
        <v>1.345528455284553</v>
      </c>
      <c r="I328" s="129">
        <f>IFERROR('Tablas turistas zona y tip.'!O328/'Tablas turistas zona y tip.'!O341-1,"-")</f>
        <v>-0.40077390823659476</v>
      </c>
      <c r="J328" s="130">
        <f>IFERROR('Tablas turistas zona y tip.'!Q328/'Tablas turistas zona y tip.'!Q341-1,"-")</f>
        <v>9.1304347826086873E-2</v>
      </c>
      <c r="K328" s="130">
        <f>IFERROR('Tablas turistas zona y tip.'!S328/'Tablas turistas zona y tip.'!S341-1,"-")</f>
        <v>0.9229910714285714</v>
      </c>
      <c r="L328" s="130">
        <f>IFERROR('Tablas turistas zona y tip.'!U328/'Tablas turistas zona y tip.'!U341-1,"-")</f>
        <v>0.50165198237885456</v>
      </c>
      <c r="M328" s="129">
        <f>IFERROR('Tablas turistas zona y tip.'!W328/'Tablas turistas zona y tip.'!W341-1,"-")</f>
        <v>-0.3860988348734431</v>
      </c>
      <c r="N328" s="129">
        <f>IFERROR('Tablas turistas zona y tip.'!Y328/'Tablas turistas zona y tip.'!Y341-1,"-")</f>
        <v>1.0140105078809105</v>
      </c>
      <c r="O328" s="129">
        <f>IFERROR('Tablas turistas zona y tip.'!AA328/'Tablas turistas zona y tip.'!AA341-1,"-")</f>
        <v>5.4255026163591236E-2</v>
      </c>
    </row>
    <row r="329" spans="2:15" hidden="1" outlineLevel="1">
      <c r="B329" s="41" t="s">
        <v>20</v>
      </c>
      <c r="C329" s="129">
        <f>IFERROR('Tablas turistas zona y tip.'!C329/'Tablas turistas zona y tip.'!C342-1,"-")</f>
        <v>-1</v>
      </c>
      <c r="D329" s="130" t="str">
        <f>IFERROR('Tablas turistas zona y tip.'!E329/'Tablas turistas zona y tip.'!E342-1,"-")</f>
        <v>-</v>
      </c>
      <c r="E329" s="130" t="str">
        <f>IFERROR('Tablas turistas zona y tip.'!G329/'Tablas turistas zona y tip.'!G342-1,"-")</f>
        <v>-</v>
      </c>
      <c r="F329" s="130" t="str">
        <f>IFERROR('Tablas turistas zona y tip.'!I329/'Tablas turistas zona y tip.'!I342-1,"-")</f>
        <v>-</v>
      </c>
      <c r="G329" s="129">
        <f>IFERROR('Tablas turistas zona y tip.'!K329/'Tablas turistas zona y tip.'!K342-1,"-")</f>
        <v>-0.50882145377558219</v>
      </c>
      <c r="H329" s="129">
        <f>IFERROR('Tablas turistas zona y tip.'!M329/'Tablas turistas zona y tip.'!M342-1,"-")</f>
        <v>0.7845117845117846</v>
      </c>
      <c r="I329" s="129">
        <f>IFERROR('Tablas turistas zona y tip.'!O329/'Tablas turistas zona y tip.'!O342-1,"-")</f>
        <v>-0.28471411901983668</v>
      </c>
      <c r="J329" s="130">
        <f>IFERROR('Tablas turistas zona y tip.'!Q329/'Tablas turistas zona y tip.'!Q342-1,"-")</f>
        <v>-0.14065606361829031</v>
      </c>
      <c r="K329" s="130">
        <f>IFERROR('Tablas turistas zona y tip.'!S329/'Tablas turistas zona y tip.'!S342-1,"-")</f>
        <v>-2.0426287744227389E-2</v>
      </c>
      <c r="L329" s="130">
        <f>IFERROR('Tablas turistas zona y tip.'!U329/'Tablas turistas zona y tip.'!U342-1,"-")</f>
        <v>-7.7157598499061897E-2</v>
      </c>
      <c r="M329" s="129">
        <f>IFERROR('Tablas turistas zona y tip.'!W329/'Tablas turistas zona y tip.'!W342-1,"-")</f>
        <v>-0.28482537133681252</v>
      </c>
      <c r="N329" s="129">
        <f>IFERROR('Tablas turistas zona y tip.'!Y329/'Tablas turistas zona y tip.'!Y342-1,"-")</f>
        <v>0.88229093464511599</v>
      </c>
      <c r="O329" s="129">
        <f>IFERROR('Tablas turistas zona y tip.'!AA329/'Tablas turistas zona y tip.'!AA342-1,"-")</f>
        <v>0.13949923352069504</v>
      </c>
    </row>
    <row r="330" spans="2:15" hidden="1" outlineLevel="1">
      <c r="B330" s="41" t="s">
        <v>21</v>
      </c>
      <c r="C330" s="129">
        <f>IFERROR('Tablas turistas zona y tip.'!C330/'Tablas turistas zona y tip.'!C343-1,"-")</f>
        <v>-0.97272727272727277</v>
      </c>
      <c r="D330" s="130" t="str">
        <f>IFERROR('Tablas turistas zona y tip.'!E330/'Tablas turistas zona y tip.'!E343-1,"-")</f>
        <v>-</v>
      </c>
      <c r="E330" s="130" t="str">
        <f>IFERROR('Tablas turistas zona y tip.'!G330/'Tablas turistas zona y tip.'!G343-1,"-")</f>
        <v>-</v>
      </c>
      <c r="F330" s="130" t="str">
        <f>IFERROR('Tablas turistas zona y tip.'!I330/'Tablas turistas zona y tip.'!I343-1,"-")</f>
        <v>-</v>
      </c>
      <c r="G330" s="129">
        <f>IFERROR('Tablas turistas zona y tip.'!K330/'Tablas turistas zona y tip.'!K343-1,"-")</f>
        <v>-0.49942462600690452</v>
      </c>
      <c r="H330" s="129">
        <f>IFERROR('Tablas turistas zona y tip.'!M330/'Tablas turistas zona y tip.'!M343-1,"-")</f>
        <v>0.65656565656565657</v>
      </c>
      <c r="I330" s="129">
        <f>IFERROR('Tablas turistas zona y tip.'!O330/'Tablas turistas zona y tip.'!O343-1,"-")</f>
        <v>-0.31495809155383625</v>
      </c>
      <c r="J330" s="130">
        <f>IFERROR('Tablas turistas zona y tip.'!Q330/'Tablas turistas zona y tip.'!Q343-1,"-")</f>
        <v>0.64831606217616589</v>
      </c>
      <c r="K330" s="130">
        <f>IFERROR('Tablas turistas zona y tip.'!S330/'Tablas turistas zona y tip.'!S343-1,"-")</f>
        <v>0.66039763567974208</v>
      </c>
      <c r="L330" s="130">
        <f>IFERROR('Tablas turistas zona y tip.'!U330/'Tablas turistas zona y tip.'!U343-1,"-")</f>
        <v>0.65491923641703376</v>
      </c>
      <c r="M330" s="129">
        <f>IFERROR('Tablas turistas zona y tip.'!W330/'Tablas turistas zona y tip.'!W343-1,"-")</f>
        <v>-9.5752170851912677E-2</v>
      </c>
      <c r="N330" s="129">
        <f>IFERROR('Tablas turistas zona y tip.'!Y330/'Tablas turistas zona y tip.'!Y343-1,"-")</f>
        <v>0.65959252971137516</v>
      </c>
      <c r="O330" s="129">
        <f>IFERROR('Tablas turistas zona y tip.'!AA330/'Tablas turistas zona y tip.'!AA343-1,"-")</f>
        <v>0.17319026749282163</v>
      </c>
    </row>
    <row r="331" spans="2:15" hidden="1" outlineLevel="1">
      <c r="B331" s="41" t="s">
        <v>22</v>
      </c>
      <c r="C331" s="129">
        <f>IFERROR('Tablas turistas zona y tip.'!C331/'Tablas turistas zona y tip.'!C344-1,"-")</f>
        <v>0.77777777777777768</v>
      </c>
      <c r="D331" s="130" t="str">
        <f>IFERROR('Tablas turistas zona y tip.'!E331/'Tablas turistas zona y tip.'!E344-1,"-")</f>
        <v>-</v>
      </c>
      <c r="E331" s="130" t="str">
        <f>IFERROR('Tablas turistas zona y tip.'!G331/'Tablas turistas zona y tip.'!G344-1,"-")</f>
        <v>-</v>
      </c>
      <c r="F331" s="130" t="str">
        <f>IFERROR('Tablas turistas zona y tip.'!I331/'Tablas turistas zona y tip.'!I344-1,"-")</f>
        <v>-</v>
      </c>
      <c r="G331" s="129">
        <f>IFERROR('Tablas turistas zona y tip.'!K331/'Tablas turistas zona y tip.'!K344-1,"-")</f>
        <v>-0.298828125</v>
      </c>
      <c r="H331" s="129">
        <f>IFERROR('Tablas turistas zona y tip.'!M331/'Tablas turistas zona y tip.'!M344-1,"-")</f>
        <v>0.73529411764705888</v>
      </c>
      <c r="I331" s="129">
        <f>IFERROR('Tablas turistas zona y tip.'!O331/'Tablas turistas zona y tip.'!O344-1,"-")</f>
        <v>-8.1790123456790154E-2</v>
      </c>
      <c r="J331" s="130">
        <f>IFERROR('Tablas turistas zona y tip.'!Q331/'Tablas turistas zona y tip.'!Q344-1,"-")</f>
        <v>0.34271099744245515</v>
      </c>
      <c r="K331" s="130">
        <f>IFERROR('Tablas turistas zona y tip.'!S331/'Tablas turistas zona y tip.'!S344-1,"-")</f>
        <v>0.62838633686690226</v>
      </c>
      <c r="L331" s="130">
        <f>IFERROR('Tablas turistas zona y tip.'!U331/'Tablas turistas zona y tip.'!U344-1,"-")</f>
        <v>0.49141630901287559</v>
      </c>
      <c r="M331" s="129">
        <f>IFERROR('Tablas turistas zona y tip.'!W331/'Tablas turistas zona y tip.'!W344-1,"-")</f>
        <v>-5.1907291163689084E-2</v>
      </c>
      <c r="N331" s="129">
        <f>IFERROR('Tablas turistas zona y tip.'!Y331/'Tablas turistas zona y tip.'!Y344-1,"-")</f>
        <v>0.65825977301387129</v>
      </c>
      <c r="O331" s="129">
        <f>IFERROR('Tablas turistas zona y tip.'!AA331/'Tablas turistas zona y tip.'!AA344-1,"-")</f>
        <v>0.20717681337218208</v>
      </c>
    </row>
    <row r="332" spans="2:15" collapsed="1">
      <c r="B332" s="126">
        <v>1986</v>
      </c>
      <c r="C332" s="134">
        <f>IFERROR('Tablas turistas zona y tip.'!C332/'Tablas turistas zona y tip.'!C345-1,"-")</f>
        <v>-0.47160493827160499</v>
      </c>
      <c r="D332" s="134">
        <f>IFERROR('Tablas turistas zona y tip.'!E332/'Tablas turistas zona y tip.'!E345-1,"-")</f>
        <v>2.5</v>
      </c>
      <c r="E332" s="134">
        <f>IFERROR('Tablas turistas zona y tip.'!G332/'Tablas turistas zona y tip.'!G345-1,"-")</f>
        <v>-1</v>
      </c>
      <c r="F332" s="134">
        <f>IFERROR('Tablas turistas zona y tip.'!I332/'Tablas turistas zona y tip.'!I345-1,"-")</f>
        <v>0.16666666666666674</v>
      </c>
      <c r="G332" s="134">
        <f>IFERROR('Tablas turistas zona y tip.'!K332/'Tablas turistas zona y tip.'!K345-1,"-")</f>
        <v>-0.50006008171112715</v>
      </c>
      <c r="H332" s="134">
        <f>IFERROR('Tablas turistas zona y tip.'!M332/'Tablas turistas zona y tip.'!M345-1,"-")</f>
        <v>2.3335517693315859</v>
      </c>
      <c r="I332" s="134">
        <f>IFERROR('Tablas turistas zona y tip.'!O332/'Tablas turistas zona y tip.'!O345-1,"-")</f>
        <v>-6.0976848090982916E-2</v>
      </c>
      <c r="J332" s="134">
        <f>IFERROR('Tablas turistas zona y tip.'!Q332/'Tablas turistas zona y tip.'!Q345-1,"-")</f>
        <v>8.2864942990203971E-2</v>
      </c>
      <c r="K332" s="134">
        <f>IFERROR('Tablas turistas zona y tip.'!S332/'Tablas turistas zona y tip.'!S345-1,"-")</f>
        <v>0.37659499054820422</v>
      </c>
      <c r="L332" s="134">
        <f>IFERROR('Tablas turistas zona y tip.'!U332/'Tablas turistas zona y tip.'!U345-1,"-")</f>
        <v>0.2520931182356545</v>
      </c>
      <c r="M332" s="134">
        <f>IFERROR('Tablas turistas zona y tip.'!W332/'Tablas turistas zona y tip.'!W345-1,"-")</f>
        <v>-0.23851003253796099</v>
      </c>
      <c r="N332" s="134">
        <f>IFERROR('Tablas turistas zona y tip.'!Y332/'Tablas turistas zona y tip.'!Y345-1,"-")</f>
        <v>0.77988491368526391</v>
      </c>
      <c r="O332" s="134">
        <f>IFERROR('Tablas turistas zona y tip.'!AA332/'Tablas turistas zona y tip.'!AA345-1,"-")</f>
        <v>0.17274545858675672</v>
      </c>
    </row>
    <row r="333" spans="2:15" hidden="1" outlineLevel="1">
      <c r="B333" s="41" t="s">
        <v>11</v>
      </c>
      <c r="C333" s="129">
        <f>IFERROR('Tablas turistas zona y tip.'!C333/'Tablas turistas zona y tip.'!C346-1,"-")</f>
        <v>-0.33333333333333337</v>
      </c>
      <c r="D333" s="130" t="str">
        <f>IFERROR('Tablas turistas zona y tip.'!E333/'Tablas turistas zona y tip.'!E346-1,"-")</f>
        <v>-</v>
      </c>
      <c r="E333" s="130" t="str">
        <f>IFERROR('Tablas turistas zona y tip.'!G333/'Tablas turistas zona y tip.'!G346-1,"-")</f>
        <v>-</v>
      </c>
      <c r="F333" s="130" t="str">
        <f>IFERROR('Tablas turistas zona y tip.'!I333/'Tablas turistas zona y tip.'!I346-1,"-")</f>
        <v>-</v>
      </c>
      <c r="G333" s="129">
        <f>IFERROR('Tablas turistas zona y tip.'!K333/'Tablas turistas zona y tip.'!K346-1,"-")</f>
        <v>-0.13383247543284982</v>
      </c>
      <c r="H333" s="129">
        <f>IFERROR('Tablas turistas zona y tip.'!M333/'Tablas turistas zona y tip.'!M346-1,"-")</f>
        <v>-0.20466786355475763</v>
      </c>
      <c r="I333" s="129">
        <f>IFERROR('Tablas turistas zona y tip.'!O333/'Tablas turistas zona y tip.'!O346-1,"-")</f>
        <v>-0.14847809948032664</v>
      </c>
      <c r="J333" s="130">
        <f>IFERROR('Tablas turistas zona y tip.'!Q333/'Tablas turistas zona y tip.'!Q346-1,"-")</f>
        <v>-0.26753014738722647</v>
      </c>
      <c r="K333" s="130">
        <f>IFERROR('Tablas turistas zona y tip.'!S333/'Tablas turistas zona y tip.'!S346-1,"-")</f>
        <v>1.3035264483627205</v>
      </c>
      <c r="L333" s="130">
        <f>IFERROR('Tablas turistas zona y tip.'!U333/'Tablas turistas zona y tip.'!U346-1,"-")</f>
        <v>0.38437418343349883</v>
      </c>
      <c r="M333" s="129">
        <f>IFERROR('Tablas turistas zona y tip.'!W333/'Tablas turistas zona y tip.'!W346-1,"-")</f>
        <v>-0.202776513427401</v>
      </c>
      <c r="N333" s="129">
        <f>IFERROR('Tablas turistas zona y tip.'!Y333/'Tablas turistas zona y tip.'!Y346-1,"-")</f>
        <v>0.91188811188811192</v>
      </c>
      <c r="O333" s="129">
        <f>IFERROR('Tablas turistas zona y tip.'!AA333/'Tablas turistas zona y tip.'!AA346-1,"-")</f>
        <v>0.16286894020492437</v>
      </c>
    </row>
    <row r="334" spans="2:15" hidden="1" outlineLevel="1">
      <c r="B334" s="41" t="s">
        <v>12</v>
      </c>
      <c r="C334" s="129">
        <f>IFERROR('Tablas turistas zona y tip.'!C334/'Tablas turistas zona y tip.'!C347-1,"-")</f>
        <v>0.41935483870967749</v>
      </c>
      <c r="D334" s="130" t="str">
        <f>IFERROR('Tablas turistas zona y tip.'!E334/'Tablas turistas zona y tip.'!E347-1,"-")</f>
        <v>-</v>
      </c>
      <c r="E334" s="130" t="str">
        <f>IFERROR('Tablas turistas zona y tip.'!G334/'Tablas turistas zona y tip.'!G347-1,"-")</f>
        <v>-</v>
      </c>
      <c r="F334" s="130" t="str">
        <f>IFERROR('Tablas turistas zona y tip.'!I334/'Tablas turistas zona y tip.'!I347-1,"-")</f>
        <v>-</v>
      </c>
      <c r="G334" s="129">
        <f>IFERROR('Tablas turistas zona y tip.'!K334/'Tablas turistas zona y tip.'!K347-1,"-")</f>
        <v>0.41216216216216206</v>
      </c>
      <c r="H334" s="129">
        <f>IFERROR('Tablas turistas zona y tip.'!M334/'Tablas turistas zona y tip.'!M347-1,"-")</f>
        <v>-0.19921875</v>
      </c>
      <c r="I334" s="129">
        <f>IFERROR('Tablas turistas zona y tip.'!O334/'Tablas turistas zona y tip.'!O347-1,"-")</f>
        <v>0.24240780911062898</v>
      </c>
      <c r="J334" s="130">
        <f>IFERROR('Tablas turistas zona y tip.'!Q334/'Tablas turistas zona y tip.'!Q347-1,"-")</f>
        <v>-7.9356846473029097E-2</v>
      </c>
      <c r="K334" s="130">
        <f>IFERROR('Tablas turistas zona y tip.'!S334/'Tablas turistas zona y tip.'!S347-1,"-")</f>
        <v>0.60542929292929304</v>
      </c>
      <c r="L334" s="130">
        <f>IFERROR('Tablas turistas zona y tip.'!U334/'Tablas turistas zona y tip.'!U347-1,"-")</f>
        <v>0.2294988610478359</v>
      </c>
      <c r="M334" s="129">
        <f>IFERROR('Tablas turistas zona y tip.'!W334/'Tablas turistas zona y tip.'!W347-1,"-")</f>
        <v>0.1248860528714677</v>
      </c>
      <c r="N334" s="129">
        <f>IFERROR('Tablas turistas zona y tip.'!Y334/'Tablas turistas zona y tip.'!Y347-1,"-")</f>
        <v>0.40887404580152675</v>
      </c>
      <c r="O334" s="129">
        <f>IFERROR('Tablas turistas zona y tip.'!AA334/'Tablas turistas zona y tip.'!AA347-1,"-")</f>
        <v>0.23538147391869324</v>
      </c>
    </row>
    <row r="335" spans="2:15" hidden="1" outlineLevel="1">
      <c r="B335" s="41" t="s">
        <v>13</v>
      </c>
      <c r="C335" s="129">
        <f>IFERROR('Tablas turistas zona y tip.'!C335/'Tablas turistas zona y tip.'!C348-1,"-")</f>
        <v>-8.1632653061224469E-2</v>
      </c>
      <c r="D335" s="130" t="str">
        <f>IFERROR('Tablas turistas zona y tip.'!E335/'Tablas turistas zona y tip.'!E348-1,"-")</f>
        <v>-</v>
      </c>
      <c r="E335" s="130" t="str">
        <f>IFERROR('Tablas turistas zona y tip.'!G335/'Tablas turistas zona y tip.'!G348-1,"-")</f>
        <v>-</v>
      </c>
      <c r="F335" s="130" t="str">
        <f>IFERROR('Tablas turistas zona y tip.'!I335/'Tablas turistas zona y tip.'!I348-1,"-")</f>
        <v>-</v>
      </c>
      <c r="G335" s="129">
        <f>IFERROR('Tablas turistas zona y tip.'!K335/'Tablas turistas zona y tip.'!K348-1,"-")</f>
        <v>0.20398773006134974</v>
      </c>
      <c r="H335" s="129">
        <f>IFERROR('Tablas turistas zona y tip.'!M335/'Tablas turistas zona y tip.'!M348-1,"-")</f>
        <v>-0.73834586466165408</v>
      </c>
      <c r="I335" s="129">
        <f>IFERROR('Tablas turistas zona y tip.'!O335/'Tablas turistas zona y tip.'!O348-1,"-")</f>
        <v>-0.27182991647684129</v>
      </c>
      <c r="J335" s="130">
        <f>IFERROR('Tablas turistas zona y tip.'!Q335/'Tablas turistas zona y tip.'!Q348-1,"-")</f>
        <v>0.1890719861231569</v>
      </c>
      <c r="K335" s="130">
        <f>IFERROR('Tablas turistas zona y tip.'!S335/'Tablas turistas zona y tip.'!S348-1,"-")</f>
        <v>3.901734104046243</v>
      </c>
      <c r="L335" s="130">
        <f>IFERROR('Tablas turistas zona y tip.'!U335/'Tablas turistas zona y tip.'!U348-1,"-")</f>
        <v>1.04603068712475</v>
      </c>
      <c r="M335" s="129">
        <f>IFERROR('Tablas turistas zona y tip.'!W335/'Tablas turistas zona y tip.'!W348-1,"-")</f>
        <v>0.18716289104638628</v>
      </c>
      <c r="N335" s="129">
        <f>IFERROR('Tablas turistas zona y tip.'!Y335/'Tablas turistas zona y tip.'!Y348-1,"-")</f>
        <v>0.84965380811078139</v>
      </c>
      <c r="O335" s="129">
        <f>IFERROR('Tablas turistas zona y tip.'!AA335/'Tablas turistas zona y tip.'!AA348-1,"-")</f>
        <v>0.42094240837696328</v>
      </c>
    </row>
    <row r="336" spans="2:15" hidden="1" outlineLevel="1">
      <c r="B336" s="41" t="s">
        <v>14</v>
      </c>
      <c r="C336" s="129">
        <f>IFERROR('Tablas turistas zona y tip.'!C336/'Tablas turistas zona y tip.'!C349-1,"-")</f>
        <v>-0.7857142857142857</v>
      </c>
      <c r="D336" s="130" t="str">
        <f>IFERROR('Tablas turistas zona y tip.'!E336/'Tablas turistas zona y tip.'!E349-1,"-")</f>
        <v>-</v>
      </c>
      <c r="E336" s="130" t="str">
        <f>IFERROR('Tablas turistas zona y tip.'!G336/'Tablas turistas zona y tip.'!G349-1,"-")</f>
        <v>-</v>
      </c>
      <c r="F336" s="130" t="str">
        <f>IFERROR('Tablas turistas zona y tip.'!I336/'Tablas turistas zona y tip.'!I349-1,"-")</f>
        <v>-</v>
      </c>
      <c r="G336" s="129">
        <f>IFERROR('Tablas turistas zona y tip.'!K336/'Tablas turistas zona y tip.'!K349-1,"-")</f>
        <v>6.2189054726368154E-2</v>
      </c>
      <c r="H336" s="129">
        <f>IFERROR('Tablas turistas zona y tip.'!M336/'Tablas turistas zona y tip.'!M349-1,"-")</f>
        <v>-0.8392857142857143</v>
      </c>
      <c r="I336" s="129">
        <f>IFERROR('Tablas turistas zona y tip.'!O336/'Tablas turistas zona y tip.'!O349-1,"-")</f>
        <v>-4.8034934497816595E-2</v>
      </c>
      <c r="J336" s="130">
        <f>IFERROR('Tablas turistas zona y tip.'!Q336/'Tablas turistas zona y tip.'!Q349-1,"-")</f>
        <v>-0.68469860896445134</v>
      </c>
      <c r="K336" s="130">
        <f>IFERROR('Tablas turistas zona y tip.'!S336/'Tablas turistas zona y tip.'!S349-1,"-")</f>
        <v>1.7033492822966507</v>
      </c>
      <c r="L336" s="130">
        <f>IFERROR('Tablas turistas zona y tip.'!U336/'Tablas turistas zona y tip.'!U349-1,"-")</f>
        <v>-0.10163551401869164</v>
      </c>
      <c r="M336" s="129">
        <f>IFERROR('Tablas turistas zona y tip.'!W336/'Tablas turistas zona y tip.'!W349-1,"-")</f>
        <v>-0.40357478833490124</v>
      </c>
      <c r="N336" s="129">
        <f>IFERROR('Tablas turistas zona y tip.'!Y336/'Tablas turistas zona y tip.'!Y349-1,"-")</f>
        <v>1.1660377358490566</v>
      </c>
      <c r="O336" s="129">
        <f>IFERROR('Tablas turistas zona y tip.'!AA336/'Tablas turistas zona y tip.'!AA349-1,"-")</f>
        <v>-9.0361445783132543E-2</v>
      </c>
    </row>
    <row r="337" spans="2:15" hidden="1" outlineLevel="1">
      <c r="B337" s="41" t="s">
        <v>15</v>
      </c>
      <c r="C337" s="129">
        <f>IFERROR('Tablas turistas zona y tip.'!C337/'Tablas turistas zona y tip.'!C350-1,"-")</f>
        <v>-0.4285714285714286</v>
      </c>
      <c r="D337" s="130" t="str">
        <f>IFERROR('Tablas turistas zona y tip.'!E337/'Tablas turistas zona y tip.'!E350-1,"-")</f>
        <v>-</v>
      </c>
      <c r="E337" s="130" t="str">
        <f>IFERROR('Tablas turistas zona y tip.'!G337/'Tablas turistas zona y tip.'!G350-1,"-")</f>
        <v>-</v>
      </c>
      <c r="F337" s="130" t="str">
        <f>IFERROR('Tablas turistas zona y tip.'!I337/'Tablas turistas zona y tip.'!I350-1,"-")</f>
        <v>-</v>
      </c>
      <c r="G337" s="129">
        <f>IFERROR('Tablas turistas zona y tip.'!K337/'Tablas turistas zona y tip.'!K350-1,"-")</f>
        <v>-0.11990407673860914</v>
      </c>
      <c r="H337" s="129">
        <f>IFERROR('Tablas turistas zona y tip.'!M337/'Tablas turistas zona y tip.'!M350-1,"-")</f>
        <v>-1</v>
      </c>
      <c r="I337" s="129">
        <f>IFERROR('Tablas turistas zona y tip.'!O337/'Tablas turistas zona y tip.'!O350-1,"-")</f>
        <v>-0.16968325791855199</v>
      </c>
      <c r="J337" s="130">
        <f>IFERROR('Tablas turistas zona y tip.'!Q337/'Tablas turistas zona y tip.'!Q350-1,"-")</f>
        <v>-0.293040293040293</v>
      </c>
      <c r="K337" s="130">
        <f>IFERROR('Tablas turistas zona y tip.'!S337/'Tablas turistas zona y tip.'!S350-1,"-")</f>
        <v>0.90094339622641506</v>
      </c>
      <c r="L337" s="130">
        <f>IFERROR('Tablas turistas zona y tip.'!U337/'Tablas turistas zona y tip.'!U350-1,"-")</f>
        <v>0.22886597938144337</v>
      </c>
      <c r="M337" s="129">
        <f>IFERROR('Tablas turistas zona y tip.'!W337/'Tablas turistas zona y tip.'!W350-1,"-")</f>
        <v>-0.19318181818181823</v>
      </c>
      <c r="N337" s="129">
        <f>IFERROR('Tablas turistas zona y tip.'!Y337/'Tablas turistas zona y tip.'!Y350-1,"-")</f>
        <v>0.70042194092827015</v>
      </c>
      <c r="O337" s="129">
        <f>IFERROR('Tablas turistas zona y tip.'!AA337/'Tablas turistas zona y tip.'!AA350-1,"-")</f>
        <v>3.1880977683315548E-2</v>
      </c>
    </row>
    <row r="338" spans="2:15" hidden="1" outlineLevel="1">
      <c r="B338" s="41" t="s">
        <v>16</v>
      </c>
      <c r="C338" s="129">
        <f>IFERROR('Tablas turistas zona y tip.'!C338/'Tablas turistas zona y tip.'!C351-1,"-")</f>
        <v>-0.88235294117647056</v>
      </c>
      <c r="D338" s="130" t="str">
        <f>IFERROR('Tablas turistas zona y tip.'!E338/'Tablas turistas zona y tip.'!E351-1,"-")</f>
        <v>-</v>
      </c>
      <c r="E338" s="130" t="str">
        <f>IFERROR('Tablas turistas zona y tip.'!G338/'Tablas turistas zona y tip.'!G351-1,"-")</f>
        <v>-</v>
      </c>
      <c r="F338" s="130" t="str">
        <f>IFERROR('Tablas turistas zona y tip.'!I338/'Tablas turistas zona y tip.'!I351-1,"-")</f>
        <v>-</v>
      </c>
      <c r="G338" s="129">
        <f>IFERROR('Tablas turistas zona y tip.'!K338/'Tablas turistas zona y tip.'!K351-1,"-")</f>
        <v>-0.98181818181818181</v>
      </c>
      <c r="H338" s="129">
        <f>IFERROR('Tablas turistas zona y tip.'!M338/'Tablas turistas zona y tip.'!M351-1,"-")</f>
        <v>-1</v>
      </c>
      <c r="I338" s="129">
        <f>IFERROR('Tablas turistas zona y tip.'!O338/'Tablas turistas zona y tip.'!O351-1,"-")</f>
        <v>-0.98319327731092432</v>
      </c>
      <c r="J338" s="130">
        <f>IFERROR('Tablas turistas zona y tip.'!Q338/'Tablas turistas zona y tip.'!Q351-1,"-")</f>
        <v>-9.3632958801498134E-2</v>
      </c>
      <c r="K338" s="130">
        <f>IFERROR('Tablas turistas zona y tip.'!S338/'Tablas turistas zona y tip.'!S351-1,"-")</f>
        <v>0.49723756906077354</v>
      </c>
      <c r="L338" s="130">
        <f>IFERROR('Tablas turistas zona y tip.'!U338/'Tablas turistas zona y tip.'!U351-1,"-")</f>
        <v>0.24642289348171698</v>
      </c>
      <c r="M338" s="129">
        <f>IFERROR('Tablas turistas zona y tip.'!W338/'Tablas turistas zona y tip.'!W351-1,"-")</f>
        <v>-0.72881355932203395</v>
      </c>
      <c r="N338" s="129">
        <f>IFERROR('Tablas turistas zona y tip.'!Y338/'Tablas turistas zona y tip.'!Y351-1,"-")</f>
        <v>0.30288461538461542</v>
      </c>
      <c r="O338" s="129">
        <f>IFERROR('Tablas turistas zona y tip.'!AA338/'Tablas turistas zona y tip.'!AA351-1,"-")</f>
        <v>-0.41323529411764703</v>
      </c>
    </row>
    <row r="339" spans="2:15" hidden="1" outlineLevel="1">
      <c r="B339" s="41" t="s">
        <v>17</v>
      </c>
      <c r="C339" s="129">
        <f>IFERROR('Tablas turistas zona y tip.'!C339/'Tablas turistas zona y tip.'!C352-1,"-")</f>
        <v>-0.19999999999999996</v>
      </c>
      <c r="D339" s="130" t="str">
        <f>IFERROR('Tablas turistas zona y tip.'!E339/'Tablas turistas zona y tip.'!E352-1,"-")</f>
        <v>-</v>
      </c>
      <c r="E339" s="130" t="str">
        <f>IFERROR('Tablas turistas zona y tip.'!G339/'Tablas turistas zona y tip.'!G352-1,"-")</f>
        <v>-</v>
      </c>
      <c r="F339" s="130" t="str">
        <f>IFERROR('Tablas turistas zona y tip.'!I339/'Tablas turistas zona y tip.'!I352-1,"-")</f>
        <v>-</v>
      </c>
      <c r="G339" s="129">
        <f>IFERROR('Tablas turistas zona y tip.'!K339/'Tablas turistas zona y tip.'!K352-1,"-")</f>
        <v>10.670886075949367</v>
      </c>
      <c r="H339" s="129">
        <f>IFERROR('Tablas turistas zona y tip.'!M339/'Tablas turistas zona y tip.'!M352-1,"-")</f>
        <v>-0.98076923076923073</v>
      </c>
      <c r="I339" s="129">
        <f>IFERROR('Tablas turistas zona y tip.'!O339/'Tablas turistas zona y tip.'!O352-1,"-")</f>
        <v>6.0458015267175576</v>
      </c>
      <c r="J339" s="130">
        <f>IFERROR('Tablas turistas zona y tip.'!Q339/'Tablas turistas zona y tip.'!Q352-1,"-")</f>
        <v>-5.8201058201058253E-2</v>
      </c>
      <c r="K339" s="130">
        <f>IFERROR('Tablas turistas zona y tip.'!S339/'Tablas turistas zona y tip.'!S352-1,"-")</f>
        <v>0.61274509803921573</v>
      </c>
      <c r="L339" s="130">
        <f>IFERROR('Tablas turistas zona y tip.'!U339/'Tablas turistas zona y tip.'!U352-1,"-")</f>
        <v>0.29007633587786263</v>
      </c>
      <c r="M339" s="129">
        <f>IFERROR('Tablas turistas zona y tip.'!W339/'Tablas turistas zona y tip.'!W352-1,"-")</f>
        <v>2.985611510791367</v>
      </c>
      <c r="N339" s="129">
        <f>IFERROR('Tablas turistas zona y tip.'!Y339/'Tablas turistas zona y tip.'!Y352-1,"-")</f>
        <v>0.2890625</v>
      </c>
      <c r="O339" s="129">
        <f>IFERROR('Tablas turistas zona y tip.'!AA339/'Tablas turistas zona y tip.'!AA352-1,"-")</f>
        <v>1.6928838951310863</v>
      </c>
    </row>
    <row r="340" spans="2:15" hidden="1" outlineLevel="1">
      <c r="B340" s="41" t="s">
        <v>18</v>
      </c>
      <c r="C340" s="129">
        <f>IFERROR('Tablas turistas zona y tip.'!C340/'Tablas turistas zona y tip.'!C353-1,"-")</f>
        <v>-0.36842105263157898</v>
      </c>
      <c r="D340" s="130" t="str">
        <f>IFERROR('Tablas turistas zona y tip.'!E340/'Tablas turistas zona y tip.'!E353-1,"-")</f>
        <v>-</v>
      </c>
      <c r="E340" s="130">
        <f>IFERROR('Tablas turistas zona y tip.'!G340/'Tablas turistas zona y tip.'!G353-1,"-")</f>
        <v>0.33333333333333326</v>
      </c>
      <c r="F340" s="130">
        <f>IFERROR('Tablas turistas zona y tip.'!I340/'Tablas turistas zona y tip.'!I353-1,"-")</f>
        <v>0.33333333333333326</v>
      </c>
      <c r="G340" s="129">
        <f>IFERROR('Tablas turistas zona y tip.'!K340/'Tablas turistas zona y tip.'!K353-1,"-")</f>
        <v>5.2781954887218046</v>
      </c>
      <c r="H340" s="129">
        <f>IFERROR('Tablas turistas zona y tip.'!M340/'Tablas turistas zona y tip.'!M353-1,"-")</f>
        <v>-1</v>
      </c>
      <c r="I340" s="129">
        <f>IFERROR('Tablas turistas zona y tip.'!O340/'Tablas turistas zona y tip.'!O353-1,"-")</f>
        <v>3.489247311827957</v>
      </c>
      <c r="J340" s="130">
        <f>IFERROR('Tablas turistas zona y tip.'!Q340/'Tablas turistas zona y tip.'!Q353-1,"-")</f>
        <v>2.2701612903225805</v>
      </c>
      <c r="K340" s="130">
        <f>IFERROR('Tablas turistas zona y tip.'!S340/'Tablas turistas zona y tip.'!S353-1,"-")</f>
        <v>0.79629629629629628</v>
      </c>
      <c r="L340" s="130">
        <f>IFERROR('Tablas turistas zona y tip.'!U340/'Tablas turistas zona y tip.'!U353-1,"-")</f>
        <v>1.5019305019305018</v>
      </c>
      <c r="M340" s="129">
        <f>IFERROR('Tablas turistas zona y tip.'!W340/'Tablas turistas zona y tip.'!W353-1,"-")</f>
        <v>3.1449999999999996</v>
      </c>
      <c r="N340" s="129">
        <f>IFERROR('Tablas turistas zona y tip.'!Y340/'Tablas turistas zona y tip.'!Y353-1,"-")</f>
        <v>0.5</v>
      </c>
      <c r="O340" s="129">
        <f>IFERROR('Tablas turistas zona y tip.'!AA340/'Tablas turistas zona y tip.'!AA353-1,"-")</f>
        <v>1.9573002754820936</v>
      </c>
    </row>
    <row r="341" spans="2:15" hidden="1" outlineLevel="1">
      <c r="B341" s="41" t="s">
        <v>19</v>
      </c>
      <c r="C341" s="129">
        <f>IFERROR('Tablas turistas zona y tip.'!C341/'Tablas turistas zona y tip.'!C354-1,"-")</f>
        <v>-0.84210526315789469</v>
      </c>
      <c r="D341" s="130" t="str">
        <f>IFERROR('Tablas turistas zona y tip.'!E341/'Tablas turistas zona y tip.'!E354-1,"-")</f>
        <v>-</v>
      </c>
      <c r="E341" s="130" t="str">
        <f>IFERROR('Tablas turistas zona y tip.'!G341/'Tablas turistas zona y tip.'!G354-1,"-")</f>
        <v>-</v>
      </c>
      <c r="F341" s="130" t="str">
        <f>IFERROR('Tablas turistas zona y tip.'!I341/'Tablas turistas zona y tip.'!I354-1,"-")</f>
        <v>-</v>
      </c>
      <c r="G341" s="129">
        <f>IFERROR('Tablas turistas zona y tip.'!K341/'Tablas turistas zona y tip.'!K354-1,"-")</f>
        <v>5.4854771784232366</v>
      </c>
      <c r="H341" s="129">
        <f>IFERROR('Tablas turistas zona y tip.'!M341/'Tablas turistas zona y tip.'!M354-1,"-")</f>
        <v>8.1967213114753079E-3</v>
      </c>
      <c r="I341" s="129">
        <f>IFERROR('Tablas turistas zona y tip.'!O341/'Tablas turistas zona y tip.'!O354-1,"-")</f>
        <v>2.7298969072164949</v>
      </c>
      <c r="J341" s="130">
        <f>IFERROR('Tablas turistas zona y tip.'!Q341/'Tablas turistas zona y tip.'!Q354-1,"-")</f>
        <v>-0.31598513011152418</v>
      </c>
      <c r="K341" s="130">
        <f>IFERROR('Tablas turistas zona y tip.'!S341/'Tablas turistas zona y tip.'!S354-1,"-")</f>
        <v>0.10073710073710074</v>
      </c>
      <c r="L341" s="130">
        <f>IFERROR('Tablas turistas zona y tip.'!U341/'Tablas turistas zona y tip.'!U354-1,"-")</f>
        <v>-0.15886984715145902</v>
      </c>
      <c r="M341" s="129">
        <f>IFERROR('Tablas turistas zona y tip.'!W341/'Tablas turistas zona y tip.'!W354-1,"-")</f>
        <v>0.5326354679802956</v>
      </c>
      <c r="N341" s="129">
        <f>IFERROR('Tablas turistas zona y tip.'!Y341/'Tablas turistas zona y tip.'!Y354-1,"-")</f>
        <v>7.9395085066162663E-2</v>
      </c>
      <c r="O341" s="129">
        <f>IFERROR('Tablas turistas zona y tip.'!AA341/'Tablas turistas zona y tip.'!AA354-1,"-")</f>
        <v>0.3538404175988068</v>
      </c>
    </row>
    <row r="342" spans="2:15" hidden="1" outlineLevel="1">
      <c r="B342" s="41" t="s">
        <v>20</v>
      </c>
      <c r="C342" s="129">
        <f>IFERROR('Tablas turistas zona y tip.'!C342/'Tablas turistas zona y tip.'!C355-1,"-")</f>
        <v>1.0298507462686568</v>
      </c>
      <c r="D342" s="130">
        <f>IFERROR('Tablas turistas zona y tip.'!E342/'Tablas turistas zona y tip.'!E355-1,"-")</f>
        <v>-1</v>
      </c>
      <c r="E342" s="130" t="str">
        <f>IFERROR('Tablas turistas zona y tip.'!G342/'Tablas turistas zona y tip.'!G355-1,"-")</f>
        <v>-</v>
      </c>
      <c r="F342" s="130">
        <f>IFERROR('Tablas turistas zona y tip.'!I342/'Tablas turistas zona y tip.'!I355-1,"-")</f>
        <v>-1</v>
      </c>
      <c r="G342" s="129">
        <f>IFERROR('Tablas turistas zona y tip.'!K342/'Tablas turistas zona y tip.'!K355-1,"-")</f>
        <v>2.7586206896551726</v>
      </c>
      <c r="H342" s="129">
        <f>IFERROR('Tablas turistas zona y tip.'!M342/'Tablas turistas zona y tip.'!M355-1,"-")</f>
        <v>0.1061452513966481</v>
      </c>
      <c r="I342" s="129">
        <f>IFERROR('Tablas turistas zona y tip.'!O342/'Tablas turistas zona y tip.'!O355-1,"-")</f>
        <v>1.6553059643687065</v>
      </c>
      <c r="J342" s="130">
        <f>IFERROR('Tablas turistas zona y tip.'!Q342/'Tablas turistas zona y tip.'!Q355-1,"-")</f>
        <v>0.17798594847775173</v>
      </c>
      <c r="K342" s="130">
        <f>IFERROR('Tablas turistas zona y tip.'!S342/'Tablas turistas zona y tip.'!S355-1,"-")</f>
        <v>0.74034003091190104</v>
      </c>
      <c r="L342" s="130">
        <f>IFERROR('Tablas turistas zona y tip.'!U342/'Tablas turistas zona y tip.'!U355-1,"-")</f>
        <v>0.42038640906062619</v>
      </c>
      <c r="M342" s="129">
        <f>IFERROR('Tablas turistas zona y tip.'!W342/'Tablas turistas zona y tip.'!W355-1,"-")</f>
        <v>0.96683774180813264</v>
      </c>
      <c r="N342" s="129">
        <f>IFERROR('Tablas turistas zona y tip.'!Y342/'Tablas turistas zona y tip.'!Y355-1,"-")</f>
        <v>0.55434188967777165</v>
      </c>
      <c r="O342" s="129">
        <f>IFERROR('Tablas turistas zona y tip.'!AA342/'Tablas turistas zona y tip.'!AA355-1,"-")</f>
        <v>0.7937671860678277</v>
      </c>
    </row>
    <row r="343" spans="2:15" hidden="1" outlineLevel="1">
      <c r="B343" s="41" t="s">
        <v>21</v>
      </c>
      <c r="C343" s="129">
        <f>IFERROR('Tablas turistas zona y tip.'!C343/'Tablas turistas zona y tip.'!C356-1,"-")</f>
        <v>4</v>
      </c>
      <c r="D343" s="130" t="str">
        <f>IFERROR('Tablas turistas zona y tip.'!E343/'Tablas turistas zona y tip.'!E356-1,"-")</f>
        <v>-</v>
      </c>
      <c r="E343" s="130">
        <f>IFERROR('Tablas turistas zona y tip.'!G343/'Tablas turistas zona y tip.'!G356-1,"-")</f>
        <v>-1</v>
      </c>
      <c r="F343" s="130">
        <f>IFERROR('Tablas turistas zona y tip.'!I343/'Tablas turistas zona y tip.'!I356-1,"-")</f>
        <v>-1</v>
      </c>
      <c r="G343" s="129">
        <f>IFERROR('Tablas turistas zona y tip.'!K343/'Tablas turistas zona y tip.'!K356-1,"-")</f>
        <v>2.6108033240997228</v>
      </c>
      <c r="H343" s="129">
        <f>IFERROR('Tablas turistas zona y tip.'!M343/'Tablas turistas zona y tip.'!M356-1,"-")</f>
        <v>-0.19773095623987036</v>
      </c>
      <c r="I343" s="129">
        <f>IFERROR('Tablas turistas zona y tip.'!O343/'Tablas turistas zona y tip.'!O356-1,"-")</f>
        <v>1.3166542195668409</v>
      </c>
      <c r="J343" s="130">
        <f>IFERROR('Tablas turistas zona y tip.'!Q343/'Tablas turistas zona y tip.'!Q356-1,"-")</f>
        <v>-0.26441162458313483</v>
      </c>
      <c r="K343" s="130">
        <f>IFERROR('Tablas turistas zona y tip.'!S343/'Tablas turistas zona y tip.'!S356-1,"-")</f>
        <v>0.33981281497480209</v>
      </c>
      <c r="L343" s="130">
        <f>IFERROR('Tablas turistas zona y tip.'!U343/'Tablas turistas zona y tip.'!U356-1,"-")</f>
        <v>-2.3795871559633031E-2</v>
      </c>
      <c r="M343" s="129">
        <f>IFERROR('Tablas turistas zona y tip.'!W343/'Tablas turistas zona y tip.'!W356-1,"-")</f>
        <v>0.49876890608512126</v>
      </c>
      <c r="N343" s="129">
        <f>IFERROR('Tablas turistas zona y tip.'!Y343/'Tablas turistas zona y tip.'!Y356-1,"-")</f>
        <v>0.17272274763563966</v>
      </c>
      <c r="O343" s="129">
        <f>IFERROR('Tablas turistas zona y tip.'!AA343/'Tablas turistas zona y tip.'!AA356-1,"-")</f>
        <v>0.36376751854905187</v>
      </c>
    </row>
    <row r="344" spans="2:15" hidden="1" outlineLevel="1">
      <c r="B344" s="41" t="s">
        <v>22</v>
      </c>
      <c r="C344" s="129">
        <f>IFERROR('Tablas turistas zona y tip.'!C344/'Tablas turistas zona y tip.'!C357-1,"-")</f>
        <v>-0.73134328358208955</v>
      </c>
      <c r="D344" s="130" t="str">
        <f>IFERROR('Tablas turistas zona y tip.'!E344/'Tablas turistas zona y tip.'!E357-1,"-")</f>
        <v>-</v>
      </c>
      <c r="E344" s="130" t="str">
        <f>IFERROR('Tablas turistas zona y tip.'!G344/'Tablas turistas zona y tip.'!G357-1,"-")</f>
        <v>-</v>
      </c>
      <c r="F344" s="130" t="str">
        <f>IFERROR('Tablas turistas zona y tip.'!I344/'Tablas turistas zona y tip.'!I357-1,"-")</f>
        <v>-</v>
      </c>
      <c r="G344" s="129">
        <f>IFERROR('Tablas turistas zona y tip.'!K344/'Tablas turistas zona y tip.'!K357-1,"-")</f>
        <v>1.4806201550387597</v>
      </c>
      <c r="H344" s="129">
        <f>IFERROR('Tablas turistas zona y tip.'!M344/'Tablas turistas zona y tip.'!M357-1,"-")</f>
        <v>-7.3569482288828314E-2</v>
      </c>
      <c r="I344" s="129">
        <f>IFERROR('Tablas turistas zona y tip.'!O344/'Tablas turistas zona y tip.'!O357-1,"-")</f>
        <v>0.83465458663646652</v>
      </c>
      <c r="J344" s="130">
        <f>IFERROR('Tablas turistas zona y tip.'!Q344/'Tablas turistas zona y tip.'!Q357-1,"-")</f>
        <v>-0.29198732458125853</v>
      </c>
      <c r="K344" s="130">
        <f>IFERROR('Tablas turistas zona y tip.'!S344/'Tablas turistas zona y tip.'!S357-1,"-")</f>
        <v>-0.22853248523398451</v>
      </c>
      <c r="L344" s="130">
        <f>IFERROR('Tablas turistas zona y tip.'!U344/'Tablas turistas zona y tip.'!U357-1,"-")</f>
        <v>-0.26031746031746028</v>
      </c>
      <c r="M344" s="129">
        <f>IFERROR('Tablas turistas zona y tip.'!W344/'Tablas turistas zona y tip.'!W357-1,"-")</f>
        <v>0.25211608222490933</v>
      </c>
      <c r="N344" s="129">
        <f>IFERROR('Tablas turistas zona y tip.'!Y344/'Tablas turistas zona y tip.'!Y357-1,"-")</f>
        <v>-0.18971389645776571</v>
      </c>
      <c r="O344" s="129">
        <f>IFERROR('Tablas turistas zona y tip.'!AA344/'Tablas turistas zona y tip.'!AA357-1,"-")</f>
        <v>4.4362588084561283E-2</v>
      </c>
    </row>
    <row r="345" spans="2:15" collapsed="1">
      <c r="B345" s="126">
        <v>1985</v>
      </c>
      <c r="C345" s="134">
        <f>IFERROR('Tablas turistas zona y tip.'!C345/'Tablas turistas zona y tip.'!C358-1,"-")</f>
        <v>0.10354223433242504</v>
      </c>
      <c r="D345" s="134">
        <f>IFERROR('Tablas turistas zona y tip.'!E345/'Tablas turistas zona y tip.'!E358-1,"-")</f>
        <v>-0.5</v>
      </c>
      <c r="E345" s="134">
        <f>IFERROR('Tablas turistas zona y tip.'!G345/'Tablas turistas zona y tip.'!G358-1,"-")</f>
        <v>-0.33333333333333337</v>
      </c>
      <c r="F345" s="134">
        <f>IFERROR('Tablas turistas zona y tip.'!I345/'Tablas turistas zona y tip.'!I358-1,"-")</f>
        <v>-0.4</v>
      </c>
      <c r="G345" s="134">
        <f>IFERROR('Tablas turistas zona y tip.'!K345/'Tablas turistas zona y tip.'!K358-1,"-")</f>
        <v>0.94416540123817305</v>
      </c>
      <c r="H345" s="134">
        <f>IFERROR('Tablas turistas zona y tip.'!M345/'Tablas turistas zona y tip.'!M358-1,"-")</f>
        <v>-0.25669751583049194</v>
      </c>
      <c r="I345" s="134">
        <f>IFERROR('Tablas turistas zona y tip.'!O345/'Tablas turistas zona y tip.'!O358-1,"-")</f>
        <v>0.5549064498302676</v>
      </c>
      <c r="J345" s="134">
        <f>IFERROR('Tablas turistas zona y tip.'!Q345/'Tablas turistas zona y tip.'!Q358-1,"-")</f>
        <v>-0.12939531632296397</v>
      </c>
      <c r="K345" s="134">
        <f>IFERROR('Tablas turistas zona y tip.'!S345/'Tablas turistas zona y tip.'!S358-1,"-")</f>
        <v>0.61634679652439606</v>
      </c>
      <c r="L345" s="134">
        <f>IFERROR('Tablas turistas zona y tip.'!U345/'Tablas turistas zona y tip.'!U358-1,"-")</f>
        <v>0.18580999273549126</v>
      </c>
      <c r="M345" s="134">
        <f>IFERROR('Tablas turistas zona y tip.'!W345/'Tablas turistas zona y tip.'!W358-1,"-")</f>
        <v>0.2697538302633844</v>
      </c>
      <c r="N345" s="134">
        <f>IFERROR('Tablas turistas zona y tip.'!Y345/'Tablas turistas zona y tip.'!Y358-1,"-")</f>
        <v>0.37014945838475244</v>
      </c>
      <c r="O345" s="134">
        <f>IFERROR('Tablas turistas zona y tip.'!AA345/'Tablas turistas zona y tip.'!AA358-1,"-")</f>
        <v>0.30847126011316162</v>
      </c>
    </row>
    <row r="346" spans="2:15" hidden="1" outlineLevel="1">
      <c r="B346" s="41" t="s">
        <v>11</v>
      </c>
      <c r="C346" s="129">
        <f>IFERROR('Tablas turistas zona y tip.'!C346/'Tablas turistas zona y tip.'!C359-1,"-")</f>
        <v>-0.4</v>
      </c>
      <c r="D346" s="130">
        <f>IFERROR('Tablas turistas zona y tip.'!E346/'Tablas turistas zona y tip.'!E359-1,"-")</f>
        <v>-1</v>
      </c>
      <c r="E346" s="130" t="str">
        <f>IFERROR('Tablas turistas zona y tip.'!G346/'Tablas turistas zona y tip.'!G359-1,"-")</f>
        <v>-</v>
      </c>
      <c r="F346" s="130">
        <f>IFERROR('Tablas turistas zona y tip.'!I346/'Tablas turistas zona y tip.'!I359-1,"-")</f>
        <v>-1</v>
      </c>
      <c r="G346" s="129">
        <f>IFERROR('Tablas turistas zona y tip.'!K346/'Tablas turistas zona y tip.'!K359-1,"-")</f>
        <v>0.88447971781305124</v>
      </c>
      <c r="H346" s="129">
        <f>IFERROR('Tablas turistas zona y tip.'!M346/'Tablas turistas zona y tip.'!M359-1,"-")</f>
        <v>-3.1304347826086931E-2</v>
      </c>
      <c r="I346" s="129">
        <f>IFERROR('Tablas turistas zona y tip.'!O346/'Tablas turistas zona y tip.'!O359-1,"-")</f>
        <v>0.57636044470450565</v>
      </c>
      <c r="J346" s="130">
        <f>IFERROR('Tablas turistas zona y tip.'!Q346/'Tablas turistas zona y tip.'!Q359-1,"-")</f>
        <v>1.4499320344358857E-2</v>
      </c>
      <c r="K346" s="130">
        <f>IFERROR('Tablas turistas zona y tip.'!S346/'Tablas turistas zona y tip.'!S359-1,"-")</f>
        <v>5.8666666666666645E-2</v>
      </c>
      <c r="L346" s="130">
        <f>IFERROR('Tablas turistas zona y tip.'!U346/'Tablas turistas zona y tip.'!U359-1,"-")</f>
        <v>3.2371189641219322E-2</v>
      </c>
      <c r="M346" s="129">
        <f>IFERROR('Tablas turistas zona y tip.'!W346/'Tablas turistas zona y tip.'!W359-1,"-")</f>
        <v>0.30231179608772973</v>
      </c>
      <c r="N346" s="129">
        <f>IFERROR('Tablas turistas zona y tip.'!Y346/'Tablas turistas zona y tip.'!Y359-1,"-")</f>
        <v>3.3734939759036076E-2</v>
      </c>
      <c r="O346" s="129">
        <f>IFERROR('Tablas turistas zona y tip.'!AA346/'Tablas turistas zona y tip.'!AA359-1,"-")</f>
        <v>0.20003670398238205</v>
      </c>
    </row>
    <row r="347" spans="2:15" hidden="1" outlineLevel="1">
      <c r="B347" s="41" t="s">
        <v>12</v>
      </c>
      <c r="C347" s="129">
        <f>IFERROR('Tablas turistas zona y tip.'!C347/'Tablas turistas zona y tip.'!C360-1,"-")</f>
        <v>30</v>
      </c>
      <c r="D347" s="130">
        <f>IFERROR('Tablas turistas zona y tip.'!E347/'Tablas turistas zona y tip.'!E360-1,"-")</f>
        <v>-1</v>
      </c>
      <c r="E347" s="130" t="str">
        <f>IFERROR('Tablas turistas zona y tip.'!G347/'Tablas turistas zona y tip.'!G360-1,"-")</f>
        <v>-</v>
      </c>
      <c r="F347" s="130">
        <f>IFERROR('Tablas turistas zona y tip.'!I347/'Tablas turistas zona y tip.'!I360-1,"-")</f>
        <v>-1</v>
      </c>
      <c r="G347" s="129">
        <f>IFERROR('Tablas turistas zona y tip.'!K347/'Tablas turistas zona y tip.'!K360-1,"-")</f>
        <v>-0.20477611940298512</v>
      </c>
      <c r="H347" s="129">
        <f>IFERROR('Tablas turistas zona y tip.'!M347/'Tablas turistas zona y tip.'!M360-1,"-")</f>
        <v>-0.31367292225201071</v>
      </c>
      <c r="I347" s="129">
        <f>IFERROR('Tablas turistas zona y tip.'!O347/'Tablas turistas zona y tip.'!O360-1,"-")</f>
        <v>-0.23833126807104499</v>
      </c>
      <c r="J347" s="130">
        <f>IFERROR('Tablas turistas zona y tip.'!Q347/'Tablas turistas zona y tip.'!Q360-1,"-")</f>
        <v>0.17132442284325644</v>
      </c>
      <c r="K347" s="130">
        <f>IFERROR('Tablas turistas zona y tip.'!S347/'Tablas turistas zona y tip.'!S360-1,"-")</f>
        <v>4.6235138705416068E-2</v>
      </c>
      <c r="L347" s="130">
        <f>IFERROR('Tablas turistas zona y tip.'!U347/'Tablas turistas zona y tip.'!U360-1,"-")</f>
        <v>0.11139240506329107</v>
      </c>
      <c r="M347" s="129">
        <f>IFERROR('Tablas turistas zona y tip.'!W347/'Tablas turistas zona y tip.'!W360-1,"-")</f>
        <v>-9.9277978339350481E-3</v>
      </c>
      <c r="N347" s="129">
        <f>IFERROR('Tablas turistas zona y tip.'!Y347/'Tablas turistas zona y tip.'!Y360-1,"-")</f>
        <v>-7.2566371681415887E-2</v>
      </c>
      <c r="O347" s="129">
        <f>IFERROR('Tablas turistas zona y tip.'!AA347/'Tablas turistas zona y tip.'!AA360-1,"-")</f>
        <v>-3.5279369627507218E-2</v>
      </c>
    </row>
    <row r="348" spans="2:15" hidden="1" outlineLevel="1">
      <c r="B348" s="41" t="s">
        <v>13</v>
      </c>
      <c r="C348" s="129">
        <f>IFERROR('Tablas turistas zona y tip.'!C348/'Tablas turistas zona y tip.'!C361-1,"-")</f>
        <v>4.4444444444444446</v>
      </c>
      <c r="D348" s="130" t="str">
        <f>IFERROR('Tablas turistas zona y tip.'!E348/'Tablas turistas zona y tip.'!E361-1,"-")</f>
        <v>-</v>
      </c>
      <c r="E348" s="130" t="str">
        <f>IFERROR('Tablas turistas zona y tip.'!G348/'Tablas turistas zona y tip.'!G361-1,"-")</f>
        <v>-</v>
      </c>
      <c r="F348" s="130" t="str">
        <f>IFERROR('Tablas turistas zona y tip.'!I348/'Tablas turistas zona y tip.'!I361-1,"-")</f>
        <v>-</v>
      </c>
      <c r="G348" s="129">
        <f>IFERROR('Tablas turistas zona y tip.'!K348/'Tablas turistas zona y tip.'!K361-1,"-")</f>
        <v>-2.5411061285500747E-2</v>
      </c>
      <c r="H348" s="129">
        <f>IFERROR('Tablas turistas zona y tip.'!M348/'Tablas turistas zona y tip.'!M361-1,"-")</f>
        <v>0.37681159420289845</v>
      </c>
      <c r="I348" s="129">
        <f>IFERROR('Tablas turistas zona y tip.'!O348/'Tablas turistas zona y tip.'!O361-1,"-")</f>
        <v>0.14322916666666674</v>
      </c>
      <c r="J348" s="130">
        <f>IFERROR('Tablas turistas zona y tip.'!Q348/'Tablas turistas zona y tip.'!Q361-1,"-")</f>
        <v>0.57298772169167811</v>
      </c>
      <c r="K348" s="130">
        <f>IFERROR('Tablas turistas zona y tip.'!S348/'Tablas turistas zona y tip.'!S361-1,"-")</f>
        <v>-0.56257901390644749</v>
      </c>
      <c r="L348" s="130">
        <f>IFERROR('Tablas turistas zona y tip.'!U348/'Tablas turistas zona y tip.'!U361-1,"-")</f>
        <v>-1.6404199475065662E-2</v>
      </c>
      <c r="M348" s="129">
        <f>IFERROR('Tablas turistas zona y tip.'!W348/'Tablas turistas zona y tip.'!W361-1,"-")</f>
        <v>0.31396172927002119</v>
      </c>
      <c r="N348" s="129">
        <f>IFERROR('Tablas turistas zona y tip.'!Y348/'Tablas turistas zona y tip.'!Y361-1,"-")</f>
        <v>-0.20643642072213497</v>
      </c>
      <c r="O348" s="129">
        <f>IFERROR('Tablas turistas zona y tip.'!AA348/'Tablas turistas zona y tip.'!AA361-1,"-")</f>
        <v>6.7039106145251326E-2</v>
      </c>
    </row>
    <row r="349" spans="2:15" hidden="1" outlineLevel="1">
      <c r="B349" s="41" t="s">
        <v>14</v>
      </c>
      <c r="C349" s="129">
        <f>IFERROR('Tablas turistas zona y tip.'!C349/'Tablas turistas zona y tip.'!C362-1,"-")</f>
        <v>6</v>
      </c>
      <c r="D349" s="130" t="str">
        <f>IFERROR('Tablas turistas zona y tip.'!E349/'Tablas turistas zona y tip.'!E362-1,"-")</f>
        <v>-</v>
      </c>
      <c r="E349" s="130" t="str">
        <f>IFERROR('Tablas turistas zona y tip.'!G349/'Tablas turistas zona y tip.'!G362-1,"-")</f>
        <v>-</v>
      </c>
      <c r="F349" s="130" t="str">
        <f>IFERROR('Tablas turistas zona y tip.'!I349/'Tablas turistas zona y tip.'!I362-1,"-")</f>
        <v>-</v>
      </c>
      <c r="G349" s="129">
        <f>IFERROR('Tablas turistas zona y tip.'!K349/'Tablas turistas zona y tip.'!K362-1,"-")</f>
        <v>3.1020408163265305</v>
      </c>
      <c r="H349" s="129">
        <f>IFERROR('Tablas turistas zona y tip.'!M349/'Tablas turistas zona y tip.'!M362-1,"-")</f>
        <v>0.8666666666666667</v>
      </c>
      <c r="I349" s="129">
        <f>IFERROR('Tablas turistas zona y tip.'!O349/'Tablas turistas zona y tip.'!O362-1,"-")</f>
        <v>2.578125</v>
      </c>
      <c r="J349" s="130">
        <f>IFERROR('Tablas turistas zona y tip.'!Q349/'Tablas turistas zona y tip.'!Q362-1,"-")</f>
        <v>1.3189964157706093</v>
      </c>
      <c r="K349" s="130">
        <f>IFERROR('Tablas turistas zona y tip.'!S349/'Tablas turistas zona y tip.'!S362-1,"-")</f>
        <v>4.3589743589743586</v>
      </c>
      <c r="L349" s="130">
        <f>IFERROR('Tablas turistas zona y tip.'!U349/'Tablas turistas zona y tip.'!U362-1,"-")</f>
        <v>1.691823899371069</v>
      </c>
      <c r="M349" s="129">
        <f>IFERROR('Tablas turistas zona y tip.'!W349/'Tablas turistas zona y tip.'!W362-1,"-")</f>
        <v>1.8047493403693933</v>
      </c>
      <c r="N349" s="129">
        <f>IFERROR('Tablas turistas zona y tip.'!Y349/'Tablas turistas zona y tip.'!Y362-1,"-")</f>
        <v>2.8405797101449277</v>
      </c>
      <c r="O349" s="129">
        <f>IFERROR('Tablas turistas zona y tip.'!AA349/'Tablas turistas zona y tip.'!AA362-1,"-")</f>
        <v>1.9642857142857144</v>
      </c>
    </row>
    <row r="350" spans="2:15" hidden="1" outlineLevel="1">
      <c r="B350" s="41" t="s">
        <v>15</v>
      </c>
      <c r="C350" s="129">
        <f>IFERROR('Tablas turistas zona y tip.'!C350/'Tablas turistas zona y tip.'!C363-1,"-")</f>
        <v>6</v>
      </c>
      <c r="D350" s="130" t="str">
        <f>IFERROR('Tablas turistas zona y tip.'!E350/'Tablas turistas zona y tip.'!E363-1,"-")</f>
        <v>-</v>
      </c>
      <c r="E350" s="130" t="str">
        <f>IFERROR('Tablas turistas zona y tip.'!G350/'Tablas turistas zona y tip.'!G363-1,"-")</f>
        <v>-</v>
      </c>
      <c r="F350" s="130" t="str">
        <f>IFERROR('Tablas turistas zona y tip.'!I350/'Tablas turistas zona y tip.'!I363-1,"-")</f>
        <v>-</v>
      </c>
      <c r="G350" s="129">
        <f>IFERROR('Tablas turistas zona y tip.'!K350/'Tablas turistas zona y tip.'!K363-1,"-")</f>
        <v>40.700000000000003</v>
      </c>
      <c r="H350" s="129" t="str">
        <f>IFERROR('Tablas turistas zona y tip.'!M350/'Tablas turistas zona y tip.'!M363-1,"-")</f>
        <v>-</v>
      </c>
      <c r="I350" s="129">
        <f>IFERROR('Tablas turistas zona y tip.'!O350/'Tablas turistas zona y tip.'!O363-1,"-")</f>
        <v>43.2</v>
      </c>
      <c r="J350" s="130">
        <f>IFERROR('Tablas turistas zona y tip.'!Q350/'Tablas turistas zona y tip.'!Q363-1,"-")</f>
        <v>44.5</v>
      </c>
      <c r="K350" s="130" t="str">
        <f>IFERROR('Tablas turistas zona y tip.'!S350/'Tablas turistas zona y tip.'!S363-1,"-")</f>
        <v>-</v>
      </c>
      <c r="L350" s="130">
        <f>IFERROR('Tablas turistas zona y tip.'!U350/'Tablas turistas zona y tip.'!U363-1,"-")</f>
        <v>79.833333333333329</v>
      </c>
      <c r="M350" s="129">
        <f>IFERROR('Tablas turistas zona y tip.'!W350/'Tablas turistas zona y tip.'!W363-1,"-")</f>
        <v>38.111111111111114</v>
      </c>
      <c r="N350" s="129" t="str">
        <f>IFERROR('Tablas turistas zona y tip.'!Y350/'Tablas turistas zona y tip.'!Y363-1,"-")</f>
        <v>-</v>
      </c>
      <c r="O350" s="129">
        <f>IFERROR('Tablas turistas zona y tip.'!AA350/'Tablas turistas zona y tip.'!AA363-1,"-")</f>
        <v>51.277777777777779</v>
      </c>
    </row>
    <row r="351" spans="2:15" hidden="1" outlineLevel="1">
      <c r="B351" s="41" t="s">
        <v>16</v>
      </c>
      <c r="C351" s="129">
        <f>IFERROR('Tablas turistas zona y tip.'!C351/'Tablas turistas zona y tip.'!C364-1,"-")</f>
        <v>0.54545454545454541</v>
      </c>
      <c r="D351" s="130" t="str">
        <f>IFERROR('Tablas turistas zona y tip.'!E351/'Tablas turistas zona y tip.'!E364-1,"-")</f>
        <v>-</v>
      </c>
      <c r="E351" s="130" t="str">
        <f>IFERROR('Tablas turistas zona y tip.'!G351/'Tablas turistas zona y tip.'!G364-1,"-")</f>
        <v>-</v>
      </c>
      <c r="F351" s="130" t="str">
        <f>IFERROR('Tablas turistas zona y tip.'!I351/'Tablas turistas zona y tip.'!I364-1,"-")</f>
        <v>-</v>
      </c>
      <c r="G351" s="129">
        <f>IFERROR('Tablas turistas zona y tip.'!K351/'Tablas turistas zona y tip.'!K364-1,"-")</f>
        <v>131</v>
      </c>
      <c r="H351" s="129" t="str">
        <f>IFERROR('Tablas turistas zona y tip.'!M351/'Tablas turistas zona y tip.'!M364-1,"-")</f>
        <v>-</v>
      </c>
      <c r="I351" s="129">
        <f>IFERROR('Tablas turistas zona y tip.'!O351/'Tablas turistas zona y tip.'!O364-1,"-")</f>
        <v>141.80000000000001</v>
      </c>
      <c r="J351" s="130">
        <f>IFERROR('Tablas turistas zona y tip.'!Q351/'Tablas turistas zona y tip.'!Q364-1,"-")</f>
        <v>132.5</v>
      </c>
      <c r="K351" s="130" t="str">
        <f>IFERROR('Tablas turistas zona y tip.'!S351/'Tablas turistas zona y tip.'!S364-1,"-")</f>
        <v>-</v>
      </c>
      <c r="L351" s="130">
        <f>IFERROR('Tablas turistas zona y tip.'!U351/'Tablas turistas zona y tip.'!U364-1,"-")</f>
        <v>313.5</v>
      </c>
      <c r="M351" s="129">
        <f>IFERROR('Tablas turistas zona y tip.'!W351/'Tablas turistas zona y tip.'!W364-1,"-")</f>
        <v>51.444444444444443</v>
      </c>
      <c r="N351" s="129" t="str">
        <f>IFERROR('Tablas turistas zona y tip.'!Y351/'Tablas turistas zona y tip.'!Y364-1,"-")</f>
        <v>-</v>
      </c>
      <c r="O351" s="129">
        <f>IFERROR('Tablas turistas zona y tip.'!AA351/'Tablas turistas zona y tip.'!AA364-1,"-")</f>
        <v>74.555555555555557</v>
      </c>
    </row>
    <row r="352" spans="2:15" hidden="1" outlineLevel="1">
      <c r="B352" s="41" t="s">
        <v>17</v>
      </c>
      <c r="C352" s="129">
        <f>IFERROR('Tablas turistas zona y tip.'!C352/'Tablas turistas zona y tip.'!C365-1,"-")</f>
        <v>0.66666666666666674</v>
      </c>
      <c r="D352" s="130">
        <f>IFERROR('Tablas turistas zona y tip.'!E352/'Tablas turistas zona y tip.'!E365-1,"-")</f>
        <v>-1</v>
      </c>
      <c r="E352" s="130">
        <f>IFERROR('Tablas turistas zona y tip.'!G352/'Tablas turistas zona y tip.'!G365-1,"-")</f>
        <v>-1</v>
      </c>
      <c r="F352" s="130">
        <f>IFERROR('Tablas turistas zona y tip.'!I352/'Tablas turistas zona y tip.'!I365-1,"-")</f>
        <v>-1</v>
      </c>
      <c r="G352" s="129">
        <f>IFERROR('Tablas turistas zona y tip.'!K352/'Tablas turistas zona y tip.'!K365-1,"-")</f>
        <v>6.9</v>
      </c>
      <c r="H352" s="129" t="str">
        <f>IFERROR('Tablas turistas zona y tip.'!M352/'Tablas turistas zona y tip.'!M365-1,"-")</f>
        <v>-</v>
      </c>
      <c r="I352" s="129">
        <f>IFERROR('Tablas turistas zona y tip.'!O352/'Tablas turistas zona y tip.'!O365-1,"-")</f>
        <v>12.1</v>
      </c>
      <c r="J352" s="130">
        <f>IFERROR('Tablas turistas zona y tip.'!Q352/'Tablas turistas zona y tip.'!Q365-1,"-")</f>
        <v>22.625</v>
      </c>
      <c r="K352" s="130" t="str">
        <f>IFERROR('Tablas turistas zona y tip.'!S352/'Tablas turistas zona y tip.'!S365-1,"-")</f>
        <v>-</v>
      </c>
      <c r="L352" s="130">
        <f>IFERROR('Tablas turistas zona y tip.'!U352/'Tablas turistas zona y tip.'!U365-1,"-")</f>
        <v>48.125</v>
      </c>
      <c r="M352" s="129">
        <f>IFERROR('Tablas turistas zona y tip.'!W352/'Tablas turistas zona y tip.'!W365-1,"-")</f>
        <v>8.9285714285714288</v>
      </c>
      <c r="N352" s="129">
        <f>IFERROR('Tablas turistas zona y tip.'!Y352/'Tablas turistas zona y tip.'!Y365-1,"-")</f>
        <v>255</v>
      </c>
      <c r="O352" s="129">
        <f>IFERROR('Tablas turistas zona y tip.'!AA352/'Tablas turistas zona y tip.'!AA365-1,"-")</f>
        <v>17.413793103448278</v>
      </c>
    </row>
    <row r="353" spans="2:15" hidden="1" outlineLevel="1">
      <c r="B353" s="41" t="s">
        <v>18</v>
      </c>
      <c r="C353" s="129">
        <f>IFERROR('Tablas turistas zona y tip.'!C353/'Tablas turistas zona y tip.'!C366-1,"-")</f>
        <v>0.35714285714285721</v>
      </c>
      <c r="D353" s="130" t="str">
        <f>IFERROR('Tablas turistas zona y tip.'!E353/'Tablas turistas zona y tip.'!E366-1,"-")</f>
        <v>-</v>
      </c>
      <c r="E353" s="130" t="str">
        <f>IFERROR('Tablas turistas zona y tip.'!G353/'Tablas turistas zona y tip.'!G366-1,"-")</f>
        <v>-</v>
      </c>
      <c r="F353" s="130" t="str">
        <f>IFERROR('Tablas turistas zona y tip.'!I353/'Tablas turistas zona y tip.'!I366-1,"-")</f>
        <v>-</v>
      </c>
      <c r="G353" s="129">
        <f>IFERROR('Tablas turistas zona y tip.'!K353/'Tablas turistas zona y tip.'!K366-1,"-")</f>
        <v>43.333333333333336</v>
      </c>
      <c r="H353" s="129" t="str">
        <f>IFERROR('Tablas turistas zona y tip.'!M353/'Tablas turistas zona y tip.'!M366-1,"-")</f>
        <v>-</v>
      </c>
      <c r="I353" s="129">
        <f>IFERROR('Tablas turistas zona y tip.'!O353/'Tablas turistas zona y tip.'!O366-1,"-")</f>
        <v>61</v>
      </c>
      <c r="J353" s="130">
        <f>IFERROR('Tablas turistas zona y tip.'!Q353/'Tablas turistas zona y tip.'!Q366-1,"-")</f>
        <v>247</v>
      </c>
      <c r="K353" s="130">
        <f>IFERROR('Tablas turistas zona y tip.'!S353/'Tablas turistas zona y tip.'!S366-1,"-")</f>
        <v>134</v>
      </c>
      <c r="L353" s="130">
        <f>IFERROR('Tablas turistas zona y tip.'!U353/'Tablas turistas zona y tip.'!U366-1,"-")</f>
        <v>171.66666666666666</v>
      </c>
      <c r="M353" s="129">
        <f>IFERROR('Tablas turistas zona y tip.'!W353/'Tablas turistas zona y tip.'!W366-1,"-")</f>
        <v>21.222222222222221</v>
      </c>
      <c r="N353" s="129">
        <f>IFERROR('Tablas turistas zona y tip.'!Y353/'Tablas turistas zona y tip.'!Y366-1,"-")</f>
        <v>162</v>
      </c>
      <c r="O353" s="129">
        <f>IFERROR('Tablas turistas zona y tip.'!AA353/'Tablas turistas zona y tip.'!AA366-1,"-")</f>
        <v>35.299999999999997</v>
      </c>
    </row>
    <row r="354" spans="2:15" hidden="1" outlineLevel="1">
      <c r="B354" s="41" t="s">
        <v>19</v>
      </c>
      <c r="C354" s="129">
        <f>IFERROR('Tablas turistas zona y tip.'!C354/'Tablas turistas zona y tip.'!C367-1,"-")</f>
        <v>-0.35593220338983056</v>
      </c>
      <c r="D354" s="130" t="str">
        <f>IFERROR('Tablas turistas zona y tip.'!E354/'Tablas turistas zona y tip.'!E367-1,"-")</f>
        <v>-</v>
      </c>
      <c r="E354" s="130" t="str">
        <f>IFERROR('Tablas turistas zona y tip.'!G354/'Tablas turistas zona y tip.'!G367-1,"-")</f>
        <v>-</v>
      </c>
      <c r="F354" s="130" t="str">
        <f>IFERROR('Tablas turistas zona y tip.'!I354/'Tablas turistas zona y tip.'!I367-1,"-")</f>
        <v>-</v>
      </c>
      <c r="G354" s="129">
        <f>IFERROR('Tablas turistas zona y tip.'!K354/'Tablas turistas zona y tip.'!K367-1,"-")</f>
        <v>-0.24213836477987416</v>
      </c>
      <c r="H354" s="129">
        <f>IFERROR('Tablas turistas zona y tip.'!M354/'Tablas turistas zona y tip.'!M367-1,"-")</f>
        <v>-0.30085959885386815</v>
      </c>
      <c r="I354" s="129">
        <f>IFERROR('Tablas turistas zona y tip.'!O354/'Tablas turistas zona y tip.'!O367-1,"-")</f>
        <v>-0.27286356821589208</v>
      </c>
      <c r="J354" s="130">
        <f>IFERROR('Tablas turistas zona y tip.'!Q354/'Tablas turistas zona y tip.'!Q367-1,"-")</f>
        <v>0.31604696673189814</v>
      </c>
      <c r="K354" s="130">
        <f>IFERROR('Tablas turistas zona y tip.'!S354/'Tablas turistas zona y tip.'!S367-1,"-")</f>
        <v>0.96618357487922713</v>
      </c>
      <c r="L354" s="130">
        <f>IFERROR('Tablas turistas zona y tip.'!U354/'Tablas turistas zona y tip.'!U367-1,"-")</f>
        <v>0.50348189415041777</v>
      </c>
      <c r="M354" s="129">
        <f>IFERROR('Tablas turistas zona y tip.'!W354/'Tablas turistas zona y tip.'!W367-1,"-")</f>
        <v>0.16082916368834876</v>
      </c>
      <c r="N354" s="129">
        <f>IFERROR('Tablas turistas zona y tip.'!Y354/'Tablas turistas zona y tip.'!Y367-1,"-")</f>
        <v>0.3866317169069462</v>
      </c>
      <c r="O354" s="129">
        <f>IFERROR('Tablas turistas zona y tip.'!AA354/'Tablas turistas zona y tip.'!AA367-1,"-")</f>
        <v>0.24051803885291401</v>
      </c>
    </row>
    <row r="355" spans="2:15" hidden="1" outlineLevel="1">
      <c r="B355" s="41" t="s">
        <v>20</v>
      </c>
      <c r="C355" s="129">
        <f>IFERROR('Tablas turistas zona y tip.'!C355/'Tablas turistas zona y tip.'!C368-1,"-")</f>
        <v>-0.3232323232323232</v>
      </c>
      <c r="D355" s="130">
        <f>IFERROR('Tablas turistas zona y tip.'!E355/'Tablas turistas zona y tip.'!E368-1,"-")</f>
        <v>1</v>
      </c>
      <c r="E355" s="130" t="str">
        <f>IFERROR('Tablas turistas zona y tip.'!G355/'Tablas turistas zona y tip.'!G368-1,"-")</f>
        <v>-</v>
      </c>
      <c r="F355" s="130">
        <f>IFERROR('Tablas turistas zona y tip.'!I355/'Tablas turistas zona y tip.'!I368-1,"-")</f>
        <v>1</v>
      </c>
      <c r="G355" s="129">
        <f>IFERROR('Tablas turistas zona y tip.'!K355/'Tablas turistas zona y tip.'!K368-1,"-")</f>
        <v>-0.6115404430705822</v>
      </c>
      <c r="H355" s="129">
        <f>IFERROR('Tablas turistas zona y tip.'!M355/'Tablas turistas zona y tip.'!M368-1,"-")</f>
        <v>-0.42566844919786095</v>
      </c>
      <c r="I355" s="129">
        <f>IFERROR('Tablas turistas zona y tip.'!O355/'Tablas turistas zona y tip.'!O368-1,"-")</f>
        <v>-0.55111265646731566</v>
      </c>
      <c r="J355" s="130">
        <f>IFERROR('Tablas turistas zona y tip.'!Q355/'Tablas turistas zona y tip.'!Q368-1,"-")</f>
        <v>0.10693454309786121</v>
      </c>
      <c r="K355" s="130">
        <f>IFERROR('Tablas turistas zona y tip.'!S355/'Tablas turistas zona y tip.'!S368-1,"-")</f>
        <v>0.22654028436018958</v>
      </c>
      <c r="L355" s="130">
        <f>IFERROR('Tablas turistas zona y tip.'!U355/'Tablas turistas zona y tip.'!U368-1,"-")</f>
        <v>0.15550423402617408</v>
      </c>
      <c r="M355" s="129">
        <f>IFERROR('Tablas turistas zona y tip.'!W355/'Tablas turistas zona y tip.'!W368-1,"-")</f>
        <v>-0.29344490934449097</v>
      </c>
      <c r="N355" s="129">
        <f>IFERROR('Tablas turistas zona y tip.'!Y355/'Tablas turistas zona y tip.'!Y368-1,"-")</f>
        <v>-7.9899497487437188E-2</v>
      </c>
      <c r="O355" s="129">
        <f>IFERROR('Tablas turistas zona y tip.'!AA355/'Tablas turistas zona y tip.'!AA368-1,"-")</f>
        <v>-0.21721973094170399</v>
      </c>
    </row>
    <row r="356" spans="2:15" hidden="1" outlineLevel="1">
      <c r="B356" s="41" t="s">
        <v>21</v>
      </c>
      <c r="C356" s="129">
        <f>IFERROR('Tablas turistas zona y tip.'!C356/'Tablas turistas zona y tip.'!C369-1,"-")</f>
        <v>-0.69444444444444442</v>
      </c>
      <c r="D356" s="130" t="str">
        <f>IFERROR('Tablas turistas zona y tip.'!E356/'Tablas turistas zona y tip.'!E369-1,"-")</f>
        <v>-</v>
      </c>
      <c r="E356" s="130">
        <f>IFERROR('Tablas turistas zona y tip.'!G356/'Tablas turistas zona y tip.'!G369-1,"-")</f>
        <v>0</v>
      </c>
      <c r="F356" s="130">
        <f>IFERROR('Tablas turistas zona y tip.'!I356/'Tablas turistas zona y tip.'!I369-1,"-")</f>
        <v>0</v>
      </c>
      <c r="G356" s="129">
        <f>IFERROR('Tablas turistas zona y tip.'!K356/'Tablas turistas zona y tip.'!K369-1,"-")</f>
        <v>-0.64097463948284439</v>
      </c>
      <c r="H356" s="129">
        <f>IFERROR('Tablas turistas zona y tip.'!M356/'Tablas turistas zona y tip.'!M369-1,"-")</f>
        <v>-6.656580937972767E-2</v>
      </c>
      <c r="I356" s="129">
        <f>IFERROR('Tablas turistas zona y tip.'!O356/'Tablas turistas zona y tip.'!O369-1,"-")</f>
        <v>-0.49887724550898205</v>
      </c>
      <c r="J356" s="130">
        <f>IFERROR('Tablas turistas zona y tip.'!Q356/'Tablas turistas zona y tip.'!Q369-1,"-")</f>
        <v>-1.0838831291234641E-2</v>
      </c>
      <c r="K356" s="130">
        <f>IFERROR('Tablas turistas zona y tip.'!S356/'Tablas turistas zona y tip.'!S369-1,"-")</f>
        <v>0.39317953861584765</v>
      </c>
      <c r="L356" s="130">
        <f>IFERROR('Tablas turistas zona y tip.'!U356/'Tablas turistas zona y tip.'!U369-1,"-")</f>
        <v>0.1183071497274768</v>
      </c>
      <c r="M356" s="129">
        <f>IFERROR('Tablas turistas zona y tip.'!W356/'Tablas turistas zona y tip.'!W369-1,"-")</f>
        <v>-0.32390011890606418</v>
      </c>
      <c r="N356" s="129">
        <f>IFERROR('Tablas turistas zona y tip.'!Y356/'Tablas turistas zona y tip.'!Y369-1,"-")</f>
        <v>0.20951234196267299</v>
      </c>
      <c r="O356" s="129">
        <f>IFERROR('Tablas turistas zona y tip.'!AA356/'Tablas turistas zona y tip.'!AA369-1,"-")</f>
        <v>-0.17286055233549269</v>
      </c>
    </row>
    <row r="357" spans="2:15" hidden="1" outlineLevel="1">
      <c r="B357" s="41" t="s">
        <v>22</v>
      </c>
      <c r="C357" s="129">
        <f>IFERROR('Tablas turistas zona y tip.'!C357/'Tablas turistas zona y tip.'!C370-1,"-")</f>
        <v>-0.21176470588235297</v>
      </c>
      <c r="D357" s="130" t="str">
        <f>IFERROR('Tablas turistas zona y tip.'!E357/'Tablas turistas zona y tip.'!E370-1,"-")</f>
        <v>-</v>
      </c>
      <c r="E357" s="130">
        <f>IFERROR('Tablas turistas zona y tip.'!G357/'Tablas turistas zona y tip.'!G370-1,"-")</f>
        <v>-1</v>
      </c>
      <c r="F357" s="130">
        <f>IFERROR('Tablas turistas zona y tip.'!I357/'Tablas turistas zona y tip.'!I370-1,"-")</f>
        <v>-1</v>
      </c>
      <c r="G357" s="129">
        <f>IFERROR('Tablas turistas zona y tip.'!K357/'Tablas turistas zona y tip.'!K370-1,"-")</f>
        <v>-0.55991471215351818</v>
      </c>
      <c r="H357" s="129">
        <f>IFERROR('Tablas turistas zona y tip.'!M357/'Tablas turistas zona y tip.'!M370-1,"-")</f>
        <v>-0.28944820909970959</v>
      </c>
      <c r="I357" s="129">
        <f>IFERROR('Tablas turistas zona y tip.'!O357/'Tablas turistas zona y tip.'!O370-1,"-")</f>
        <v>-0.47720544701006518</v>
      </c>
      <c r="J357" s="130">
        <f>IFERROR('Tablas turistas zona y tip.'!Q357/'Tablas turistas zona y tip.'!Q370-1,"-")</f>
        <v>0.50991114149008876</v>
      </c>
      <c r="K357" s="130">
        <f>IFERROR('Tablas turistas zona y tip.'!S357/'Tablas turistas zona y tip.'!S370-1,"-")</f>
        <v>0.69961389961389964</v>
      </c>
      <c r="L357" s="130">
        <f>IFERROR('Tablas turistas zona y tip.'!U357/'Tablas turistas zona y tip.'!U370-1,"-")</f>
        <v>0.59898477157360408</v>
      </c>
      <c r="M357" s="129">
        <f>IFERROR('Tablas turistas zona y tip.'!W357/'Tablas turistas zona y tip.'!W370-1,"-")</f>
        <v>-0.15026971487284868</v>
      </c>
      <c r="N357" s="129">
        <f>IFERROR('Tablas turistas zona y tip.'!Y357/'Tablas turistas zona y tip.'!Y370-1,"-")</f>
        <v>0.25954525954525964</v>
      </c>
      <c r="O357" s="129">
        <f>IFERROR('Tablas turistas zona y tip.'!AA357/'Tablas turistas zona y tip.'!AA370-1,"-")</f>
        <v>3.2133676092545027E-3</v>
      </c>
    </row>
    <row r="358" spans="2:15" collapsed="1">
      <c r="B358" s="126">
        <v>1984</v>
      </c>
      <c r="C358" s="134">
        <f>IFERROR('Tablas turistas zona y tip.'!C358/'Tablas turistas zona y tip.'!C371-1,"-")</f>
        <v>-5.8974358974358987E-2</v>
      </c>
      <c r="D358" s="134">
        <f>IFERROR('Tablas turistas zona y tip.'!E358/'Tablas turistas zona y tip.'!E371-1,"-")</f>
        <v>-0.63636363636363635</v>
      </c>
      <c r="E358" s="134">
        <f>IFERROR('Tablas turistas zona y tip.'!G358/'Tablas turistas zona y tip.'!G371-1,"-")</f>
        <v>-0.1428571428571429</v>
      </c>
      <c r="F358" s="134">
        <f>IFERROR('Tablas turistas zona y tip.'!I358/'Tablas turistas zona y tip.'!I371-1,"-")</f>
        <v>-0.44444444444444442</v>
      </c>
      <c r="G358" s="134">
        <f>IFERROR('Tablas turistas zona y tip.'!K358/'Tablas turistas zona y tip.'!K371-1,"-")</f>
        <v>-0.16224679518543894</v>
      </c>
      <c r="H358" s="134">
        <f>IFERROR('Tablas turistas zona y tip.'!M358/'Tablas turistas zona y tip.'!M371-1,"-")</f>
        <v>-0.14671654197838735</v>
      </c>
      <c r="I358" s="134">
        <f>IFERROR('Tablas turistas zona y tip.'!O358/'Tablas turistas zona y tip.'!O371-1,"-")</f>
        <v>-0.15727496507218419</v>
      </c>
      <c r="J358" s="134">
        <f>IFERROR('Tablas turistas zona y tip.'!Q358/'Tablas turistas zona y tip.'!Q371-1,"-")</f>
        <v>0.29668237853517043</v>
      </c>
      <c r="K358" s="134">
        <f>IFERROR('Tablas turistas zona y tip.'!S358/'Tablas turistas zona y tip.'!S371-1,"-")</f>
        <v>0.37675824898120158</v>
      </c>
      <c r="L358" s="134">
        <f>IFERROR('Tablas turistas zona y tip.'!U358/'Tablas turistas zona y tip.'!U371-1,"-")</f>
        <v>0.3293631632598315</v>
      </c>
      <c r="M358" s="134">
        <f>IFERROR('Tablas turistas zona y tip.'!W358/'Tablas turistas zona y tip.'!W371-1,"-")</f>
        <v>7.3157214114169644E-2</v>
      </c>
      <c r="N358" s="134">
        <f>IFERROR('Tablas turistas zona y tip.'!Y358/'Tablas turistas zona y tip.'!Y371-1,"-")</f>
        <v>0.17382906808305165</v>
      </c>
      <c r="O358" s="134">
        <f>IFERROR('Tablas turistas zona y tip.'!AA358/'Tablas turistas zona y tip.'!AA371-1,"-")</f>
        <v>0.10986560244145793</v>
      </c>
    </row>
    <row r="359" spans="2:15" hidden="1" outlineLevel="1">
      <c r="B359" s="41" t="s">
        <v>11</v>
      </c>
      <c r="C359" s="129">
        <f>IFERROR('Tablas turistas zona y tip.'!C359/'Tablas turistas zona y tip.'!C372-1,"-")</f>
        <v>-0.79020979020979021</v>
      </c>
      <c r="D359" s="130" t="str">
        <f>IFERROR('Tablas turistas zona y tip.'!E359/'Tablas turistas zona y tip.'!E372-1,"-")</f>
        <v>-</v>
      </c>
      <c r="E359" s="130" t="str">
        <f>IFERROR('Tablas turistas zona y tip.'!G359/'Tablas turistas zona y tip.'!G372-1,"-")</f>
        <v>-</v>
      </c>
      <c r="F359" s="130" t="str">
        <f>IFERROR('Tablas turistas zona y tip.'!I359/'Tablas turistas zona y tip.'!I372-1,"-")</f>
        <v>-</v>
      </c>
      <c r="G359" s="129">
        <f>IFERROR('Tablas turistas zona y tip.'!K359/'Tablas turistas zona y tip.'!K372-1,"-")</f>
        <v>-0.16801173881144538</v>
      </c>
      <c r="H359" s="129">
        <f>IFERROR('Tablas turistas zona y tip.'!M359/'Tablas turistas zona y tip.'!M372-1,"-")</f>
        <v>-0.55287713841368591</v>
      </c>
      <c r="I359" s="129">
        <f>IFERROR('Tablas turistas zona y tip.'!O359/'Tablas turistas zona y tip.'!O372-1,"-")</f>
        <v>-0.3548508871272178</v>
      </c>
      <c r="J359" s="130">
        <f>IFERROR('Tablas turistas zona y tip.'!Q359/'Tablas turistas zona y tip.'!Q372-1,"-")</f>
        <v>0.60625909752547313</v>
      </c>
      <c r="K359" s="130">
        <f>IFERROR('Tablas turistas zona y tip.'!S359/'Tablas turistas zona y tip.'!S372-1,"-")</f>
        <v>8.0691642651296913E-2</v>
      </c>
      <c r="L359" s="130">
        <f>IFERROR('Tablas turistas zona y tip.'!U359/'Tablas turistas zona y tip.'!U372-1,"-")</f>
        <v>0.34214337436640108</v>
      </c>
      <c r="M359" s="129">
        <f>IFERROR('Tablas turistas zona y tip.'!W359/'Tablas turistas zona y tip.'!W372-1,"-")</f>
        <v>0.17152777777777772</v>
      </c>
      <c r="N359" s="129">
        <f>IFERROR('Tablas turistas zona y tip.'!Y359/'Tablas turistas zona y tip.'!Y372-1,"-")</f>
        <v>-0.22400897531787589</v>
      </c>
      <c r="O359" s="129">
        <f>IFERROR('Tablas turistas zona y tip.'!AA359/'Tablas turistas zona y tip.'!AA372-1,"-")</f>
        <v>-1.8905293482174956E-2</v>
      </c>
    </row>
    <row r="360" spans="2:15" hidden="1" outlineLevel="1">
      <c r="B360" s="41" t="s">
        <v>12</v>
      </c>
      <c r="C360" s="129">
        <f>IFERROR('Tablas turistas zona y tip.'!C360/'Tablas turistas zona y tip.'!C373-1,"-")</f>
        <v>-0.98666666666666669</v>
      </c>
      <c r="D360" s="130" t="str">
        <f>IFERROR('Tablas turistas zona y tip.'!E360/'Tablas turistas zona y tip.'!E373-1,"-")</f>
        <v>-</v>
      </c>
      <c r="E360" s="130" t="str">
        <f>IFERROR('Tablas turistas zona y tip.'!G360/'Tablas turistas zona y tip.'!G373-1,"-")</f>
        <v>-</v>
      </c>
      <c r="F360" s="130" t="str">
        <f>IFERROR('Tablas turistas zona y tip.'!I360/'Tablas turistas zona y tip.'!I373-1,"-")</f>
        <v>-</v>
      </c>
      <c r="G360" s="129">
        <f>IFERROR('Tablas turistas zona y tip.'!K360/'Tablas turistas zona y tip.'!K373-1,"-")</f>
        <v>0.52134423251589457</v>
      </c>
      <c r="H360" s="129">
        <f>IFERROR('Tablas turistas zona y tip.'!M360/'Tablas turistas zona y tip.'!M373-1,"-")</f>
        <v>-0.37573221757322173</v>
      </c>
      <c r="I360" s="129">
        <f>IFERROR('Tablas turistas zona y tip.'!O360/'Tablas turistas zona y tip.'!O373-1,"-")</f>
        <v>5.4442508710801363E-2</v>
      </c>
      <c r="J360" s="130">
        <f>IFERROR('Tablas turistas zona y tip.'!Q360/'Tablas turistas zona y tip.'!Q373-1,"-")</f>
        <v>1.06265664160401</v>
      </c>
      <c r="K360" s="130">
        <f>IFERROR('Tablas turistas zona y tip.'!S360/'Tablas turistas zona y tip.'!S373-1,"-")</f>
        <v>0.44053282588011422</v>
      </c>
      <c r="L360" s="130">
        <f>IFERROR('Tablas turistas zona y tip.'!U360/'Tablas turistas zona y tip.'!U373-1,"-")</f>
        <v>0.70903190914007563</v>
      </c>
      <c r="M360" s="129">
        <f>IFERROR('Tablas turistas zona y tip.'!W360/'Tablas turistas zona y tip.'!W373-1,"-")</f>
        <v>0.68389057750759874</v>
      </c>
      <c r="N360" s="129">
        <f>IFERROR('Tablas turistas zona y tip.'!Y360/'Tablas turistas zona y tip.'!Y373-1,"-")</f>
        <v>6.2333036509349959E-3</v>
      </c>
      <c r="O360" s="129">
        <f>IFERROR('Tablas turistas zona y tip.'!AA360/'Tablas turistas zona y tip.'!AA373-1,"-")</f>
        <v>0.32322274881516577</v>
      </c>
    </row>
    <row r="361" spans="2:15" hidden="1" outlineLevel="1">
      <c r="B361" s="41" t="s">
        <v>13</v>
      </c>
      <c r="C361" s="129">
        <f>IFERROR('Tablas turistas zona y tip.'!C361/'Tablas turistas zona y tip.'!C374-1,"-")</f>
        <v>-0.93382352941176472</v>
      </c>
      <c r="D361" s="130" t="str">
        <f>IFERROR('Tablas turistas zona y tip.'!E361/'Tablas turistas zona y tip.'!E374-1,"-")</f>
        <v>-</v>
      </c>
      <c r="E361" s="130" t="str">
        <f>IFERROR('Tablas turistas zona y tip.'!G361/'Tablas turistas zona y tip.'!G374-1,"-")</f>
        <v>-</v>
      </c>
      <c r="F361" s="130" t="str">
        <f>IFERROR('Tablas turistas zona y tip.'!I361/'Tablas turistas zona y tip.'!I374-1,"-")</f>
        <v>-</v>
      </c>
      <c r="G361" s="129">
        <f>IFERROR('Tablas turistas zona y tip.'!K361/'Tablas turistas zona y tip.'!K374-1,"-")</f>
        <v>-4.8364153627311501E-2</v>
      </c>
      <c r="H361" s="129">
        <f>IFERROR('Tablas turistas zona y tip.'!M361/'Tablas turistas zona y tip.'!M374-1,"-")</f>
        <v>-0.40881272949816405</v>
      </c>
      <c r="I361" s="129">
        <f>IFERROR('Tablas turistas zona y tip.'!O361/'Tablas turistas zona y tip.'!O374-1,"-")</f>
        <v>-0.24210526315789471</v>
      </c>
      <c r="J361" s="130">
        <f>IFERROR('Tablas turistas zona y tip.'!Q361/'Tablas turistas zona y tip.'!Q374-1,"-")</f>
        <v>1.0764872521246458</v>
      </c>
      <c r="K361" s="130">
        <f>IFERROR('Tablas turistas zona y tip.'!S361/'Tablas turistas zona y tip.'!S374-1,"-")</f>
        <v>0.17883755588673611</v>
      </c>
      <c r="L361" s="130">
        <f>IFERROR('Tablas turistas zona y tip.'!U361/'Tablas turistas zona y tip.'!U374-1,"-")</f>
        <v>0.48828125</v>
      </c>
      <c r="M361" s="129">
        <f>IFERROR('Tablas turistas zona y tip.'!W361/'Tablas turistas zona y tip.'!W374-1,"-")</f>
        <v>0.1837248322147651</v>
      </c>
      <c r="N361" s="129">
        <f>IFERROR('Tablas turistas zona y tip.'!Y361/'Tablas turistas zona y tip.'!Y374-1,"-")</f>
        <v>-0.14381720430107525</v>
      </c>
      <c r="O361" s="129">
        <f>IFERROR('Tablas turistas zona y tip.'!AA361/'Tablas turistas zona y tip.'!AA374-1,"-")</f>
        <v>1.8656716417910779E-3</v>
      </c>
    </row>
    <row r="362" spans="2:15" hidden="1" outlineLevel="1">
      <c r="B362" s="41" t="s">
        <v>14</v>
      </c>
      <c r="C362" s="129">
        <f>IFERROR('Tablas turistas zona y tip.'!C362/'Tablas turistas zona y tip.'!C375-1,"-")</f>
        <v>-0.9</v>
      </c>
      <c r="D362" s="130" t="str">
        <f>IFERROR('Tablas turistas zona y tip.'!E362/'Tablas turistas zona y tip.'!E375-1,"-")</f>
        <v>-</v>
      </c>
      <c r="E362" s="130" t="str">
        <f>IFERROR('Tablas turistas zona y tip.'!G362/'Tablas turistas zona y tip.'!G375-1,"-")</f>
        <v>-</v>
      </c>
      <c r="F362" s="130" t="str">
        <f>IFERROR('Tablas turistas zona y tip.'!I362/'Tablas turistas zona y tip.'!I375-1,"-")</f>
        <v>-</v>
      </c>
      <c r="G362" s="129">
        <f>IFERROR('Tablas turistas zona y tip.'!K362/'Tablas turistas zona y tip.'!K375-1,"-")</f>
        <v>-0.45856353591160226</v>
      </c>
      <c r="H362" s="129">
        <f>IFERROR('Tablas turistas zona y tip.'!M362/'Tablas turistas zona y tip.'!M375-1,"-")</f>
        <v>-0.87704918032786883</v>
      </c>
      <c r="I362" s="129">
        <f>IFERROR('Tablas turistas zona y tip.'!O362/'Tablas turistas zona y tip.'!O375-1,"-")</f>
        <v>-0.69882352941176473</v>
      </c>
      <c r="J362" s="130">
        <f>IFERROR('Tablas turistas zona y tip.'!Q362/'Tablas turistas zona y tip.'!Q375-1,"-")</f>
        <v>278</v>
      </c>
      <c r="K362" s="130">
        <f>IFERROR('Tablas turistas zona y tip.'!S362/'Tablas turistas zona y tip.'!S375-1,"-")</f>
        <v>-0.73287671232876717</v>
      </c>
      <c r="L362" s="130">
        <f>IFERROR('Tablas turistas zona y tip.'!U362/'Tablas turistas zona y tip.'!U375-1,"-")</f>
        <v>1.1632653061224492</v>
      </c>
      <c r="M362" s="129">
        <f>IFERROR('Tablas turistas zona y tip.'!W362/'Tablas turistas zona y tip.'!W375-1,"-")</f>
        <v>0.87623762376237613</v>
      </c>
      <c r="N362" s="129">
        <f>IFERROR('Tablas turistas zona y tip.'!Y362/'Tablas turistas zona y tip.'!Y375-1,"-")</f>
        <v>-0.82307692307692304</v>
      </c>
      <c r="O362" s="129">
        <f>IFERROR('Tablas turistas zona y tip.'!AA362/'Tablas turistas zona y tip.'!AA375-1,"-")</f>
        <v>-0.2432432432432432</v>
      </c>
    </row>
    <row r="363" spans="2:15" hidden="1" outlineLevel="1">
      <c r="B363" s="41" t="s">
        <v>15</v>
      </c>
      <c r="C363" s="129">
        <f>IFERROR('Tablas turistas zona y tip.'!C363/'Tablas turistas zona y tip.'!C376-1,"-")</f>
        <v>-0.83333333333333337</v>
      </c>
      <c r="D363" s="130" t="str">
        <f>IFERROR('Tablas turistas zona y tip.'!E363/'Tablas turistas zona y tip.'!E376-1,"-")</f>
        <v>-</v>
      </c>
      <c r="E363" s="130" t="str">
        <f>IFERROR('Tablas turistas zona y tip.'!G363/'Tablas turistas zona y tip.'!G376-1,"-")</f>
        <v>-</v>
      </c>
      <c r="F363" s="130" t="str">
        <f>IFERROR('Tablas turistas zona y tip.'!I363/'Tablas turistas zona y tip.'!I376-1,"-")</f>
        <v>-</v>
      </c>
      <c r="G363" s="129">
        <f>IFERROR('Tablas turistas zona y tip.'!K363/'Tablas turistas zona y tip.'!K376-1,"-")</f>
        <v>0.4285714285714286</v>
      </c>
      <c r="H363" s="129" t="str">
        <f>IFERROR('Tablas turistas zona y tip.'!M363/'Tablas turistas zona y tip.'!M376-1,"-")</f>
        <v>-</v>
      </c>
      <c r="I363" s="129">
        <f>IFERROR('Tablas turistas zona y tip.'!O363/'Tablas turistas zona y tip.'!O376-1,"-")</f>
        <v>0.4285714285714286</v>
      </c>
      <c r="J363" s="130">
        <f>IFERROR('Tablas turistas zona y tip.'!Q363/'Tablas turistas zona y tip.'!Q376-1,"-")</f>
        <v>1</v>
      </c>
      <c r="K363" s="130" t="str">
        <f>IFERROR('Tablas turistas zona y tip.'!S363/'Tablas turistas zona y tip.'!S376-1,"-")</f>
        <v>-</v>
      </c>
      <c r="L363" s="130">
        <f>IFERROR('Tablas turistas zona y tip.'!U363/'Tablas turistas zona y tip.'!U376-1,"-")</f>
        <v>1</v>
      </c>
      <c r="M363" s="129">
        <f>IFERROR('Tablas turistas zona y tip.'!W363/'Tablas turistas zona y tip.'!W376-1,"-")</f>
        <v>-0.18181818181818177</v>
      </c>
      <c r="N363" s="129" t="str">
        <f>IFERROR('Tablas turistas zona y tip.'!Y363/'Tablas turistas zona y tip.'!Y376-1,"-")</f>
        <v>-</v>
      </c>
      <c r="O363" s="129">
        <f>IFERROR('Tablas turistas zona y tip.'!AA363/'Tablas turistas zona y tip.'!AA376-1,"-")</f>
        <v>-0.18181818181818177</v>
      </c>
    </row>
    <row r="364" spans="2:15" hidden="1" outlineLevel="1">
      <c r="B364" s="41" t="s">
        <v>16</v>
      </c>
      <c r="C364" s="129">
        <f>IFERROR('Tablas turistas zona y tip.'!C364/'Tablas turistas zona y tip.'!C377-1,"-")</f>
        <v>-8.333333333333337E-2</v>
      </c>
      <c r="D364" s="130" t="str">
        <f>IFERROR('Tablas turistas zona y tip.'!E364/'Tablas turistas zona y tip.'!E377-1,"-")</f>
        <v>-</v>
      </c>
      <c r="E364" s="130" t="str">
        <f>IFERROR('Tablas turistas zona y tip.'!G364/'Tablas turistas zona y tip.'!G377-1,"-")</f>
        <v>-</v>
      </c>
      <c r="F364" s="130" t="str">
        <f>IFERROR('Tablas turistas zona y tip.'!I364/'Tablas turistas zona y tip.'!I377-1,"-")</f>
        <v>-</v>
      </c>
      <c r="G364" s="129">
        <f>IFERROR('Tablas turistas zona y tip.'!K364/'Tablas turistas zona y tip.'!K377-1,"-")</f>
        <v>-0.73684210526315796</v>
      </c>
      <c r="H364" s="129" t="str">
        <f>IFERROR('Tablas turistas zona y tip.'!M364/'Tablas turistas zona y tip.'!M377-1,"-")</f>
        <v>-</v>
      </c>
      <c r="I364" s="129">
        <f>IFERROR('Tablas turistas zona y tip.'!O364/'Tablas turistas zona y tip.'!O377-1,"-")</f>
        <v>-0.73684210526315796</v>
      </c>
      <c r="J364" s="130">
        <f>IFERROR('Tablas turistas zona y tip.'!Q364/'Tablas turistas zona y tip.'!Q377-1,"-")</f>
        <v>-0.77777777777777779</v>
      </c>
      <c r="K364" s="130" t="str">
        <f>IFERROR('Tablas turistas zona y tip.'!S364/'Tablas turistas zona y tip.'!S377-1,"-")</f>
        <v>-</v>
      </c>
      <c r="L364" s="130">
        <f>IFERROR('Tablas turistas zona y tip.'!U364/'Tablas turistas zona y tip.'!U377-1,"-")</f>
        <v>-0.77777777777777779</v>
      </c>
      <c r="M364" s="129">
        <f>IFERROR('Tablas turistas zona y tip.'!W364/'Tablas turistas zona y tip.'!W377-1,"-")</f>
        <v>-0.55000000000000004</v>
      </c>
      <c r="N364" s="129" t="str">
        <f>IFERROR('Tablas turistas zona y tip.'!Y364/'Tablas turistas zona y tip.'!Y377-1,"-")</f>
        <v>-</v>
      </c>
      <c r="O364" s="129">
        <f>IFERROR('Tablas turistas zona y tip.'!AA364/'Tablas turistas zona y tip.'!AA377-1,"-")</f>
        <v>-0.55000000000000004</v>
      </c>
    </row>
    <row r="365" spans="2:15" hidden="1" outlineLevel="1">
      <c r="B365" s="41" t="s">
        <v>17</v>
      </c>
      <c r="C365" s="129">
        <f>IFERROR('Tablas turistas zona y tip.'!C365/'Tablas turistas zona y tip.'!C378-1,"-")</f>
        <v>-0.6</v>
      </c>
      <c r="D365" s="130" t="str">
        <f>IFERROR('Tablas turistas zona y tip.'!E365/'Tablas turistas zona y tip.'!E378-1,"-")</f>
        <v>-</v>
      </c>
      <c r="E365" s="130" t="str">
        <f>IFERROR('Tablas turistas zona y tip.'!G365/'Tablas turistas zona y tip.'!G378-1,"-")</f>
        <v>-</v>
      </c>
      <c r="F365" s="130" t="str">
        <f>IFERROR('Tablas turistas zona y tip.'!I365/'Tablas turistas zona y tip.'!I378-1,"-")</f>
        <v>-</v>
      </c>
      <c r="G365" s="129">
        <f>IFERROR('Tablas turistas zona y tip.'!K365/'Tablas turistas zona y tip.'!K378-1,"-")</f>
        <v>-0.56521739130434789</v>
      </c>
      <c r="H365" s="129" t="str">
        <f>IFERROR('Tablas turistas zona y tip.'!M365/'Tablas turistas zona y tip.'!M378-1,"-")</f>
        <v>-</v>
      </c>
      <c r="I365" s="129">
        <f>IFERROR('Tablas turistas zona y tip.'!O365/'Tablas turistas zona y tip.'!O378-1,"-")</f>
        <v>-0.56521739130434789</v>
      </c>
      <c r="J365" s="130" t="str">
        <f>IFERROR('Tablas turistas zona y tip.'!Q365/'Tablas turistas zona y tip.'!Q378-1,"-")</f>
        <v>-</v>
      </c>
      <c r="K365" s="130" t="str">
        <f>IFERROR('Tablas turistas zona y tip.'!S365/'Tablas turistas zona y tip.'!S378-1,"-")</f>
        <v>-</v>
      </c>
      <c r="L365" s="130" t="str">
        <f>IFERROR('Tablas turistas zona y tip.'!U365/'Tablas turistas zona y tip.'!U378-1,"-")</f>
        <v>-</v>
      </c>
      <c r="M365" s="129">
        <f>IFERROR('Tablas turistas zona y tip.'!W365/'Tablas turistas zona y tip.'!W378-1,"-")</f>
        <v>-0.26315789473684215</v>
      </c>
      <c r="N365" s="129" t="str">
        <f>IFERROR('Tablas turistas zona y tip.'!Y365/'Tablas turistas zona y tip.'!Y378-1,"-")</f>
        <v>-</v>
      </c>
      <c r="O365" s="129">
        <f>IFERROR('Tablas turistas zona y tip.'!AA365/'Tablas turistas zona y tip.'!AA378-1,"-")</f>
        <v>-0.23684210526315785</v>
      </c>
    </row>
    <row r="366" spans="2:15" hidden="1" outlineLevel="1">
      <c r="B366" s="41" t="s">
        <v>18</v>
      </c>
      <c r="C366" s="129">
        <f>IFERROR('Tablas turistas zona y tip.'!C366/'Tablas turistas zona y tip.'!C379-1,"-")</f>
        <v>-0.22222222222222221</v>
      </c>
      <c r="D366" s="130">
        <f>IFERROR('Tablas turistas zona y tip.'!E366/'Tablas turistas zona y tip.'!E379-1,"-")</f>
        <v>-1</v>
      </c>
      <c r="E366" s="130" t="str">
        <f>IFERROR('Tablas turistas zona y tip.'!G366/'Tablas turistas zona y tip.'!G379-1,"-")</f>
        <v>-</v>
      </c>
      <c r="F366" s="130">
        <f>IFERROR('Tablas turistas zona y tip.'!I366/'Tablas turistas zona y tip.'!I379-1,"-")</f>
        <v>-1</v>
      </c>
      <c r="G366" s="129">
        <f>IFERROR('Tablas turistas zona y tip.'!K366/'Tablas turistas zona y tip.'!K379-1,"-")</f>
        <v>-0.25</v>
      </c>
      <c r="H366" s="129" t="str">
        <f>IFERROR('Tablas turistas zona y tip.'!M366/'Tablas turistas zona y tip.'!M379-1,"-")</f>
        <v>-</v>
      </c>
      <c r="I366" s="129">
        <f>IFERROR('Tablas turistas zona y tip.'!O366/'Tablas turistas zona y tip.'!O379-1,"-")</f>
        <v>-0.25</v>
      </c>
      <c r="J366" s="130">
        <f>IFERROR('Tablas turistas zona y tip.'!Q366/'Tablas turistas zona y tip.'!Q379-1,"-")</f>
        <v>-0.9375</v>
      </c>
      <c r="K366" s="130" t="str">
        <f>IFERROR('Tablas turistas zona y tip.'!S366/'Tablas turistas zona y tip.'!S379-1,"-")</f>
        <v>-</v>
      </c>
      <c r="L366" s="130">
        <f>IFERROR('Tablas turistas zona y tip.'!U366/'Tablas turistas zona y tip.'!U379-1,"-")</f>
        <v>-0.8125</v>
      </c>
      <c r="M366" s="129">
        <f>IFERROR('Tablas turistas zona y tip.'!W366/'Tablas turistas zona y tip.'!W379-1,"-")</f>
        <v>-0.53846153846153844</v>
      </c>
      <c r="N366" s="129" t="str">
        <f>IFERROR('Tablas turistas zona y tip.'!Y366/'Tablas turistas zona y tip.'!Y379-1,"-")</f>
        <v>-</v>
      </c>
      <c r="O366" s="129">
        <f>IFERROR('Tablas turistas zona y tip.'!AA366/'Tablas turistas zona y tip.'!AA379-1,"-")</f>
        <v>-0.48717948717948723</v>
      </c>
    </row>
    <row r="367" spans="2:15" hidden="1" outlineLevel="1">
      <c r="B367" s="41" t="s">
        <v>19</v>
      </c>
      <c r="C367" s="129">
        <f>IFERROR('Tablas turistas zona y tip.'!C367/'Tablas turistas zona y tip.'!C380-1,"-")</f>
        <v>-0.67934782608695654</v>
      </c>
      <c r="D367" s="130" t="str">
        <f>IFERROR('Tablas turistas zona y tip.'!E367/'Tablas turistas zona y tip.'!E380-1,"-")</f>
        <v>-</v>
      </c>
      <c r="E367" s="130" t="str">
        <f>IFERROR('Tablas turistas zona y tip.'!G367/'Tablas turistas zona y tip.'!G380-1,"-")</f>
        <v>-</v>
      </c>
      <c r="F367" s="130" t="str">
        <f>IFERROR('Tablas turistas zona y tip.'!I367/'Tablas turistas zona y tip.'!I380-1,"-")</f>
        <v>-</v>
      </c>
      <c r="G367" s="129">
        <f>IFERROR('Tablas turistas zona y tip.'!K367/'Tablas turistas zona y tip.'!K380-1,"-")</f>
        <v>-0.58212877792378448</v>
      </c>
      <c r="H367" s="129">
        <f>IFERROR('Tablas turistas zona y tip.'!M367/'Tablas turistas zona y tip.'!M380-1,"-")</f>
        <v>-0.18837209302325586</v>
      </c>
      <c r="I367" s="129">
        <f>IFERROR('Tablas turistas zona y tip.'!O367/'Tablas turistas zona y tip.'!O380-1,"-")</f>
        <v>-0.43996641477749787</v>
      </c>
      <c r="J367" s="130">
        <f>IFERROR('Tablas turistas zona y tip.'!Q367/'Tablas turistas zona y tip.'!Q380-1,"-")</f>
        <v>3.462882096069869</v>
      </c>
      <c r="K367" s="130">
        <f>IFERROR('Tablas turistas zona y tip.'!S367/'Tablas turistas zona y tip.'!S380-1,"-")</f>
        <v>-0.55816435432230516</v>
      </c>
      <c r="L367" s="130">
        <f>IFERROR('Tablas turistas zona y tip.'!U367/'Tablas turistas zona y tip.'!U380-1,"-")</f>
        <v>0.23156089193825036</v>
      </c>
      <c r="M367" s="129">
        <f>IFERROR('Tablas turistas zona y tip.'!W367/'Tablas turistas zona y tip.'!W380-1,"-")</f>
        <v>0.19165247018739362</v>
      </c>
      <c r="N367" s="129">
        <f>IFERROR('Tablas turistas zona y tip.'!Y367/'Tablas turistas zona y tip.'!Y380-1,"-")</f>
        <v>-0.44184345281638626</v>
      </c>
      <c r="O367" s="129">
        <f>IFERROR('Tablas turistas zona y tip.'!AA367/'Tablas turistas zona y tip.'!AA380-1,"-")</f>
        <v>-0.14915387642660372</v>
      </c>
    </row>
    <row r="368" spans="2:15" hidden="1" outlineLevel="1">
      <c r="B368" s="41" t="s">
        <v>20</v>
      </c>
      <c r="C368" s="129">
        <f>IFERROR('Tablas turistas zona y tip.'!C368/'Tablas turistas zona y tip.'!C381-1,"-")</f>
        <v>-0.25</v>
      </c>
      <c r="D368" s="130">
        <f>IFERROR('Tablas turistas zona y tip.'!E368/'Tablas turistas zona y tip.'!E381-1,"-")</f>
        <v>1</v>
      </c>
      <c r="E368" s="130" t="str">
        <f>IFERROR('Tablas turistas zona y tip.'!G368/'Tablas turistas zona y tip.'!G381-1,"-")</f>
        <v>-</v>
      </c>
      <c r="F368" s="130">
        <f>IFERROR('Tablas turistas zona y tip.'!I368/'Tablas turistas zona y tip.'!I381-1,"-")</f>
        <v>1</v>
      </c>
      <c r="G368" s="129">
        <f>IFERROR('Tablas turistas zona y tip.'!K368/'Tablas turistas zona y tip.'!K381-1,"-")</f>
        <v>-5.547445255474448E-2</v>
      </c>
      <c r="H368" s="129">
        <f>IFERROR('Tablas turistas zona y tip.'!M368/'Tablas turistas zona y tip.'!M381-1,"-")</f>
        <v>-0.21163575042158511</v>
      </c>
      <c r="I368" s="129">
        <f>IFERROR('Tablas turistas zona y tip.'!O368/'Tablas turistas zona y tip.'!O381-1,"-")</f>
        <v>-0.11261956186362232</v>
      </c>
      <c r="J368" s="130">
        <f>IFERROR('Tablas turistas zona y tip.'!Q368/'Tablas turistas zona y tip.'!Q381-1,"-")</f>
        <v>0.69933920704845809</v>
      </c>
      <c r="K368" s="130">
        <f>IFERROR('Tablas turistas zona y tip.'!S368/'Tablas turistas zona y tip.'!S381-1,"-")</f>
        <v>-0.39920273348519364</v>
      </c>
      <c r="L368" s="130">
        <f>IFERROR('Tablas turistas zona y tip.'!U368/'Tablas turistas zona y tip.'!U381-1,"-")</f>
        <v>-2.4774774774774744E-2</v>
      </c>
      <c r="M368" s="129">
        <f>IFERROR('Tablas turistas zona y tip.'!W368/'Tablas turistas zona y tip.'!W381-1,"-")</f>
        <v>0.15794573643410859</v>
      </c>
      <c r="N368" s="129">
        <f>IFERROR('Tablas turistas zona y tip.'!Y368/'Tablas turistas zona y tip.'!Y381-1,"-")</f>
        <v>-0.32358939496940853</v>
      </c>
      <c r="O368" s="129">
        <f>IFERROR('Tablas turistas zona y tip.'!AA368/'Tablas turistas zona y tip.'!AA381-1,"-")</f>
        <v>-7.6681020205366046E-2</v>
      </c>
    </row>
    <row r="369" spans="2:15" hidden="1" outlineLevel="1">
      <c r="B369" s="41" t="s">
        <v>21</v>
      </c>
      <c r="C369" s="129">
        <f>IFERROR('Tablas turistas zona y tip.'!C369/'Tablas turistas zona y tip.'!C382-1,"-")</f>
        <v>-0.23404255319148937</v>
      </c>
      <c r="D369" s="130" t="str">
        <f>IFERROR('Tablas turistas zona y tip.'!E369/'Tablas turistas zona y tip.'!E382-1,"-")</f>
        <v>-</v>
      </c>
      <c r="E369" s="130" t="str">
        <f>IFERROR('Tablas turistas zona y tip.'!G369/'Tablas turistas zona y tip.'!G382-1,"-")</f>
        <v>-</v>
      </c>
      <c r="F369" s="130" t="str">
        <f>IFERROR('Tablas turistas zona y tip.'!I369/'Tablas turistas zona y tip.'!I382-1,"-")</f>
        <v>-</v>
      </c>
      <c r="G369" s="129">
        <f>IFERROR('Tablas turistas zona y tip.'!K369/'Tablas turistas zona y tip.'!K382-1,"-")</f>
        <v>-4.4554455445544594E-3</v>
      </c>
      <c r="H369" s="129">
        <f>IFERROR('Tablas turistas zona y tip.'!M369/'Tablas turistas zona y tip.'!M382-1,"-")</f>
        <v>-0.48680124223602483</v>
      </c>
      <c r="I369" s="129">
        <f>IFERROR('Tablas turistas zona y tip.'!O369/'Tablas turistas zona y tip.'!O382-1,"-")</f>
        <v>-0.19226118500604594</v>
      </c>
      <c r="J369" s="130">
        <f>IFERROR('Tablas turistas zona y tip.'!Q369/'Tablas turistas zona y tip.'!Q382-1,"-")</f>
        <v>1.9108367626886147</v>
      </c>
      <c r="K369" s="130">
        <f>IFERROR('Tablas turistas zona y tip.'!S369/'Tablas turistas zona y tip.'!S382-1,"-")</f>
        <v>-0.28581661891117482</v>
      </c>
      <c r="L369" s="130">
        <f>IFERROR('Tablas turistas zona y tip.'!U369/'Tablas turistas zona y tip.'!U382-1,"-")</f>
        <v>0.46776470588235286</v>
      </c>
      <c r="M369" s="129">
        <f>IFERROR('Tablas turistas zona y tip.'!W369/'Tablas turistas zona y tip.'!W382-1,"-")</f>
        <v>0.47907140344706289</v>
      </c>
      <c r="N369" s="129">
        <f>IFERROR('Tablas turistas zona y tip.'!Y369/'Tablas turistas zona y tip.'!Y382-1,"-")</f>
        <v>-0.38114754098360659</v>
      </c>
      <c r="O369" s="129">
        <f>IFERROR('Tablas turistas zona y tip.'!AA369/'Tablas turistas zona y tip.'!AA382-1,"-")</f>
        <v>6.1335263253120997E-2</v>
      </c>
    </row>
    <row r="370" spans="2:15" hidden="1" outlineLevel="1">
      <c r="B370" s="41" t="s">
        <v>22</v>
      </c>
      <c r="C370" s="129">
        <f>IFERROR('Tablas turistas zona y tip.'!C370/'Tablas turistas zona y tip.'!C383-1,"-")</f>
        <v>-0.63362068965517238</v>
      </c>
      <c r="D370" s="130" t="str">
        <f>IFERROR('Tablas turistas zona y tip.'!E370/'Tablas turistas zona y tip.'!E383-1,"-")</f>
        <v>-</v>
      </c>
      <c r="E370" s="130" t="str">
        <f>IFERROR('Tablas turistas zona y tip.'!G370/'Tablas turistas zona y tip.'!G383-1,"-")</f>
        <v>-</v>
      </c>
      <c r="F370" s="130" t="str">
        <f>IFERROR('Tablas turistas zona y tip.'!I370/'Tablas turistas zona y tip.'!I383-1,"-")</f>
        <v>-</v>
      </c>
      <c r="G370" s="129">
        <f>IFERROR('Tablas turistas zona y tip.'!K370/'Tablas turistas zona y tip.'!K383-1,"-")</f>
        <v>0.36974299065420557</v>
      </c>
      <c r="H370" s="129">
        <f>IFERROR('Tablas turistas zona y tip.'!M370/'Tablas turistas zona y tip.'!M383-1,"-")</f>
        <v>-3.1865042174320513E-2</v>
      </c>
      <c r="I370" s="129">
        <f>IFERROR('Tablas turistas zona y tip.'!O370/'Tablas turistas zona y tip.'!O383-1,"-")</f>
        <v>0.21554516012954306</v>
      </c>
      <c r="J370" s="130">
        <f>IFERROR('Tablas turistas zona y tip.'!Q370/'Tablas turistas zona y tip.'!Q383-1,"-")</f>
        <v>1.1706231454005933</v>
      </c>
      <c r="K370" s="130">
        <f>IFERROR('Tablas turistas zona y tip.'!S370/'Tablas turistas zona y tip.'!S383-1,"-")</f>
        <v>-0.33861082737487236</v>
      </c>
      <c r="L370" s="130">
        <f>IFERROR('Tablas turistas zona y tip.'!U370/'Tablas turistas zona y tip.'!U383-1,"-")</f>
        <v>4.7872340425531901E-2</v>
      </c>
      <c r="M370" s="129">
        <f>IFERROR('Tablas turistas zona y tip.'!W370/'Tablas turistas zona y tip.'!W383-1,"-")</f>
        <v>0.48701298701298712</v>
      </c>
      <c r="N370" s="129">
        <f>IFERROR('Tablas turistas zona y tip.'!Y370/'Tablas turistas zona y tip.'!Y383-1,"-")</f>
        <v>-0.22942148760330583</v>
      </c>
      <c r="O370" s="129">
        <f>IFERROR('Tablas turistas zona y tip.'!AA370/'Tablas turistas zona y tip.'!AA383-1,"-")</f>
        <v>0.10295941874889247</v>
      </c>
    </row>
    <row r="371" spans="2:15" collapsed="1">
      <c r="B371" s="126">
        <v>1983</v>
      </c>
      <c r="C371" s="134">
        <f>IFERROR('Tablas turistas zona y tip.'!C371/'Tablas turistas zona y tip.'!C384-1,"-")</f>
        <v>-0.63653308480894688</v>
      </c>
      <c r="D371" s="134">
        <f>IFERROR('Tablas turistas zona y tip.'!E371/'Tablas turistas zona y tip.'!E384-1,"-")</f>
        <v>4.5</v>
      </c>
      <c r="E371" s="134" t="str">
        <f>IFERROR('Tablas turistas zona y tip.'!G371/'Tablas turistas zona y tip.'!G384-1,"-")</f>
        <v>-</v>
      </c>
      <c r="F371" s="134">
        <f>IFERROR('Tablas turistas zona y tip.'!I371/'Tablas turistas zona y tip.'!I384-1,"-")</f>
        <v>8</v>
      </c>
      <c r="G371" s="134">
        <f>IFERROR('Tablas turistas zona y tip.'!K371/'Tablas turistas zona y tip.'!K384-1,"-")</f>
        <v>2.7138405869936655E-2</v>
      </c>
      <c r="H371" s="134">
        <f>IFERROR('Tablas turistas zona y tip.'!M371/'Tablas turistas zona y tip.'!M384-1,"-")</f>
        <v>-0.35951018235059229</v>
      </c>
      <c r="I371" s="134">
        <f>IFERROR('Tablas turistas zona y tip.'!O371/'Tablas turistas zona y tip.'!O384-1,"-")</f>
        <v>-0.13921658458366737</v>
      </c>
      <c r="J371" s="134">
        <f>IFERROR('Tablas turistas zona y tip.'!Q371/'Tablas turistas zona y tip.'!Q384-1,"-")</f>
        <v>1.1656851197487241</v>
      </c>
      <c r="K371" s="134">
        <f>IFERROR('Tablas turistas zona y tip.'!S371/'Tablas turistas zona y tip.'!S384-1,"-")</f>
        <v>-0.18230678275825007</v>
      </c>
      <c r="L371" s="134">
        <f>IFERROR('Tablas turistas zona y tip.'!U371/'Tablas turistas zona y tip.'!U384-1,"-")</f>
        <v>0.29464471764951039</v>
      </c>
      <c r="M371" s="134">
        <f>IFERROR('Tablas turistas zona y tip.'!W371/'Tablas turistas zona y tip.'!W384-1,"-")</f>
        <v>0.34334284650701075</v>
      </c>
      <c r="N371" s="134">
        <f>IFERROR('Tablas turistas zona y tip.'!Y371/'Tablas turistas zona y tip.'!Y384-1,"-")</f>
        <v>-0.26106089438629876</v>
      </c>
      <c r="O371" s="134">
        <f>IFERROR('Tablas turistas zona y tip.'!AA371/'Tablas turistas zona y tip.'!AA384-1,"-")</f>
        <v>3.4736138944555739E-2</v>
      </c>
    </row>
    <row r="372" spans="2:15" hidden="1" outlineLevel="1">
      <c r="B372" s="41" t="s">
        <v>11</v>
      </c>
      <c r="C372" s="129">
        <f>IFERROR('Tablas turistas zona y tip.'!C372/'Tablas turistas zona y tip.'!C385-1,"-")</f>
        <v>0.19166666666666665</v>
      </c>
      <c r="D372" s="130" t="str">
        <f>IFERROR('Tablas turistas zona y tip.'!E372/'Tablas turistas zona y tip.'!E385-1,"-")</f>
        <v>-</v>
      </c>
      <c r="E372" s="130" t="str">
        <f>IFERROR('Tablas turistas zona y tip.'!G372/'Tablas turistas zona y tip.'!G385-1,"-")</f>
        <v>-</v>
      </c>
      <c r="F372" s="130" t="str">
        <f>IFERROR('Tablas turistas zona y tip.'!I372/'Tablas turistas zona y tip.'!I385-1,"-")</f>
        <v>-</v>
      </c>
      <c r="G372" s="129">
        <f>IFERROR('Tablas turistas zona y tip.'!K372/'Tablas turistas zona y tip.'!K385-1,"-")</f>
        <v>0.37260825780463236</v>
      </c>
      <c r="H372" s="129">
        <f>IFERROR('Tablas turistas zona y tip.'!M372/'Tablas turistas zona y tip.'!M385-1,"-")</f>
        <v>-0.24129793510324482</v>
      </c>
      <c r="I372" s="129">
        <f>IFERROR('Tablas turistas zona y tip.'!O372/'Tablas turistas zona y tip.'!O385-1,"-")</f>
        <v>-1.4508928571428603E-2</v>
      </c>
      <c r="J372" s="130">
        <f>IFERROR('Tablas turistas zona y tip.'!Q372/'Tablas turistas zona y tip.'!Q385-1,"-")</f>
        <v>0.68588957055214728</v>
      </c>
      <c r="K372" s="130">
        <f>IFERROR('Tablas turistas zona y tip.'!S372/'Tablas turistas zona y tip.'!S385-1,"-")</f>
        <v>8.6071987480438095E-2</v>
      </c>
      <c r="L372" s="130">
        <f>IFERROR('Tablas turistas zona y tip.'!U372/'Tablas turistas zona y tip.'!U385-1,"-")</f>
        <v>0.3196368848542761</v>
      </c>
      <c r="M372" s="129">
        <f>IFERROR('Tablas turistas zona y tip.'!W372/'Tablas turistas zona y tip.'!W385-1,"-")</f>
        <v>0.49377593360995853</v>
      </c>
      <c r="N372" s="129">
        <f>IFERROR('Tablas turistas zona y tip.'!Y372/'Tablas turistas zona y tip.'!Y385-1,"-")</f>
        <v>-0.10057181298351836</v>
      </c>
      <c r="O372" s="129">
        <f>IFERROR('Tablas turistas zona y tip.'!AA372/'Tablas turistas zona y tip.'!AA385-1,"-")</f>
        <v>0.1332381146704753</v>
      </c>
    </row>
    <row r="373" spans="2:15" hidden="1" outlineLevel="1">
      <c r="B373" s="41" t="s">
        <v>12</v>
      </c>
      <c r="C373" s="129">
        <f>IFERROR('Tablas turistas zona y tip.'!C373/'Tablas turistas zona y tip.'!C386-1,"-")</f>
        <v>-0.64622641509433965</v>
      </c>
      <c r="D373" s="130" t="str">
        <f>IFERROR('Tablas turistas zona y tip.'!E373/'Tablas turistas zona y tip.'!E386-1,"-")</f>
        <v>-</v>
      </c>
      <c r="E373" s="130" t="str">
        <f>IFERROR('Tablas turistas zona y tip.'!G373/'Tablas turistas zona y tip.'!G386-1,"-")</f>
        <v>-</v>
      </c>
      <c r="F373" s="130" t="str">
        <f>IFERROR('Tablas turistas zona y tip.'!I373/'Tablas turistas zona y tip.'!I386-1,"-")</f>
        <v>-</v>
      </c>
      <c r="G373" s="129">
        <f>IFERROR('Tablas turistas zona y tip.'!K373/'Tablas turistas zona y tip.'!K386-1,"-")</f>
        <v>-1.0781671159029615E-2</v>
      </c>
      <c r="H373" s="129">
        <f>IFERROR('Tablas turistas zona y tip.'!M373/'Tablas turistas zona y tip.'!M386-1,"-")</f>
        <v>0.20951417004048589</v>
      </c>
      <c r="I373" s="129">
        <f>IFERROR('Tablas turistas zona y tip.'!O373/'Tablas turistas zona y tip.'!O386-1,"-")</f>
        <v>9.28129462160876E-2</v>
      </c>
      <c r="J373" s="130">
        <f>IFERROR('Tablas turistas zona y tip.'!Q373/'Tablas turistas zona y tip.'!Q386-1,"-")</f>
        <v>-0.12691466083150982</v>
      </c>
      <c r="K373" s="130">
        <f>IFERROR('Tablas turistas zona y tip.'!S373/'Tablas turistas zona y tip.'!S386-1,"-")</f>
        <v>-0.44155154091392135</v>
      </c>
      <c r="L373" s="130">
        <f>IFERROR('Tablas turistas zona y tip.'!U373/'Tablas turistas zona y tip.'!U386-1,"-")</f>
        <v>-0.3386981402002861</v>
      </c>
      <c r="M373" s="129">
        <f>IFERROR('Tablas turistas zona y tip.'!W373/'Tablas turistas zona y tip.'!W386-1,"-")</f>
        <v>-0.11835640911121037</v>
      </c>
      <c r="N373" s="129">
        <f>IFERROR('Tablas turistas zona y tip.'!Y373/'Tablas turistas zona y tip.'!Y386-1,"-")</f>
        <v>-0.21742160278745648</v>
      </c>
      <c r="O373" s="129">
        <f>IFERROR('Tablas turistas zona y tip.'!AA373/'Tablas turistas zona y tip.'!AA386-1,"-")</f>
        <v>-0.17400665492268541</v>
      </c>
    </row>
    <row r="374" spans="2:15" hidden="1" outlineLevel="1">
      <c r="B374" s="41" t="s">
        <v>13</v>
      </c>
      <c r="C374" s="129">
        <f>IFERROR('Tablas turistas zona y tip.'!C374/'Tablas turistas zona y tip.'!C387-1,"-")</f>
        <v>0.63855421686746983</v>
      </c>
      <c r="D374" s="130" t="str">
        <f>IFERROR('Tablas turistas zona y tip.'!E374/'Tablas turistas zona y tip.'!E387-1,"-")</f>
        <v>-</v>
      </c>
      <c r="E374" s="130" t="str">
        <f>IFERROR('Tablas turistas zona y tip.'!G374/'Tablas turistas zona y tip.'!G387-1,"-")</f>
        <v>-</v>
      </c>
      <c r="F374" s="130" t="str">
        <f>IFERROR('Tablas turistas zona y tip.'!I374/'Tablas turistas zona y tip.'!I387-1,"-")</f>
        <v>-</v>
      </c>
      <c r="G374" s="129">
        <f>IFERROR('Tablas turistas zona y tip.'!K374/'Tablas turistas zona y tip.'!K387-1,"-")</f>
        <v>1.4494773519163764</v>
      </c>
      <c r="H374" s="129">
        <f>IFERROR('Tablas turistas zona y tip.'!M374/'Tablas turistas zona y tip.'!M387-1,"-")</f>
        <v>0.7236286919831223</v>
      </c>
      <c r="I374" s="129">
        <f>IFERROR('Tablas turistas zona y tip.'!O374/'Tablas turistas zona y tip.'!O387-1,"-")</f>
        <v>0.99737187910643899</v>
      </c>
      <c r="J374" s="130">
        <f>IFERROR('Tablas turistas zona y tip.'!Q374/'Tablas turistas zona y tip.'!Q387-1,"-")</f>
        <v>2.4607843137254903</v>
      </c>
      <c r="K374" s="130">
        <f>IFERROR('Tablas turistas zona y tip.'!S374/'Tablas turistas zona y tip.'!S387-1,"-")</f>
        <v>0.68592964824120606</v>
      </c>
      <c r="L374" s="130">
        <f>IFERROR('Tablas turistas zona y tip.'!U374/'Tablas turistas zona y tip.'!U387-1,"-")</f>
        <v>1.048</v>
      </c>
      <c r="M374" s="129">
        <f>IFERROR('Tablas turistas zona y tip.'!W374/'Tablas turistas zona y tip.'!W387-1,"-")</f>
        <v>1.5254237288135593</v>
      </c>
      <c r="N374" s="129">
        <f>IFERROR('Tablas turistas zona y tip.'!Y374/'Tablas turistas zona y tip.'!Y387-1,"-")</f>
        <v>0.70642201834862384</v>
      </c>
      <c r="O374" s="129">
        <f>IFERROR('Tablas turistas zona y tip.'!AA374/'Tablas turistas zona y tip.'!AA387-1,"-")</f>
        <v>0.99404761904761907</v>
      </c>
    </row>
    <row r="375" spans="2:15" hidden="1" outlineLevel="1">
      <c r="B375" s="41" t="s">
        <v>14</v>
      </c>
      <c r="C375" s="129">
        <f>IFERROR('Tablas turistas zona y tip.'!C375/'Tablas turistas zona y tip.'!C388-1,"-")</f>
        <v>1.8571428571428572</v>
      </c>
      <c r="D375" s="130" t="str">
        <f>IFERROR('Tablas turistas zona y tip.'!E375/'Tablas turistas zona y tip.'!E388-1,"-")</f>
        <v>-</v>
      </c>
      <c r="E375" s="130" t="str">
        <f>IFERROR('Tablas turistas zona y tip.'!G375/'Tablas turistas zona y tip.'!G388-1,"-")</f>
        <v>-</v>
      </c>
      <c r="F375" s="130" t="str">
        <f>IFERROR('Tablas turistas zona y tip.'!I375/'Tablas turistas zona y tip.'!I388-1,"-")</f>
        <v>-</v>
      </c>
      <c r="G375" s="129">
        <f>IFERROR('Tablas turistas zona y tip.'!K375/'Tablas turistas zona y tip.'!K388-1,"-")</f>
        <v>4.0277777777777777</v>
      </c>
      <c r="H375" s="129">
        <f>IFERROR('Tablas turistas zona y tip.'!M375/'Tablas turistas zona y tip.'!M388-1,"-")</f>
        <v>47.8</v>
      </c>
      <c r="I375" s="129">
        <f>IFERROR('Tablas turistas zona y tip.'!O375/'Tablas turistas zona y tip.'!O388-1,"-")</f>
        <v>9.3658536585365848</v>
      </c>
      <c r="J375" s="130">
        <f>IFERROR('Tablas turistas zona y tip.'!Q375/'Tablas turistas zona y tip.'!Q388-1,"-")</f>
        <v>-0.93333333333333335</v>
      </c>
      <c r="K375" s="130">
        <f>IFERROR('Tablas turistas zona y tip.'!S375/'Tablas turistas zona y tip.'!S388-1,"-")</f>
        <v>10.23076923076923</v>
      </c>
      <c r="L375" s="130">
        <f>IFERROR('Tablas turistas zona y tip.'!U375/'Tablas turistas zona y tip.'!U388-1,"-")</f>
        <v>4.25</v>
      </c>
      <c r="M375" s="129">
        <f>IFERROR('Tablas turistas zona y tip.'!W375/'Tablas turistas zona y tip.'!W388-1,"-")</f>
        <v>2.4827586206896552</v>
      </c>
      <c r="N375" s="129">
        <f>IFERROR('Tablas turistas zona y tip.'!Y375/'Tablas turistas zona y tip.'!Y388-1,"-")</f>
        <v>20.666666666666668</v>
      </c>
      <c r="O375" s="129">
        <f>IFERROR('Tablas turistas zona y tip.'!AA375/'Tablas turistas zona y tip.'!AA388-1,"-")</f>
        <v>6.7894736842105265</v>
      </c>
    </row>
    <row r="376" spans="2:15" hidden="1" outlineLevel="1">
      <c r="B376" s="41" t="s">
        <v>15</v>
      </c>
      <c r="C376" s="129">
        <f>IFERROR('Tablas turistas zona y tip.'!C376/'Tablas turistas zona y tip.'!C389-1,"-")</f>
        <v>0.19999999999999996</v>
      </c>
      <c r="D376" s="130" t="str">
        <f>IFERROR('Tablas turistas zona y tip.'!E376/'Tablas turistas zona y tip.'!E389-1,"-")</f>
        <v>-</v>
      </c>
      <c r="E376" s="130" t="str">
        <f>IFERROR('Tablas turistas zona y tip.'!G376/'Tablas turistas zona y tip.'!G389-1,"-")</f>
        <v>-</v>
      </c>
      <c r="F376" s="130" t="str">
        <f>IFERROR('Tablas turistas zona y tip.'!I376/'Tablas turistas zona y tip.'!I389-1,"-")</f>
        <v>-</v>
      </c>
      <c r="G376" s="129">
        <f>IFERROR('Tablas turistas zona y tip.'!K376/'Tablas turistas zona y tip.'!K389-1,"-")</f>
        <v>0</v>
      </c>
      <c r="H376" s="129" t="str">
        <f>IFERROR('Tablas turistas zona y tip.'!M376/'Tablas turistas zona y tip.'!M389-1,"-")</f>
        <v>-</v>
      </c>
      <c r="I376" s="129">
        <f>IFERROR('Tablas turistas zona y tip.'!O376/'Tablas turistas zona y tip.'!O389-1,"-")</f>
        <v>0</v>
      </c>
      <c r="J376" s="130">
        <f>IFERROR('Tablas turistas zona y tip.'!Q376/'Tablas turistas zona y tip.'!Q389-1,"-")</f>
        <v>-0.625</v>
      </c>
      <c r="K376" s="130">
        <f>IFERROR('Tablas turistas zona y tip.'!S376/'Tablas turistas zona y tip.'!S389-1,"-")</f>
        <v>-1</v>
      </c>
      <c r="L376" s="130">
        <f>IFERROR('Tablas turistas zona y tip.'!U376/'Tablas turistas zona y tip.'!U389-1,"-")</f>
        <v>-0.83333333333333337</v>
      </c>
      <c r="M376" s="129">
        <f>IFERROR('Tablas turistas zona y tip.'!W376/'Tablas turistas zona y tip.'!W389-1,"-")</f>
        <v>-0.12</v>
      </c>
      <c r="N376" s="129">
        <f>IFERROR('Tablas turistas zona y tip.'!Y376/'Tablas turistas zona y tip.'!Y389-1,"-")</f>
        <v>-1</v>
      </c>
      <c r="O376" s="129">
        <f>IFERROR('Tablas turistas zona y tip.'!AA376/'Tablas turistas zona y tip.'!AA389-1,"-")</f>
        <v>-0.37142857142857144</v>
      </c>
    </row>
    <row r="377" spans="2:15" hidden="1" outlineLevel="1">
      <c r="B377" s="41" t="s">
        <v>16</v>
      </c>
      <c r="C377" s="129">
        <f>IFERROR('Tablas turistas zona y tip.'!C377/'Tablas turistas zona y tip.'!C390-1,"-")</f>
        <v>9.0909090909090828E-2</v>
      </c>
      <c r="D377" s="130" t="str">
        <f>IFERROR('Tablas turistas zona y tip.'!E377/'Tablas turistas zona y tip.'!E390-1,"-")</f>
        <v>-</v>
      </c>
      <c r="E377" s="130" t="str">
        <f>IFERROR('Tablas turistas zona y tip.'!G377/'Tablas turistas zona y tip.'!G390-1,"-")</f>
        <v>-</v>
      </c>
      <c r="F377" s="130" t="str">
        <f>IFERROR('Tablas turistas zona y tip.'!I377/'Tablas turistas zona y tip.'!I390-1,"-")</f>
        <v>-</v>
      </c>
      <c r="G377" s="129">
        <f>IFERROR('Tablas turistas zona y tip.'!K377/'Tablas turistas zona y tip.'!K390-1,"-")</f>
        <v>1.1111111111111112</v>
      </c>
      <c r="H377" s="129">
        <f>IFERROR('Tablas turistas zona y tip.'!M377/'Tablas turistas zona y tip.'!M390-1,"-")</f>
        <v>-1</v>
      </c>
      <c r="I377" s="129">
        <f>IFERROR('Tablas turistas zona y tip.'!O377/'Tablas turistas zona y tip.'!O390-1,"-")</f>
        <v>0.72727272727272729</v>
      </c>
      <c r="J377" s="130">
        <f>IFERROR('Tablas turistas zona y tip.'!Q377/'Tablas turistas zona y tip.'!Q390-1,"-")</f>
        <v>-0.55000000000000004</v>
      </c>
      <c r="K377" s="130" t="str">
        <f>IFERROR('Tablas turistas zona y tip.'!S377/'Tablas turistas zona y tip.'!S390-1,"-")</f>
        <v>-</v>
      </c>
      <c r="L377" s="130">
        <f>IFERROR('Tablas turistas zona y tip.'!U377/'Tablas turistas zona y tip.'!U390-1,"-")</f>
        <v>-0.55000000000000004</v>
      </c>
      <c r="M377" s="129">
        <f>IFERROR('Tablas turistas zona y tip.'!W377/'Tablas turistas zona y tip.'!W390-1,"-")</f>
        <v>0</v>
      </c>
      <c r="N377" s="129">
        <f>IFERROR('Tablas turistas zona y tip.'!Y377/'Tablas turistas zona y tip.'!Y390-1,"-")</f>
        <v>-1</v>
      </c>
      <c r="O377" s="129">
        <f>IFERROR('Tablas turistas zona y tip.'!AA377/'Tablas turistas zona y tip.'!AA390-1,"-")</f>
        <v>-4.7619047619047672E-2</v>
      </c>
    </row>
    <row r="378" spans="2:15" hidden="1" outlineLevel="1">
      <c r="B378" s="41" t="s">
        <v>17</v>
      </c>
      <c r="C378" s="129">
        <f>IFERROR('Tablas turistas zona y tip.'!C378/'Tablas turistas zona y tip.'!C391-1,"-")</f>
        <v>0.36363636363636354</v>
      </c>
      <c r="D378" s="130" t="str">
        <f>IFERROR('Tablas turistas zona y tip.'!E378/'Tablas turistas zona y tip.'!E391-1,"-")</f>
        <v>-</v>
      </c>
      <c r="E378" s="130" t="str">
        <f>IFERROR('Tablas turistas zona y tip.'!G378/'Tablas turistas zona y tip.'!G391-1,"-")</f>
        <v>-</v>
      </c>
      <c r="F378" s="130" t="str">
        <f>IFERROR('Tablas turistas zona y tip.'!I378/'Tablas turistas zona y tip.'!I391-1,"-")</f>
        <v>-</v>
      </c>
      <c r="G378" s="129">
        <f>IFERROR('Tablas turistas zona y tip.'!K378/'Tablas turistas zona y tip.'!K391-1,"-")</f>
        <v>2.8333333333333335</v>
      </c>
      <c r="H378" s="129" t="str">
        <f>IFERROR('Tablas turistas zona y tip.'!M378/'Tablas turistas zona y tip.'!M391-1,"-")</f>
        <v>-</v>
      </c>
      <c r="I378" s="129">
        <f>IFERROR('Tablas turistas zona y tip.'!O378/'Tablas turistas zona y tip.'!O391-1,"-")</f>
        <v>2.8333333333333335</v>
      </c>
      <c r="J378" s="130">
        <f>IFERROR('Tablas turistas zona y tip.'!Q378/'Tablas turistas zona y tip.'!Q391-1,"-")</f>
        <v>-1</v>
      </c>
      <c r="K378" s="130">
        <f>IFERROR('Tablas turistas zona y tip.'!S378/'Tablas turistas zona y tip.'!S391-1,"-")</f>
        <v>-1</v>
      </c>
      <c r="L378" s="130">
        <f>IFERROR('Tablas turistas zona y tip.'!U378/'Tablas turistas zona y tip.'!U391-1,"-")</f>
        <v>-1</v>
      </c>
      <c r="M378" s="129">
        <f>IFERROR('Tablas turistas zona y tip.'!W378/'Tablas turistas zona y tip.'!W391-1,"-")</f>
        <v>2.7027027027026973E-2</v>
      </c>
      <c r="N378" s="129">
        <f>IFERROR('Tablas turistas zona y tip.'!Y378/'Tablas turistas zona y tip.'!Y391-1,"-")</f>
        <v>-1</v>
      </c>
      <c r="O378" s="129">
        <f>IFERROR('Tablas turistas zona y tip.'!AA378/'Tablas turistas zona y tip.'!AA391-1,"-")</f>
        <v>-2.5641025641025661E-2</v>
      </c>
    </row>
    <row r="379" spans="2:15" hidden="1" outlineLevel="1">
      <c r="B379" s="41" t="s">
        <v>18</v>
      </c>
      <c r="C379" s="129">
        <f>IFERROR('Tablas turistas zona y tip.'!C379/'Tablas turistas zona y tip.'!C392-1,"-")</f>
        <v>0.8</v>
      </c>
      <c r="D379" s="130" t="str">
        <f>IFERROR('Tablas turistas zona y tip.'!E379/'Tablas turistas zona y tip.'!E392-1,"-")</f>
        <v>-</v>
      </c>
      <c r="E379" s="130" t="str">
        <f>IFERROR('Tablas turistas zona y tip.'!G379/'Tablas turistas zona y tip.'!G392-1,"-")</f>
        <v>-</v>
      </c>
      <c r="F379" s="130" t="str">
        <f>IFERROR('Tablas turistas zona y tip.'!I379/'Tablas turistas zona y tip.'!I392-1,"-")</f>
        <v>-</v>
      </c>
      <c r="G379" s="129">
        <f>IFERROR('Tablas turistas zona y tip.'!K379/'Tablas turistas zona y tip.'!K392-1,"-")</f>
        <v>-0.75</v>
      </c>
      <c r="H379" s="129">
        <f>IFERROR('Tablas turistas zona y tip.'!M379/'Tablas turistas zona y tip.'!M392-1,"-")</f>
        <v>-1</v>
      </c>
      <c r="I379" s="129">
        <f>IFERROR('Tablas turistas zona y tip.'!O379/'Tablas turistas zona y tip.'!O392-1,"-")</f>
        <v>-0.82608695652173914</v>
      </c>
      <c r="J379" s="130">
        <f>IFERROR('Tablas turistas zona y tip.'!Q379/'Tablas turistas zona y tip.'!Q392-1,"-")</f>
        <v>1</v>
      </c>
      <c r="K379" s="130">
        <f>IFERROR('Tablas turistas zona y tip.'!S379/'Tablas turistas zona y tip.'!S392-1,"-")</f>
        <v>-1</v>
      </c>
      <c r="L379" s="130">
        <f>IFERROR('Tablas turistas zona y tip.'!U379/'Tablas turistas zona y tip.'!U392-1,"-")</f>
        <v>-0.4285714285714286</v>
      </c>
      <c r="M379" s="129">
        <f>IFERROR('Tablas turistas zona y tip.'!W379/'Tablas turistas zona y tip.'!W392-1,"-")</f>
        <v>0.14705882352941169</v>
      </c>
      <c r="N379" s="129">
        <f>IFERROR('Tablas turistas zona y tip.'!Y379/'Tablas turistas zona y tip.'!Y392-1,"-")</f>
        <v>-1</v>
      </c>
      <c r="O379" s="129">
        <f>IFERROR('Tablas turistas zona y tip.'!AA379/'Tablas turistas zona y tip.'!AA392-1,"-")</f>
        <v>-0.36065573770491799</v>
      </c>
    </row>
    <row r="380" spans="2:15" hidden="1" outlineLevel="1">
      <c r="B380" s="41" t="s">
        <v>19</v>
      </c>
      <c r="C380" s="129">
        <f>IFERROR('Tablas turistas zona y tip.'!C380/'Tablas turistas zona y tip.'!C393-1,"-")</f>
        <v>7.3636363636363633</v>
      </c>
      <c r="D380" s="130" t="str">
        <f>IFERROR('Tablas turistas zona y tip.'!E380/'Tablas turistas zona y tip.'!E393-1,"-")</f>
        <v>-</v>
      </c>
      <c r="E380" s="130" t="str">
        <f>IFERROR('Tablas turistas zona y tip.'!G380/'Tablas turistas zona y tip.'!G393-1,"-")</f>
        <v>-</v>
      </c>
      <c r="F380" s="130" t="str">
        <f>IFERROR('Tablas turistas zona y tip.'!I380/'Tablas turistas zona y tip.'!I393-1,"-")</f>
        <v>-</v>
      </c>
      <c r="G380" s="129">
        <f>IFERROR('Tablas turistas zona y tip.'!K380/'Tablas turistas zona y tip.'!K393-1,"-")</f>
        <v>3.9617486338797914E-2</v>
      </c>
      <c r="H380" s="129">
        <f>IFERROR('Tablas turistas zona y tip.'!M380/'Tablas turistas zona y tip.'!M393-1,"-")</f>
        <v>-0.48626045400238949</v>
      </c>
      <c r="I380" s="129">
        <f>IFERROR('Tablas turistas zona y tip.'!O380/'Tablas turistas zona y tip.'!O393-1,"-")</f>
        <v>-0.24091778202676861</v>
      </c>
      <c r="J380" s="130">
        <f>IFERROR('Tablas turistas zona y tip.'!Q380/'Tablas turistas zona y tip.'!Q393-1,"-")</f>
        <v>-0.43872549019607843</v>
      </c>
      <c r="K380" s="130">
        <f>IFERROR('Tablas turistas zona y tip.'!S380/'Tablas turistas zona y tip.'!S393-1,"-")</f>
        <v>-5.1619433198380582E-2</v>
      </c>
      <c r="L380" s="130">
        <f>IFERROR('Tablas turistas zona y tip.'!U380/'Tablas turistas zona y tip.'!U393-1,"-")</f>
        <v>-0.16475644699140402</v>
      </c>
      <c r="M380" s="129">
        <f>IFERROR('Tablas turistas zona y tip.'!W380/'Tablas turistas zona y tip.'!W393-1,"-")</f>
        <v>1.0327022375215211E-2</v>
      </c>
      <c r="N380" s="129">
        <f>IFERROR('Tablas turistas zona y tip.'!Y380/'Tablas turistas zona y tip.'!Y393-1,"-")</f>
        <v>-0.25095890410958899</v>
      </c>
      <c r="O380" s="129">
        <f>IFERROR('Tablas turistas zona y tip.'!AA380/'Tablas turistas zona y tip.'!AA393-1,"-")</f>
        <v>-0.14931369266822903</v>
      </c>
    </row>
    <row r="381" spans="2:15" hidden="1" outlineLevel="1">
      <c r="B381" s="41" t="s">
        <v>20</v>
      </c>
      <c r="C381" s="129">
        <f>IFERROR('Tablas turistas zona y tip.'!C381/'Tablas turistas zona y tip.'!C394-1,"-")</f>
        <v>4.5</v>
      </c>
      <c r="D381" s="130" t="str">
        <f>IFERROR('Tablas turistas zona y tip.'!E381/'Tablas turistas zona y tip.'!E394-1,"-")</f>
        <v>-</v>
      </c>
      <c r="E381" s="130" t="str">
        <f>IFERROR('Tablas turistas zona y tip.'!G381/'Tablas turistas zona y tip.'!G394-1,"-")</f>
        <v>-</v>
      </c>
      <c r="F381" s="130" t="str">
        <f>IFERROR('Tablas turistas zona y tip.'!I381/'Tablas turistas zona y tip.'!I394-1,"-")</f>
        <v>-</v>
      </c>
      <c r="G381" s="129">
        <f>IFERROR('Tablas turistas zona y tip.'!K381/'Tablas turistas zona y tip.'!K394-1,"-")</f>
        <v>0.3979591836734695</v>
      </c>
      <c r="H381" s="129">
        <f>IFERROR('Tablas turistas zona y tip.'!M381/'Tablas turistas zona y tip.'!M394-1,"-")</f>
        <v>0.16962524654832345</v>
      </c>
      <c r="I381" s="129">
        <f>IFERROR('Tablas turistas zona y tip.'!O381/'Tablas turistas zona y tip.'!O394-1,"-")</f>
        <v>0.30475040257648955</v>
      </c>
      <c r="J381" s="130">
        <f>IFERROR('Tablas turistas zona y tip.'!Q381/'Tablas turistas zona y tip.'!Q394-1,"-")</f>
        <v>1.4021164021164023</v>
      </c>
      <c r="K381" s="130">
        <f>IFERROR('Tablas turistas zona y tip.'!S381/'Tablas turistas zona y tip.'!S394-1,"-")</f>
        <v>0.36229635376260672</v>
      </c>
      <c r="L381" s="130">
        <f>IFERROR('Tablas turistas zona y tip.'!U381/'Tablas turistas zona y tip.'!U394-1,"-")</f>
        <v>0.59808038392321539</v>
      </c>
      <c r="M381" s="129">
        <f>IFERROR('Tablas turistas zona y tip.'!W381/'Tablas turistas zona y tip.'!W394-1,"-")</f>
        <v>0.65384615384615374</v>
      </c>
      <c r="N381" s="129">
        <f>IFERROR('Tablas turistas zona y tip.'!Y381/'Tablas turistas zona y tip.'!Y394-1,"-")</f>
        <v>0.27746417716022576</v>
      </c>
      <c r="O381" s="129">
        <f>IFERROR('Tablas turistas zona y tip.'!AA381/'Tablas turistas zona y tip.'!AA394-1,"-")</f>
        <v>0.44622754491017957</v>
      </c>
    </row>
    <row r="382" spans="2:15" hidden="1" outlineLevel="1">
      <c r="B382" s="41" t="s">
        <v>21</v>
      </c>
      <c r="C382" s="129">
        <f>IFERROR('Tablas turistas zona y tip.'!C382/'Tablas turistas zona y tip.'!C395-1,"-")</f>
        <v>2.2413793103448274</v>
      </c>
      <c r="D382" s="130" t="str">
        <f>IFERROR('Tablas turistas zona y tip.'!E382/'Tablas turistas zona y tip.'!E395-1,"-")</f>
        <v>-</v>
      </c>
      <c r="E382" s="130" t="str">
        <f>IFERROR('Tablas turistas zona y tip.'!G382/'Tablas turistas zona y tip.'!G395-1,"-")</f>
        <v>-</v>
      </c>
      <c r="F382" s="130" t="str">
        <f>IFERROR('Tablas turistas zona y tip.'!I382/'Tablas turistas zona y tip.'!I395-1,"-")</f>
        <v>-</v>
      </c>
      <c r="G382" s="129">
        <f>IFERROR('Tablas turistas zona y tip.'!K382/'Tablas turistas zona y tip.'!K395-1,"-")</f>
        <v>0.45848375451263546</v>
      </c>
      <c r="H382" s="129">
        <f>IFERROR('Tablas turistas zona y tip.'!M382/'Tablas turistas zona y tip.'!M395-1,"-")</f>
        <v>0.36875664187035073</v>
      </c>
      <c r="I382" s="129">
        <f>IFERROR('Tablas turistas zona y tip.'!O382/'Tablas turistas zona y tip.'!O395-1,"-")</f>
        <v>0.4221840068787619</v>
      </c>
      <c r="J382" s="130">
        <f>IFERROR('Tablas turistas zona y tip.'!Q382/'Tablas turistas zona y tip.'!Q395-1,"-")</f>
        <v>0.86445012787723785</v>
      </c>
      <c r="K382" s="130">
        <f>IFERROR('Tablas turistas zona y tip.'!S382/'Tablas turistas zona y tip.'!S395-1,"-")</f>
        <v>9.1477716966380074E-2</v>
      </c>
      <c r="L382" s="130">
        <f>IFERROR('Tablas turistas zona y tip.'!U382/'Tablas turistas zona y tip.'!U395-1,"-")</f>
        <v>0.27245508982035926</v>
      </c>
      <c r="M382" s="129">
        <f>IFERROR('Tablas turistas zona y tip.'!W382/'Tablas turistas zona y tip.'!W395-1,"-")</f>
        <v>0.57506925207756243</v>
      </c>
      <c r="N382" s="129">
        <f>IFERROR('Tablas turistas zona y tip.'!Y382/'Tablas turistas zona y tip.'!Y395-1,"-")</f>
        <v>0.20900900900900909</v>
      </c>
      <c r="O382" s="129">
        <f>IFERROR('Tablas turistas zona y tip.'!AA382/'Tablas turistas zona y tip.'!AA395-1,"-")</f>
        <v>0.37316770186335413</v>
      </c>
    </row>
    <row r="383" spans="2:15" hidden="1" outlineLevel="1">
      <c r="B383" s="41" t="s">
        <v>22</v>
      </c>
      <c r="C383" s="129">
        <f>IFERROR('Tablas turistas zona y tip.'!C383/'Tablas turistas zona y tip.'!C396-1,"-")</f>
        <v>4.9773755656108642E-2</v>
      </c>
      <c r="D383" s="130" t="str">
        <f>IFERROR('Tablas turistas zona y tip.'!E383/'Tablas turistas zona y tip.'!E396-1,"-")</f>
        <v>-</v>
      </c>
      <c r="E383" s="130" t="str">
        <f>IFERROR('Tablas turistas zona y tip.'!G383/'Tablas turistas zona y tip.'!G396-1,"-")</f>
        <v>-</v>
      </c>
      <c r="F383" s="130" t="str">
        <f>IFERROR('Tablas turistas zona y tip.'!I383/'Tablas turistas zona y tip.'!I396-1,"-")</f>
        <v>-</v>
      </c>
      <c r="G383" s="129">
        <f>IFERROR('Tablas turistas zona y tip.'!K383/'Tablas turistas zona y tip.'!K396-1,"-")</f>
        <v>-0.11295336787564769</v>
      </c>
      <c r="H383" s="129">
        <f>IFERROR('Tablas turistas zona y tip.'!M383/'Tablas turistas zona y tip.'!M396-1,"-")</f>
        <v>-4.6641791044775838E-3</v>
      </c>
      <c r="I383" s="129">
        <f>IFERROR('Tablas turistas zona y tip.'!O383/'Tablas turistas zona y tip.'!O396-1,"-")</f>
        <v>-7.4283810792804772E-2</v>
      </c>
      <c r="J383" s="130">
        <f>IFERROR('Tablas turistas zona y tip.'!Q383/'Tablas turistas zona y tip.'!Q396-1,"-")</f>
        <v>0.51460674157303377</v>
      </c>
      <c r="K383" s="130">
        <f>IFERROR('Tablas turistas zona y tip.'!S383/'Tablas turistas zona y tip.'!S396-1,"-")</f>
        <v>0.22835633626097862</v>
      </c>
      <c r="L383" s="130">
        <f>IFERROR('Tablas turistas zona y tip.'!U383/'Tablas turistas zona y tip.'!U396-1,"-")</f>
        <v>0.29082883766552237</v>
      </c>
      <c r="M383" s="129">
        <f>IFERROR('Tablas turistas zona y tip.'!W383/'Tablas turistas zona y tip.'!W396-1,"-")</f>
        <v>8.4745762711864181E-3</v>
      </c>
      <c r="N383" s="129">
        <f>IFERROR('Tablas turistas zona y tip.'!Y383/'Tablas turistas zona y tip.'!Y396-1,"-")</f>
        <v>0.13465866466616649</v>
      </c>
      <c r="O383" s="129">
        <f>IFERROR('Tablas turistas zona y tip.'!AA383/'Tablas turistas zona y tip.'!AA396-1,"-")</f>
        <v>7.2405929304447003E-2</v>
      </c>
    </row>
    <row r="384" spans="2:15" collapsed="1">
      <c r="B384" s="126">
        <v>1982</v>
      </c>
      <c r="C384" s="134">
        <f>IFERROR('Tablas turistas zona y tip.'!C384/'Tablas turistas zona y tip.'!C397-1,"-")</f>
        <v>0.41184210526315779</v>
      </c>
      <c r="D384" s="134" t="str">
        <f>IFERROR('Tablas turistas zona y tip.'!E384/'Tablas turistas zona y tip.'!E397-1,"-")</f>
        <v>-</v>
      </c>
      <c r="E384" s="134" t="str">
        <f>IFERROR('Tablas turistas zona y tip.'!G384/'Tablas turistas zona y tip.'!G397-1,"-")</f>
        <v>-</v>
      </c>
      <c r="F384" s="134" t="str">
        <f>IFERROR('Tablas turistas zona y tip.'!I384/'Tablas turistas zona y tip.'!I397-1,"-")</f>
        <v>-</v>
      </c>
      <c r="G384" s="134">
        <f>IFERROR('Tablas turistas zona y tip.'!K384/'Tablas turistas zona y tip.'!K397-1,"-")</f>
        <v>0.24611723446893796</v>
      </c>
      <c r="H384" s="134">
        <f>IFERROR('Tablas turistas zona y tip.'!M384/'Tablas turistas zona y tip.'!M397-1,"-")</f>
        <v>6.7945984363894762E-2</v>
      </c>
      <c r="I384" s="134">
        <f>IFERROR('Tablas turistas zona y tip.'!O384/'Tablas turistas zona y tip.'!O397-1,"-")</f>
        <v>0.1626606298688329</v>
      </c>
      <c r="J384" s="134">
        <f>IFERROR('Tablas turistas zona y tip.'!Q384/'Tablas turistas zona y tip.'!Q397-1,"-")</f>
        <v>0.44551645856980704</v>
      </c>
      <c r="K384" s="134">
        <f>IFERROR('Tablas turistas zona y tip.'!S384/'Tablas turistas zona y tip.'!S397-1,"-")</f>
        <v>6.2835599223123539E-2</v>
      </c>
      <c r="L384" s="134">
        <f>IFERROR('Tablas turistas zona y tip.'!U384/'Tablas turistas zona y tip.'!U397-1,"-")</f>
        <v>0.17268062230186532</v>
      </c>
      <c r="M384" s="134">
        <f>IFERROR('Tablas turistas zona y tip.'!W384/'Tablas turistas zona y tip.'!W397-1,"-")</f>
        <v>0.31382458428431703</v>
      </c>
      <c r="N384" s="134">
        <f>IFERROR('Tablas turistas zona y tip.'!Y384/'Tablas turistas zona y tip.'!Y397-1,"-")</f>
        <v>6.5112743856093225E-2</v>
      </c>
      <c r="O384" s="134">
        <f>IFERROR('Tablas turistas zona y tip.'!AA384/'Tablas turistas zona y tip.'!AA397-1,"-")</f>
        <v>0.17386655260906747</v>
      </c>
    </row>
    <row r="385" spans="2:15" hidden="1" outlineLevel="1">
      <c r="B385" s="41" t="s">
        <v>11</v>
      </c>
      <c r="C385" s="129">
        <f>IFERROR('Tablas turistas zona y tip.'!C385/'Tablas turistas zona y tip.'!C398-1,"-")</f>
        <v>1.5531914893617023</v>
      </c>
      <c r="D385" s="130">
        <f>IFERROR('Tablas turistas zona y tip.'!E385/'Tablas turistas zona y tip.'!E398-1,"-")</f>
        <v>-1</v>
      </c>
      <c r="E385" s="130" t="str">
        <f>IFERROR('Tablas turistas zona y tip.'!G385/'Tablas turistas zona y tip.'!G398-1,"-")</f>
        <v>-</v>
      </c>
      <c r="F385" s="130">
        <f>IFERROR('Tablas turistas zona y tip.'!I385/'Tablas turistas zona y tip.'!I398-1,"-")</f>
        <v>-1</v>
      </c>
      <c r="G385" s="129">
        <f>IFERROR('Tablas turistas zona y tip.'!K385/'Tablas turistas zona y tip.'!K398-1,"-")</f>
        <v>-0.36059240180296204</v>
      </c>
      <c r="H385" s="129">
        <f>IFERROR('Tablas turistas zona y tip.'!M385/'Tablas turistas zona y tip.'!M398-1,"-")</f>
        <v>0.7190669371196754</v>
      </c>
      <c r="I385" s="129">
        <f>IFERROR('Tablas turistas zona y tip.'!O385/'Tablas turistas zona y tip.'!O398-1,"-")</f>
        <v>5.8684521465143691E-2</v>
      </c>
      <c r="J385" s="130">
        <f>IFERROR('Tablas turistas zona y tip.'!Q385/'Tablas turistas zona y tip.'!Q398-1,"-")</f>
        <v>1.0123456790123457</v>
      </c>
      <c r="K385" s="130">
        <f>IFERROR('Tablas turistas zona y tip.'!S385/'Tablas turistas zona y tip.'!S398-1,"-")</f>
        <v>0.28056112224448904</v>
      </c>
      <c r="L385" s="130">
        <f>IFERROR('Tablas turistas zona y tip.'!U385/'Tablas turistas zona y tip.'!U398-1,"-")</f>
        <v>0.49180327868852469</v>
      </c>
      <c r="M385" s="129">
        <f>IFERROR('Tablas turistas zona y tip.'!W385/'Tablas turistas zona y tip.'!W398-1,"-")</f>
        <v>-3.9362232187344248E-2</v>
      </c>
      <c r="N385" s="129">
        <f>IFERROR('Tablas turistas zona y tip.'!Y385/'Tablas turistas zona y tip.'!Y398-1,"-")</f>
        <v>0.49848790322580649</v>
      </c>
      <c r="O385" s="129">
        <f>IFERROR('Tablas turistas zona y tip.'!AA385/'Tablas turistas zona y tip.'!AA398-1,"-")</f>
        <v>0.22801302931596101</v>
      </c>
    </row>
    <row r="386" spans="2:15" hidden="1" outlineLevel="1">
      <c r="B386" s="41" t="s">
        <v>12</v>
      </c>
      <c r="C386" s="129">
        <f>IFERROR('Tablas turistas zona y tip.'!C386/'Tablas turistas zona y tip.'!C399-1,"-")</f>
        <v>4.7297297297297298</v>
      </c>
      <c r="D386" s="130" t="str">
        <f>IFERROR('Tablas turistas zona y tip.'!E386/'Tablas turistas zona y tip.'!E399-1,"-")</f>
        <v>-</v>
      </c>
      <c r="E386" s="130" t="str">
        <f>IFERROR('Tablas turistas zona y tip.'!G386/'Tablas turistas zona y tip.'!G399-1,"-")</f>
        <v>-</v>
      </c>
      <c r="F386" s="130" t="str">
        <f>IFERROR('Tablas turistas zona y tip.'!I386/'Tablas turistas zona y tip.'!I399-1,"-")</f>
        <v>-</v>
      </c>
      <c r="G386" s="129">
        <f>IFERROR('Tablas turistas zona y tip.'!K386/'Tablas turistas zona y tip.'!K399-1,"-")</f>
        <v>1.9289473684210527</v>
      </c>
      <c r="H386" s="129">
        <f>IFERROR('Tablas turistas zona y tip.'!M386/'Tablas turistas zona y tip.'!M399-1,"-")</f>
        <v>-0.11864406779661019</v>
      </c>
      <c r="I386" s="129">
        <f>IFERROR('Tablas turistas zona y tip.'!O386/'Tablas turistas zona y tip.'!O399-1,"-")</f>
        <v>0.39973351099267163</v>
      </c>
      <c r="J386" s="130">
        <f>IFERROR('Tablas turistas zona y tip.'!Q386/'Tablas turistas zona y tip.'!Q399-1,"-")</f>
        <v>1.6803519061583576</v>
      </c>
      <c r="K386" s="130">
        <f>IFERROR('Tablas turistas zona y tip.'!S386/'Tablas turistas zona y tip.'!S399-1,"-")</f>
        <v>0.70625566636446058</v>
      </c>
      <c r="L386" s="130">
        <f>IFERROR('Tablas turistas zona y tip.'!U386/'Tablas turistas zona y tip.'!U399-1,"-")</f>
        <v>0.93628808864265922</v>
      </c>
      <c r="M386" s="129">
        <f>IFERROR('Tablas turistas zona y tip.'!W386/'Tablas turistas zona y tip.'!W399-1,"-")</f>
        <v>1.9538258575197891</v>
      </c>
      <c r="N386" s="129">
        <f>IFERROR('Tablas turistas zona y tip.'!Y386/'Tablas turistas zona y tip.'!Y399-1,"-")</f>
        <v>0.29046762589928066</v>
      </c>
      <c r="O386" s="129">
        <f>IFERROR('Tablas turistas zona y tip.'!AA386/'Tablas turistas zona y tip.'!AA399-1,"-")</f>
        <v>0.71327967806841053</v>
      </c>
    </row>
    <row r="387" spans="2:15" hidden="1" outlineLevel="1">
      <c r="B387" s="41" t="s">
        <v>13</v>
      </c>
      <c r="C387" s="129">
        <f>IFERROR('Tablas turistas zona y tip.'!C387/'Tablas turistas zona y tip.'!C400-1,"-")</f>
        <v>2.1923076923076925</v>
      </c>
      <c r="D387" s="130" t="str">
        <f>IFERROR('Tablas turistas zona y tip.'!E387/'Tablas turistas zona y tip.'!E400-1,"-")</f>
        <v>-</v>
      </c>
      <c r="E387" s="130" t="str">
        <f>IFERROR('Tablas turistas zona y tip.'!G387/'Tablas turistas zona y tip.'!G400-1,"-")</f>
        <v>-</v>
      </c>
      <c r="F387" s="130" t="str">
        <f>IFERROR('Tablas turistas zona y tip.'!I387/'Tablas turistas zona y tip.'!I400-1,"-")</f>
        <v>-</v>
      </c>
      <c r="G387" s="129">
        <f>IFERROR('Tablas turistas zona y tip.'!K387/'Tablas turistas zona y tip.'!K400-1,"-")</f>
        <v>0.5026178010471205</v>
      </c>
      <c r="H387" s="129">
        <f>IFERROR('Tablas turistas zona y tip.'!M387/'Tablas turistas zona y tip.'!M400-1,"-")</f>
        <v>0.90361445783132521</v>
      </c>
      <c r="I387" s="129">
        <f>IFERROR('Tablas turistas zona y tip.'!O387/'Tablas turistas zona y tip.'!O400-1,"-")</f>
        <v>0.7295454545454545</v>
      </c>
      <c r="J387" s="130">
        <f>IFERROR('Tablas turistas zona y tip.'!Q387/'Tablas turistas zona y tip.'!Q400-1,"-")</f>
        <v>-0.79393939393939394</v>
      </c>
      <c r="K387" s="130">
        <f>IFERROR('Tablas turistas zona y tip.'!S387/'Tablas turistas zona y tip.'!S400-1,"-")</f>
        <v>-0.58149316508937954</v>
      </c>
      <c r="L387" s="130">
        <f>IFERROR('Tablas turistas zona y tip.'!U387/'Tablas turistas zona y tip.'!U400-1,"-")</f>
        <v>-0.65421853388658369</v>
      </c>
      <c r="M387" s="129">
        <f>IFERROR('Tablas turistas zona y tip.'!W387/'Tablas turistas zona y tip.'!W400-1,"-")</f>
        <v>-0.3370786516853933</v>
      </c>
      <c r="N387" s="129">
        <f>IFERROR('Tablas turistas zona y tip.'!Y387/'Tablas turistas zona y tip.'!Y400-1,"-")</f>
        <v>-0.27333333333333332</v>
      </c>
      <c r="O387" s="129">
        <f>IFERROR('Tablas turistas zona y tip.'!AA387/'Tablas turistas zona y tip.'!AA400-1,"-")</f>
        <v>-0.29707112970711302</v>
      </c>
    </row>
    <row r="388" spans="2:15" hidden="1" outlineLevel="1">
      <c r="B388" s="41" t="s">
        <v>14</v>
      </c>
      <c r="C388" s="129">
        <f>IFERROR('Tablas turistas zona y tip.'!C388/'Tablas turistas zona y tip.'!C401-1,"-")</f>
        <v>0</v>
      </c>
      <c r="D388" s="130" t="str">
        <f>IFERROR('Tablas turistas zona y tip.'!E388/'Tablas turistas zona y tip.'!E401-1,"-")</f>
        <v>-</v>
      </c>
      <c r="E388" s="130" t="str">
        <f>IFERROR('Tablas turistas zona y tip.'!G388/'Tablas turistas zona y tip.'!G401-1,"-")</f>
        <v>-</v>
      </c>
      <c r="F388" s="130" t="str">
        <f>IFERROR('Tablas turistas zona y tip.'!I388/'Tablas turistas zona y tip.'!I401-1,"-")</f>
        <v>-</v>
      </c>
      <c r="G388" s="129">
        <f>IFERROR('Tablas turistas zona y tip.'!K388/'Tablas turistas zona y tip.'!K401-1,"-")</f>
        <v>3.5</v>
      </c>
      <c r="H388" s="129" t="str">
        <f>IFERROR('Tablas turistas zona y tip.'!M388/'Tablas turistas zona y tip.'!M401-1,"-")</f>
        <v>-</v>
      </c>
      <c r="I388" s="129">
        <f>IFERROR('Tablas turistas zona y tip.'!O388/'Tablas turistas zona y tip.'!O401-1,"-")</f>
        <v>4.125</v>
      </c>
      <c r="J388" s="130">
        <f>IFERROR('Tablas turistas zona y tip.'!Q388/'Tablas turistas zona y tip.'!Q401-1,"-")</f>
        <v>-0.93775933609958506</v>
      </c>
      <c r="K388" s="130">
        <f>IFERROR('Tablas turistas zona y tip.'!S388/'Tablas turistas zona y tip.'!S401-1,"-")</f>
        <v>-0.97239915074309979</v>
      </c>
      <c r="L388" s="130">
        <f>IFERROR('Tablas turistas zona y tip.'!U388/'Tablas turistas zona y tip.'!U401-1,"-")</f>
        <v>-0.9606741573033708</v>
      </c>
      <c r="M388" s="129">
        <f>IFERROR('Tablas turistas zona y tip.'!W388/'Tablas turistas zona y tip.'!W401-1,"-")</f>
        <v>-0.7734375</v>
      </c>
      <c r="N388" s="129">
        <f>IFERROR('Tablas turistas zona y tip.'!Y388/'Tablas turistas zona y tip.'!Y401-1,"-")</f>
        <v>-0.96178343949044587</v>
      </c>
      <c r="O388" s="129">
        <f>IFERROR('Tablas turistas zona y tip.'!AA388/'Tablas turistas zona y tip.'!AA401-1,"-")</f>
        <v>-0.89546079779917465</v>
      </c>
    </row>
    <row r="389" spans="2:15" hidden="1" outlineLevel="1">
      <c r="B389" s="41" t="s">
        <v>15</v>
      </c>
      <c r="C389" s="129">
        <f>IFERROR('Tablas turistas zona y tip.'!C389/'Tablas turistas zona y tip.'!C402-1,"-")</f>
        <v>4</v>
      </c>
      <c r="D389" s="130" t="str">
        <f>IFERROR('Tablas turistas zona y tip.'!E389/'Tablas turistas zona y tip.'!E402-1,"-")</f>
        <v>-</v>
      </c>
      <c r="E389" s="130" t="str">
        <f>IFERROR('Tablas turistas zona y tip.'!G389/'Tablas turistas zona y tip.'!G402-1,"-")</f>
        <v>-</v>
      </c>
      <c r="F389" s="130" t="str">
        <f>IFERROR('Tablas turistas zona y tip.'!I389/'Tablas turistas zona y tip.'!I402-1,"-")</f>
        <v>-</v>
      </c>
      <c r="G389" s="129">
        <f>IFERROR('Tablas turistas zona y tip.'!K389/'Tablas turistas zona y tip.'!K402-1,"-")</f>
        <v>-0.94354838709677424</v>
      </c>
      <c r="H389" s="129" t="str">
        <f>IFERROR('Tablas turistas zona y tip.'!M389/'Tablas turistas zona y tip.'!M402-1,"-")</f>
        <v>-</v>
      </c>
      <c r="I389" s="129">
        <f>IFERROR('Tablas turistas zona y tip.'!O389/'Tablas turistas zona y tip.'!O402-1,"-")</f>
        <v>-0.94354838709677424</v>
      </c>
      <c r="J389" s="130">
        <f>IFERROR('Tablas turistas zona y tip.'!Q389/'Tablas turistas zona y tip.'!Q402-1,"-")</f>
        <v>-0.94285714285714284</v>
      </c>
      <c r="K389" s="130">
        <f>IFERROR('Tablas turistas zona y tip.'!S389/'Tablas turistas zona y tip.'!S402-1,"-")</f>
        <v>-0.96551724137931039</v>
      </c>
      <c r="L389" s="130">
        <f>IFERROR('Tablas turistas zona y tip.'!U389/'Tablas turistas zona y tip.'!U402-1,"-")</f>
        <v>-0.95813953488372094</v>
      </c>
      <c r="M389" s="129">
        <f>IFERROR('Tablas turistas zona y tip.'!W389/'Tablas turistas zona y tip.'!W402-1,"-")</f>
        <v>-0.90601503759398494</v>
      </c>
      <c r="N389" s="129">
        <f>IFERROR('Tablas turistas zona y tip.'!Y389/'Tablas turistas zona y tip.'!Y402-1,"-")</f>
        <v>-0.96551724137931039</v>
      </c>
      <c r="O389" s="129">
        <f>IFERROR('Tablas turistas zona y tip.'!AA389/'Tablas turistas zona y tip.'!AA402-1,"-")</f>
        <v>-0.93705035971223016</v>
      </c>
    </row>
    <row r="390" spans="2:15" hidden="1" outlineLevel="1">
      <c r="B390" s="41" t="s">
        <v>16</v>
      </c>
      <c r="C390" s="129">
        <f>IFERROR('Tablas turistas zona y tip.'!C390/'Tablas turistas zona y tip.'!C403-1,"-")</f>
        <v>0.5714285714285714</v>
      </c>
      <c r="D390" s="130" t="str">
        <f>IFERROR('Tablas turistas zona y tip.'!E390/'Tablas turistas zona y tip.'!E403-1,"-")</f>
        <v>-</v>
      </c>
      <c r="E390" s="130" t="str">
        <f>IFERROR('Tablas turistas zona y tip.'!G390/'Tablas turistas zona y tip.'!G403-1,"-")</f>
        <v>-</v>
      </c>
      <c r="F390" s="130" t="str">
        <f>IFERROR('Tablas turistas zona y tip.'!I390/'Tablas turistas zona y tip.'!I403-1,"-")</f>
        <v>-</v>
      </c>
      <c r="G390" s="129">
        <f>IFERROR('Tablas turistas zona y tip.'!K390/'Tablas turistas zona y tip.'!K403-1,"-")</f>
        <v>1.25</v>
      </c>
      <c r="H390" s="129">
        <f>IFERROR('Tablas turistas zona y tip.'!M390/'Tablas turistas zona y tip.'!M403-1,"-")</f>
        <v>-0.33333333333333337</v>
      </c>
      <c r="I390" s="129">
        <f>IFERROR('Tablas turistas zona y tip.'!O390/'Tablas turistas zona y tip.'!O403-1,"-")</f>
        <v>0.5714285714285714</v>
      </c>
      <c r="J390" s="130">
        <f>IFERROR('Tablas turistas zona y tip.'!Q390/'Tablas turistas zona y tip.'!Q403-1,"-")</f>
        <v>-0.94845360824742264</v>
      </c>
      <c r="K390" s="130">
        <f>IFERROR('Tablas turistas zona y tip.'!S390/'Tablas turistas zona y tip.'!S403-1,"-")</f>
        <v>-1</v>
      </c>
      <c r="L390" s="130">
        <f>IFERROR('Tablas turistas zona y tip.'!U390/'Tablas turistas zona y tip.'!U403-1,"-")</f>
        <v>-0.97716894977168955</v>
      </c>
      <c r="M390" s="129">
        <f>IFERROR('Tablas turistas zona y tip.'!W390/'Tablas turistas zona y tip.'!W403-1,"-")</f>
        <v>-0.89974937343358397</v>
      </c>
      <c r="N390" s="129">
        <f>IFERROR('Tablas turistas zona y tip.'!Y390/'Tablas turistas zona y tip.'!Y403-1,"-")</f>
        <v>-0.99592668024439923</v>
      </c>
      <c r="O390" s="129">
        <f>IFERROR('Tablas turistas zona y tip.'!AA390/'Tablas turistas zona y tip.'!AA403-1,"-")</f>
        <v>-0.95280898876404496</v>
      </c>
    </row>
    <row r="391" spans="2:15" hidden="1" outlineLevel="1">
      <c r="B391" s="41" t="s">
        <v>17</v>
      </c>
      <c r="C391" s="129">
        <f>IFERROR('Tablas turistas zona y tip.'!C391/'Tablas turistas zona y tip.'!C404-1,"-")</f>
        <v>4.5</v>
      </c>
      <c r="D391" s="130" t="str">
        <f>IFERROR('Tablas turistas zona y tip.'!E391/'Tablas turistas zona y tip.'!E404-1,"-")</f>
        <v>-</v>
      </c>
      <c r="E391" s="130" t="str">
        <f>IFERROR('Tablas turistas zona y tip.'!G391/'Tablas turistas zona y tip.'!G404-1,"-")</f>
        <v>-</v>
      </c>
      <c r="F391" s="130" t="str">
        <f>IFERROR('Tablas turistas zona y tip.'!I391/'Tablas turistas zona y tip.'!I404-1,"-")</f>
        <v>-</v>
      </c>
      <c r="G391" s="129">
        <f>IFERROR('Tablas turistas zona y tip.'!K391/'Tablas turistas zona y tip.'!K404-1,"-")</f>
        <v>1</v>
      </c>
      <c r="H391" s="129" t="str">
        <f>IFERROR('Tablas turistas zona y tip.'!M391/'Tablas turistas zona y tip.'!M404-1,"-")</f>
        <v>-</v>
      </c>
      <c r="I391" s="129">
        <f>IFERROR('Tablas turistas zona y tip.'!O391/'Tablas turistas zona y tip.'!O404-1,"-")</f>
        <v>1</v>
      </c>
      <c r="J391" s="130">
        <f>IFERROR('Tablas turistas zona y tip.'!Q391/'Tablas turistas zona y tip.'!Q404-1,"-")</f>
        <v>-0.8601398601398601</v>
      </c>
      <c r="K391" s="130">
        <f>IFERROR('Tablas turistas zona y tip.'!S391/'Tablas turistas zona y tip.'!S404-1,"-")</f>
        <v>-0.99423631123919309</v>
      </c>
      <c r="L391" s="130">
        <f>IFERROR('Tablas turistas zona y tip.'!U391/'Tablas turistas zona y tip.'!U404-1,"-")</f>
        <v>-0.95510204081632655</v>
      </c>
      <c r="M391" s="129">
        <f>IFERROR('Tablas turistas zona y tip.'!W391/'Tablas turistas zona y tip.'!W404-1,"-")</f>
        <v>-0.75</v>
      </c>
      <c r="N391" s="129">
        <f>IFERROR('Tablas turistas zona y tip.'!Y391/'Tablas turistas zona y tip.'!Y404-1,"-")</f>
        <v>-0.99423631123919309</v>
      </c>
      <c r="O391" s="129">
        <f>IFERROR('Tablas turistas zona y tip.'!AA391/'Tablas turistas zona y tip.'!AA404-1,"-")</f>
        <v>-0.92121212121212126</v>
      </c>
    </row>
    <row r="392" spans="2:15" hidden="1" outlineLevel="1">
      <c r="B392" s="41" t="s">
        <v>18</v>
      </c>
      <c r="C392" s="129">
        <f>IFERROR('Tablas turistas zona y tip.'!C392/'Tablas turistas zona y tip.'!C405-1,"-")</f>
        <v>0.4285714285714286</v>
      </c>
      <c r="D392" s="130" t="str">
        <f>IFERROR('Tablas turistas zona y tip.'!E392/'Tablas turistas zona y tip.'!E405-1,"-")</f>
        <v>-</v>
      </c>
      <c r="E392" s="130" t="str">
        <f>IFERROR('Tablas turistas zona y tip.'!G392/'Tablas turistas zona y tip.'!G405-1,"-")</f>
        <v>-</v>
      </c>
      <c r="F392" s="130" t="str">
        <f>IFERROR('Tablas turistas zona y tip.'!I392/'Tablas turistas zona y tip.'!I405-1,"-")</f>
        <v>-</v>
      </c>
      <c r="G392" s="129">
        <f>IFERROR('Tablas turistas zona y tip.'!K392/'Tablas turistas zona y tip.'!K405-1,"-")</f>
        <v>6.6666666666666652E-2</v>
      </c>
      <c r="H392" s="129" t="str">
        <f>IFERROR('Tablas turistas zona y tip.'!M392/'Tablas turistas zona y tip.'!M405-1,"-")</f>
        <v>-</v>
      </c>
      <c r="I392" s="129">
        <f>IFERROR('Tablas turistas zona y tip.'!O392/'Tablas turistas zona y tip.'!O405-1,"-")</f>
        <v>0.53333333333333344</v>
      </c>
      <c r="J392" s="130">
        <f>IFERROR('Tablas turistas zona y tip.'!Q392/'Tablas turistas zona y tip.'!Q405-1,"-")</f>
        <v>-0.9688715953307393</v>
      </c>
      <c r="K392" s="130">
        <f>IFERROR('Tablas turistas zona y tip.'!S392/'Tablas turistas zona y tip.'!S405-1,"-")</f>
        <v>-0.94550408719346046</v>
      </c>
      <c r="L392" s="130">
        <f>IFERROR('Tablas turistas zona y tip.'!U392/'Tablas turistas zona y tip.'!U405-1,"-")</f>
        <v>-0.95512820512820518</v>
      </c>
      <c r="M392" s="129">
        <f>IFERROR('Tablas turistas zona y tip.'!W392/'Tablas turistas zona y tip.'!W405-1,"-")</f>
        <v>-0.87813620071684584</v>
      </c>
      <c r="N392" s="129">
        <f>IFERROR('Tablas turistas zona y tip.'!Y392/'Tablas turistas zona y tip.'!Y405-1,"-")</f>
        <v>-0.92643051771117169</v>
      </c>
      <c r="O392" s="129">
        <f>IFERROR('Tablas turistas zona y tip.'!AA392/'Tablas turistas zona y tip.'!AA405-1,"-")</f>
        <v>-0.90557275541795668</v>
      </c>
    </row>
    <row r="393" spans="2:15" hidden="1" outlineLevel="1">
      <c r="B393" s="41" t="s">
        <v>19</v>
      </c>
      <c r="C393" s="129">
        <f>IFERROR('Tablas turistas zona y tip.'!C393/'Tablas turistas zona y tip.'!C406-1,"-")</f>
        <v>-0.828125</v>
      </c>
      <c r="D393" s="130" t="str">
        <f>IFERROR('Tablas turistas zona y tip.'!E393/'Tablas turistas zona y tip.'!E406-1,"-")</f>
        <v>-</v>
      </c>
      <c r="E393" s="130" t="str">
        <f>IFERROR('Tablas turistas zona y tip.'!G393/'Tablas turistas zona y tip.'!G406-1,"-")</f>
        <v>-</v>
      </c>
      <c r="F393" s="130" t="str">
        <f>IFERROR('Tablas turistas zona y tip.'!I393/'Tablas turistas zona y tip.'!I406-1,"-")</f>
        <v>-</v>
      </c>
      <c r="G393" s="129">
        <f>IFERROR('Tablas turistas zona y tip.'!K393/'Tablas turistas zona y tip.'!K406-1,"-")</f>
        <v>0.76385542168674703</v>
      </c>
      <c r="H393" s="129">
        <f>IFERROR('Tablas turistas zona y tip.'!M393/'Tablas turistas zona y tip.'!M406-1,"-")</f>
        <v>3.5489130434782608</v>
      </c>
      <c r="I393" s="129">
        <f>IFERROR('Tablas turistas zona y tip.'!O393/'Tablas turistas zona y tip.'!O406-1,"-")</f>
        <v>1.619365609348915</v>
      </c>
      <c r="J393" s="130">
        <f>IFERROR('Tablas turistas zona y tip.'!Q393/'Tablas turistas zona y tip.'!Q406-1,"-")</f>
        <v>2.7707808564231717E-2</v>
      </c>
      <c r="K393" s="130">
        <f>IFERROR('Tablas turistas zona y tip.'!S393/'Tablas turistas zona y tip.'!S406-1,"-")</f>
        <v>-0.25658389766741907</v>
      </c>
      <c r="L393" s="130">
        <f>IFERROR('Tablas turistas zona y tip.'!U393/'Tablas turistas zona y tip.'!U406-1,"-")</f>
        <v>-0.19119351100811122</v>
      </c>
      <c r="M393" s="129">
        <f>IFERROR('Tablas turistas zona y tip.'!W393/'Tablas turistas zona y tip.'!W406-1,"-")</f>
        <v>0.23617021276595751</v>
      </c>
      <c r="N393" s="129">
        <f>IFERROR('Tablas turistas zona y tip.'!Y393/'Tablas turistas zona y tip.'!Y406-1,"-")</f>
        <v>0.20621282220753478</v>
      </c>
      <c r="O393" s="129">
        <f>IFERROR('Tablas turistas zona y tip.'!AA393/'Tablas turistas zona y tip.'!AA406-1,"-")</f>
        <v>0.21769262128006517</v>
      </c>
    </row>
    <row r="394" spans="2:15" hidden="1" outlineLevel="1">
      <c r="B394" s="41" t="s">
        <v>20</v>
      </c>
      <c r="C394" s="129">
        <f>IFERROR('Tablas turistas zona y tip.'!C394/'Tablas turistas zona y tip.'!C407-1,"-")</f>
        <v>-0.89699570815450647</v>
      </c>
      <c r="D394" s="130" t="str">
        <f>IFERROR('Tablas turistas zona y tip.'!E394/'Tablas turistas zona y tip.'!E407-1,"-")</f>
        <v>-</v>
      </c>
      <c r="E394" s="130" t="str">
        <f>IFERROR('Tablas turistas zona y tip.'!G394/'Tablas turistas zona y tip.'!G407-1,"-")</f>
        <v>-</v>
      </c>
      <c r="F394" s="130" t="str">
        <f>IFERROR('Tablas turistas zona y tip.'!I394/'Tablas turistas zona y tip.'!I407-1,"-")</f>
        <v>-</v>
      </c>
      <c r="G394" s="129">
        <f>IFERROR('Tablas turistas zona y tip.'!K394/'Tablas turistas zona y tip.'!K407-1,"-")</f>
        <v>-0.1502890173410405</v>
      </c>
      <c r="H394" s="129">
        <f>IFERROR('Tablas turistas zona y tip.'!M394/'Tablas turistas zona y tip.'!M407-1,"-")</f>
        <v>1.0526315789473686</v>
      </c>
      <c r="I394" s="129">
        <f>IFERROR('Tablas turistas zona y tip.'!O394/'Tablas turistas zona y tip.'!O407-1,"-")</f>
        <v>0.11690647482014382</v>
      </c>
      <c r="J394" s="130">
        <f>IFERROR('Tablas turistas zona y tip.'!Q394/'Tablas turistas zona y tip.'!Q407-1,"-")</f>
        <v>-0.63121951219512196</v>
      </c>
      <c r="K394" s="130">
        <f>IFERROR('Tablas turistas zona y tip.'!S394/'Tablas turistas zona y tip.'!S407-1,"-")</f>
        <v>-0.22952779438135085</v>
      </c>
      <c r="L394" s="130">
        <f>IFERROR('Tablas turistas zona y tip.'!U394/'Tablas turistas zona y tip.'!U407-1,"-")</f>
        <v>-0.38213491475166794</v>
      </c>
      <c r="M394" s="129">
        <f>IFERROR('Tablas turistas zona y tip.'!W394/'Tablas turistas zona y tip.'!W407-1,"-")</f>
        <v>-0.37349397590361444</v>
      </c>
      <c r="N394" s="129">
        <f>IFERROR('Tablas turistas zona y tip.'!Y394/'Tablas turistas zona y tip.'!Y407-1,"-")</f>
        <v>6.2759575449930827E-2</v>
      </c>
      <c r="O394" s="129">
        <f>IFERROR('Tablas turistas zona y tip.'!AA394/'Tablas turistas zona y tip.'!AA407-1,"-")</f>
        <v>-0.19010669253152279</v>
      </c>
    </row>
    <row r="395" spans="2:15" hidden="1" outlineLevel="1">
      <c r="B395" s="41" t="s">
        <v>21</v>
      </c>
      <c r="C395" s="129">
        <f>IFERROR('Tablas turistas zona y tip.'!C395/'Tablas turistas zona y tip.'!C408-1,"-")</f>
        <v>-0.83707865168539319</v>
      </c>
      <c r="D395" s="130" t="str">
        <f>IFERROR('Tablas turistas zona y tip.'!E395/'Tablas turistas zona y tip.'!E408-1,"-")</f>
        <v>-</v>
      </c>
      <c r="E395" s="130" t="str">
        <f>IFERROR('Tablas turistas zona y tip.'!G395/'Tablas turistas zona y tip.'!G408-1,"-")</f>
        <v>-</v>
      </c>
      <c r="F395" s="130" t="str">
        <f>IFERROR('Tablas turistas zona y tip.'!I395/'Tablas turistas zona y tip.'!I408-1,"-")</f>
        <v>-</v>
      </c>
      <c r="G395" s="129">
        <f>IFERROR('Tablas turistas zona y tip.'!K395/'Tablas turistas zona y tip.'!K408-1,"-")</f>
        <v>-0.20811892510005714</v>
      </c>
      <c r="H395" s="129">
        <f>IFERROR('Tablas turistas zona y tip.'!M395/'Tablas turistas zona y tip.'!M408-1,"-")</f>
        <v>1.0280172413793105</v>
      </c>
      <c r="I395" s="129">
        <f>IFERROR('Tablas turistas zona y tip.'!O395/'Tablas turistas zona y tip.'!O408-1,"-")</f>
        <v>5.1061906913691724E-2</v>
      </c>
      <c r="J395" s="130">
        <f>IFERROR('Tablas turistas zona y tip.'!Q395/'Tablas turistas zona y tip.'!Q408-1,"-")</f>
        <v>-0.50817610062893082</v>
      </c>
      <c r="K395" s="130">
        <f>IFERROR('Tablas turistas zona y tip.'!S395/'Tablas turistas zona y tip.'!S408-1,"-")</f>
        <v>-0.30715059588299021</v>
      </c>
      <c r="L395" s="130">
        <f>IFERROR('Tablas turistas zona y tip.'!U395/'Tablas turistas zona y tip.'!U408-1,"-")</f>
        <v>-0.3676637637258614</v>
      </c>
      <c r="M395" s="129">
        <f>IFERROR('Tablas turistas zona y tip.'!W395/'Tablas turistas zona y tip.'!W408-1,"-")</f>
        <v>-0.33688464364437909</v>
      </c>
      <c r="N395" s="129">
        <f>IFERROR('Tablas turistas zona y tip.'!Y395/'Tablas turistas zona y tip.'!Y408-1,"-")</f>
        <v>-3.8961038961038974E-2</v>
      </c>
      <c r="O395" s="129">
        <f>IFERROR('Tablas turistas zona y tip.'!AA395/'Tablas turistas zona y tip.'!AA408-1,"-")</f>
        <v>-0.20011923688394273</v>
      </c>
    </row>
    <row r="396" spans="2:15" hidden="1" outlineLevel="1">
      <c r="B396" s="41" t="s">
        <v>22</v>
      </c>
      <c r="C396" s="129">
        <f>IFERROR('Tablas turistas zona y tip.'!C396/'Tablas turistas zona y tip.'!C409-1,"-")</f>
        <v>-0.21631205673758869</v>
      </c>
      <c r="D396" s="130">
        <f>IFERROR('Tablas turistas zona y tip.'!E396/'Tablas turistas zona y tip.'!E409-1,"-")</f>
        <v>-1</v>
      </c>
      <c r="E396" s="130" t="str">
        <f>IFERROR('Tablas turistas zona y tip.'!G396/'Tablas turistas zona y tip.'!G409-1,"-")</f>
        <v>-</v>
      </c>
      <c r="F396" s="130">
        <f>IFERROR('Tablas turistas zona y tip.'!I396/'Tablas turistas zona y tip.'!I409-1,"-")</f>
        <v>-1</v>
      </c>
      <c r="G396" s="129">
        <f>IFERROR('Tablas turistas zona y tip.'!K396/'Tablas turistas zona y tip.'!K409-1,"-")</f>
        <v>0.18187385180649107</v>
      </c>
      <c r="H396" s="129">
        <f>IFERROR('Tablas turistas zona y tip.'!M396/'Tablas turistas zona y tip.'!M409-1,"-")</f>
        <v>1.4198645598194131</v>
      </c>
      <c r="I396" s="129">
        <f>IFERROR('Tablas turistas zona y tip.'!O396/'Tablas turistas zona y tip.'!O409-1,"-")</f>
        <v>0.44605009633911363</v>
      </c>
      <c r="J396" s="130">
        <f>IFERROR('Tablas turistas zona y tip.'!Q396/'Tablas turistas zona y tip.'!Q409-1,"-")</f>
        <v>-0.53645833333333326</v>
      </c>
      <c r="K396" s="130">
        <f>IFERROR('Tablas turistas zona y tip.'!S396/'Tablas turistas zona y tip.'!S409-1,"-")</f>
        <v>-0.17065556711758589</v>
      </c>
      <c r="L396" s="130">
        <f>IFERROR('Tablas turistas zona y tip.'!U396/'Tablas turistas zona y tip.'!U409-1,"-")</f>
        <v>-0.29250520471894514</v>
      </c>
      <c r="M396" s="129">
        <f>IFERROR('Tablas turistas zona y tip.'!W396/'Tablas turistas zona y tip.'!W409-1,"-")</f>
        <v>-9.9549080818591706E-2</v>
      </c>
      <c r="N396" s="129">
        <f>IFERROR('Tablas turistas zona y tip.'!Y396/'Tablas turistas zona y tip.'!Y409-1,"-")</f>
        <v>0.1272727272727272</v>
      </c>
      <c r="O396" s="129">
        <f>IFERROR('Tablas turistas zona y tip.'!AA396/'Tablas turistas zona y tip.'!AA409-1,"-")</f>
        <v>2.6676829268292845E-3</v>
      </c>
    </row>
    <row r="397" spans="2:15" collapsed="1">
      <c r="B397" s="126">
        <v>1981</v>
      </c>
      <c r="C397" s="134">
        <f>IFERROR('Tablas turistas zona y tip.'!C397/'Tablas turistas zona y tip.'!C410-1,"-")</f>
        <v>-0.20502092050209209</v>
      </c>
      <c r="D397" s="134">
        <f>IFERROR('Tablas turistas zona y tip.'!E397/'Tablas turistas zona y tip.'!E410-1,"-")</f>
        <v>-1</v>
      </c>
      <c r="E397" s="134" t="str">
        <f>IFERROR('Tablas turistas zona y tip.'!G397/'Tablas turistas zona y tip.'!G410-1,"-")</f>
        <v>-</v>
      </c>
      <c r="F397" s="134">
        <f>IFERROR('Tablas turistas zona y tip.'!I397/'Tablas turistas zona y tip.'!I410-1,"-")</f>
        <v>-1</v>
      </c>
      <c r="G397" s="134">
        <f>IFERROR('Tablas turistas zona y tip.'!K397/'Tablas turistas zona y tip.'!K410-1,"-")</f>
        <v>2.2934016655989709E-2</v>
      </c>
      <c r="H397" s="134">
        <f>IFERROR('Tablas turistas zona y tip.'!M397/'Tablas turistas zona y tip.'!M410-1,"-")</f>
        <v>0.78372210953346855</v>
      </c>
      <c r="I397" s="134">
        <f>IFERROR('Tablas turistas zona y tip.'!O397/'Tablas turistas zona y tip.'!O410-1,"-")</f>
        <v>0.27832155928164104</v>
      </c>
      <c r="J397" s="134">
        <f>IFERROR('Tablas turistas zona y tip.'!Q397/'Tablas turistas zona y tip.'!Q410-1,"-")</f>
        <v>-0.36925004474673351</v>
      </c>
      <c r="K397" s="134">
        <f>IFERROR('Tablas turistas zona y tip.'!S397/'Tablas turistas zona y tip.'!S410-1,"-")</f>
        <v>-0.25727619855748829</v>
      </c>
      <c r="L397" s="134">
        <f>IFERROR('Tablas turistas zona y tip.'!U397/'Tablas turistas zona y tip.'!U410-1,"-")</f>
        <v>-0.29328804973520606</v>
      </c>
      <c r="M397" s="134">
        <f>IFERROR('Tablas turistas zona y tip.'!W397/'Tablas turistas zona y tip.'!W410-1,"-")</f>
        <v>-0.14556344894832152</v>
      </c>
      <c r="N397" s="134">
        <f>IFERROR('Tablas turistas zona y tip.'!Y397/'Tablas turistas zona y tip.'!Y410-1,"-")</f>
        <v>3.7510331235297567E-3</v>
      </c>
      <c r="O397" s="134">
        <f>IFERROR('Tablas turistas zona y tip.'!AA397/'Tablas turistas zona y tip.'!AA410-1,"-")</f>
        <v>-6.7504237710639181E-2</v>
      </c>
    </row>
    <row r="398" spans="2:15" hidden="1" outlineLevel="1">
      <c r="B398" s="41" t="s">
        <v>11</v>
      </c>
      <c r="C398" s="129">
        <f>IFERROR('Tablas turistas zona y tip.'!C398/'Tablas turistas zona y tip.'!C411-1,"-")</f>
        <v>-0.76732673267326734</v>
      </c>
      <c r="D398" s="130" t="str">
        <f>IFERROR('Tablas turistas zona y tip.'!E398/'Tablas turistas zona y tip.'!E411-1,"-")</f>
        <v>-</v>
      </c>
      <c r="E398" s="130" t="str">
        <f>IFERROR('Tablas turistas zona y tip.'!G398/'Tablas turistas zona y tip.'!G411-1,"-")</f>
        <v>-</v>
      </c>
      <c r="F398" s="130" t="str">
        <f>IFERROR('Tablas turistas zona y tip.'!I398/'Tablas turistas zona y tip.'!I411-1,"-")</f>
        <v>-</v>
      </c>
      <c r="G398" s="129">
        <f>IFERROR('Tablas turistas zona y tip.'!K398/'Tablas turistas zona y tip.'!K411-1,"-")</f>
        <v>-0.17173333333333329</v>
      </c>
      <c r="H398" s="129">
        <f>IFERROR('Tablas turistas zona y tip.'!M398/'Tablas turistas zona y tip.'!M411-1,"-")</f>
        <v>-6.4516129032258118E-2</v>
      </c>
      <c r="I398" s="129">
        <f>IFERROR('Tablas turistas zona y tip.'!O398/'Tablas turistas zona y tip.'!O411-1,"-")</f>
        <v>-0.13315124615909868</v>
      </c>
      <c r="J398" s="130">
        <f>IFERROR('Tablas turistas zona y tip.'!Q398/'Tablas turistas zona y tip.'!Q411-1,"-")</f>
        <v>-0.40962099125364426</v>
      </c>
      <c r="K398" s="130">
        <f>IFERROR('Tablas turistas zona y tip.'!S398/'Tablas turistas zona y tip.'!S411-1,"-")</f>
        <v>-0.38089330024813894</v>
      </c>
      <c r="L398" s="130">
        <f>IFERROR('Tablas turistas zona y tip.'!U398/'Tablas turistas zona y tip.'!U411-1,"-")</f>
        <v>-0.38946910356832032</v>
      </c>
      <c r="M398" s="129">
        <f>IFERROR('Tablas turistas zona y tip.'!W398/'Tablas turistas zona y tip.'!W411-1,"-")</f>
        <v>-0.2736156351791531</v>
      </c>
      <c r="N398" s="129">
        <f>IFERROR('Tablas turistas zona y tip.'!Y398/'Tablas turistas zona y tip.'!Y411-1,"-")</f>
        <v>-0.2558139534883721</v>
      </c>
      <c r="O398" s="129">
        <f>IFERROR('Tablas turistas zona y tip.'!AA398/'Tablas turistas zona y tip.'!AA411-1,"-")</f>
        <v>-0.26487382575059859</v>
      </c>
    </row>
    <row r="399" spans="2:15" hidden="1" outlineLevel="1">
      <c r="B399" s="41" t="s">
        <v>12</v>
      </c>
      <c r="C399" s="129">
        <f>IFERROR('Tablas turistas zona y tip.'!C399/'Tablas turistas zona y tip.'!C412-1,"-")</f>
        <v>-0.81862745098039214</v>
      </c>
      <c r="D399" s="130" t="str">
        <f>IFERROR('Tablas turistas zona y tip.'!E399/'Tablas turistas zona y tip.'!E412-1,"-")</f>
        <v>-</v>
      </c>
      <c r="E399" s="130" t="str">
        <f>IFERROR('Tablas turistas zona y tip.'!G399/'Tablas turistas zona y tip.'!G412-1,"-")</f>
        <v>-</v>
      </c>
      <c r="F399" s="130" t="str">
        <f>IFERROR('Tablas turistas zona y tip.'!I399/'Tablas turistas zona y tip.'!I412-1,"-")</f>
        <v>-</v>
      </c>
      <c r="G399" s="129">
        <f>IFERROR('Tablas turistas zona y tip.'!K399/'Tablas turistas zona y tip.'!K412-1,"-")</f>
        <v>-0.80021030494216616</v>
      </c>
      <c r="H399" s="129">
        <f>IFERROR('Tablas turistas zona y tip.'!M399/'Tablas turistas zona y tip.'!M412-1,"-")</f>
        <v>-0.16218236173393119</v>
      </c>
      <c r="I399" s="129">
        <f>IFERROR('Tablas turistas zona y tip.'!O399/'Tablas turistas zona y tip.'!O412-1,"-")</f>
        <v>-0.53672839506172831</v>
      </c>
      <c r="J399" s="130">
        <f>IFERROR('Tablas turistas zona y tip.'!Q399/'Tablas turistas zona y tip.'!Q412-1,"-")</f>
        <v>-0.61161731207289294</v>
      </c>
      <c r="K399" s="130">
        <f>IFERROR('Tablas turistas zona y tip.'!S399/'Tablas turistas zona y tip.'!S412-1,"-")</f>
        <v>-0.26564580559254325</v>
      </c>
      <c r="L399" s="130">
        <f>IFERROR('Tablas turistas zona y tip.'!U399/'Tablas turistas zona y tip.'!U412-1,"-")</f>
        <v>-0.39327731092436979</v>
      </c>
      <c r="M399" s="129">
        <f>IFERROR('Tablas turistas zona y tip.'!W399/'Tablas turistas zona y tip.'!W412-1,"-")</f>
        <v>-0.74597855227882037</v>
      </c>
      <c r="N399" s="129">
        <f>IFERROR('Tablas turistas zona y tip.'!Y399/'Tablas turistas zona y tip.'!Y412-1,"-")</f>
        <v>-0.21690140845070427</v>
      </c>
      <c r="O399" s="129">
        <f>IFERROR('Tablas turistas zona y tip.'!AA399/'Tablas turistas zona y tip.'!AA412-1,"-")</f>
        <v>-0.48798076923076927</v>
      </c>
    </row>
    <row r="400" spans="2:15" hidden="1" outlineLevel="1">
      <c r="B400" s="41" t="s">
        <v>13</v>
      </c>
      <c r="C400" s="129">
        <f>IFERROR('Tablas turistas zona y tip.'!C400/'Tablas turistas zona y tip.'!C413-1,"-")</f>
        <v>-0.78861788617886175</v>
      </c>
      <c r="D400" s="130" t="str">
        <f>IFERROR('Tablas turistas zona y tip.'!E400/'Tablas turistas zona y tip.'!E413-1,"-")</f>
        <v>-</v>
      </c>
      <c r="E400" s="130" t="str">
        <f>IFERROR('Tablas turistas zona y tip.'!G400/'Tablas turistas zona y tip.'!G413-1,"-")</f>
        <v>-</v>
      </c>
      <c r="F400" s="130" t="str">
        <f>IFERROR('Tablas turistas zona y tip.'!I400/'Tablas turistas zona y tip.'!I413-1,"-")</f>
        <v>-</v>
      </c>
      <c r="G400" s="129">
        <f>IFERROR('Tablas turistas zona y tip.'!K400/'Tablas turistas zona y tip.'!K413-1,"-")</f>
        <v>-0.61876247504990012</v>
      </c>
      <c r="H400" s="129">
        <f>IFERROR('Tablas turistas zona y tip.'!M400/'Tablas turistas zona y tip.'!M413-1,"-")</f>
        <v>-0.84890776699029125</v>
      </c>
      <c r="I400" s="129">
        <f>IFERROR('Tablas turistas zona y tip.'!O400/'Tablas turistas zona y tip.'!O413-1,"-")</f>
        <v>-0.79525360632852493</v>
      </c>
      <c r="J400" s="130">
        <f>IFERROR('Tablas turistas zona y tip.'!Q400/'Tablas turistas zona y tip.'!Q413-1,"-")</f>
        <v>-0.10649819494584833</v>
      </c>
      <c r="K400" s="130">
        <f>IFERROR('Tablas turistas zona y tip.'!S400/'Tablas turistas zona y tip.'!S413-1,"-")</f>
        <v>0.97713097713097707</v>
      </c>
      <c r="L400" s="130">
        <f>IFERROR('Tablas turistas zona y tip.'!U400/'Tablas turistas zona y tip.'!U413-1,"-")</f>
        <v>0.39710144927536239</v>
      </c>
      <c r="M400" s="129">
        <f>IFERROR('Tablas turistas zona y tip.'!W400/'Tablas turistas zona y tip.'!W413-1,"-")</f>
        <v>-0.39558573853989809</v>
      </c>
      <c r="N400" s="129">
        <f>IFERROR('Tablas turistas zona y tip.'!Y400/'Tablas turistas zona y tip.'!Y413-1,"-")</f>
        <v>-0.43635509628933766</v>
      </c>
      <c r="O400" s="129">
        <f>IFERROR('Tablas turistas zona y tip.'!AA400/'Tablas turistas zona y tip.'!AA413-1,"-")</f>
        <v>-0.42183247656486245</v>
      </c>
    </row>
    <row r="401" spans="2:15" hidden="1" outlineLevel="1">
      <c r="B401" s="41" t="s">
        <v>14</v>
      </c>
      <c r="C401" s="129">
        <f>IFERROR('Tablas turistas zona y tip.'!C401/'Tablas turistas zona y tip.'!C414-1,"-")</f>
        <v>-0.65</v>
      </c>
      <c r="D401" s="130" t="str">
        <f>IFERROR('Tablas turistas zona y tip.'!E401/'Tablas turistas zona y tip.'!E414-1,"-")</f>
        <v>-</v>
      </c>
      <c r="E401" s="130" t="str">
        <f>IFERROR('Tablas turistas zona y tip.'!G401/'Tablas turistas zona y tip.'!G414-1,"-")</f>
        <v>-</v>
      </c>
      <c r="F401" s="130" t="str">
        <f>IFERROR('Tablas turistas zona y tip.'!I401/'Tablas turistas zona y tip.'!I414-1,"-")</f>
        <v>-</v>
      </c>
      <c r="G401" s="129">
        <f>IFERROR('Tablas turistas zona y tip.'!K401/'Tablas turistas zona y tip.'!K414-1,"-")</f>
        <v>-0.96135265700483097</v>
      </c>
      <c r="H401" s="129">
        <f>IFERROR('Tablas turistas zona y tip.'!M401/'Tablas turistas zona y tip.'!M414-1,"-")</f>
        <v>-1</v>
      </c>
      <c r="I401" s="129">
        <f>IFERROR('Tablas turistas zona y tip.'!O401/'Tablas turistas zona y tip.'!O414-1,"-")</f>
        <v>-0.9642857142857143</v>
      </c>
      <c r="J401" s="130">
        <f>IFERROR('Tablas turistas zona y tip.'!Q401/'Tablas turistas zona y tip.'!Q414-1,"-")</f>
        <v>-0.16319444444444442</v>
      </c>
      <c r="K401" s="130">
        <f>IFERROR('Tablas turistas zona y tip.'!S401/'Tablas turistas zona y tip.'!S414-1,"-")</f>
        <v>1.0567685589519651</v>
      </c>
      <c r="L401" s="130">
        <f>IFERROR('Tablas turistas zona y tip.'!U401/'Tablas turistas zona y tip.'!U414-1,"-")</f>
        <v>0.3771760154738879</v>
      </c>
      <c r="M401" s="129">
        <f>IFERROR('Tablas turistas zona y tip.'!W401/'Tablas turistas zona y tip.'!W414-1,"-")</f>
        <v>-0.50291262135922332</v>
      </c>
      <c r="N401" s="129">
        <f>IFERROR('Tablas turistas zona y tip.'!Y401/'Tablas turistas zona y tip.'!Y414-1,"-")</f>
        <v>0.91463414634146334</v>
      </c>
      <c r="O401" s="129">
        <f>IFERROR('Tablas turistas zona y tip.'!AA401/'Tablas turistas zona y tip.'!AA414-1,"-")</f>
        <v>-4.4678055190538801E-2</v>
      </c>
    </row>
    <row r="402" spans="2:15" hidden="1" outlineLevel="1">
      <c r="B402" s="41" t="s">
        <v>15</v>
      </c>
      <c r="C402" s="129">
        <f>IFERROR('Tablas turistas zona y tip.'!C402/'Tablas turistas zona y tip.'!C415-1,"-")</f>
        <v>-0.6</v>
      </c>
      <c r="D402" s="130" t="str">
        <f>IFERROR('Tablas turistas zona y tip.'!E402/'Tablas turistas zona y tip.'!E415-1,"-")</f>
        <v>-</v>
      </c>
      <c r="E402" s="130" t="str">
        <f>IFERROR('Tablas turistas zona y tip.'!G402/'Tablas turistas zona y tip.'!G415-1,"-")</f>
        <v>-</v>
      </c>
      <c r="F402" s="130" t="str">
        <f>IFERROR('Tablas turistas zona y tip.'!I402/'Tablas turistas zona y tip.'!I415-1,"-")</f>
        <v>-</v>
      </c>
      <c r="G402" s="129">
        <f>IFERROR('Tablas turistas zona y tip.'!K402/'Tablas turistas zona y tip.'!K415-1,"-")</f>
        <v>-0.16216216216216217</v>
      </c>
      <c r="H402" s="129">
        <f>IFERROR('Tablas turistas zona y tip.'!M402/'Tablas turistas zona y tip.'!M415-1,"-")</f>
        <v>-1</v>
      </c>
      <c r="I402" s="129">
        <f>IFERROR('Tablas turistas zona y tip.'!O402/'Tablas turistas zona y tip.'!O415-1,"-")</f>
        <v>-0.22012578616352196</v>
      </c>
      <c r="J402" s="130">
        <f>IFERROR('Tablas turistas zona y tip.'!Q402/'Tablas turistas zona y tip.'!Q415-1,"-")</f>
        <v>-0.48905109489051091</v>
      </c>
      <c r="K402" s="130">
        <f>IFERROR('Tablas turistas zona y tip.'!S402/'Tablas turistas zona y tip.'!S415-1,"-")</f>
        <v>0.40776699029126218</v>
      </c>
      <c r="L402" s="130">
        <f>IFERROR('Tablas turistas zona y tip.'!U402/'Tablas turistas zona y tip.'!U415-1,"-")</f>
        <v>-0.10416666666666663</v>
      </c>
      <c r="M402" s="129">
        <f>IFERROR('Tablas turistas zona y tip.'!W402/'Tablas turistas zona y tip.'!W415-1,"-")</f>
        <v>-0.37704918032786883</v>
      </c>
      <c r="N402" s="129">
        <f>IFERROR('Tablas turistas zona y tip.'!Y402/'Tablas turistas zona y tip.'!Y415-1,"-")</f>
        <v>0.33640552995391704</v>
      </c>
      <c r="O402" s="129">
        <f>IFERROR('Tablas turistas zona y tip.'!AA402/'Tablas turistas zona y tip.'!AA415-1,"-")</f>
        <v>-0.13664596273291929</v>
      </c>
    </row>
    <row r="403" spans="2:15" hidden="1" outlineLevel="1">
      <c r="B403" s="41" t="s">
        <v>16</v>
      </c>
      <c r="C403" s="129">
        <f>IFERROR('Tablas turistas zona y tip.'!C403/'Tablas turistas zona y tip.'!C416-1,"-")</f>
        <v>-0.65</v>
      </c>
      <c r="D403" s="130" t="str">
        <f>IFERROR('Tablas turistas zona y tip.'!E403/'Tablas turistas zona y tip.'!E416-1,"-")</f>
        <v>-</v>
      </c>
      <c r="E403" s="130" t="str">
        <f>IFERROR('Tablas turistas zona y tip.'!G403/'Tablas turistas zona y tip.'!G416-1,"-")</f>
        <v>-</v>
      </c>
      <c r="F403" s="130" t="str">
        <f>IFERROR('Tablas turistas zona y tip.'!I403/'Tablas turistas zona y tip.'!I416-1,"-")</f>
        <v>-</v>
      </c>
      <c r="G403" s="129">
        <f>IFERROR('Tablas turistas zona y tip.'!K403/'Tablas turistas zona y tip.'!K416-1,"-")</f>
        <v>-0.85185185185185186</v>
      </c>
      <c r="H403" s="129">
        <f>IFERROR('Tablas turistas zona y tip.'!M403/'Tablas turistas zona y tip.'!M416-1,"-")</f>
        <v>-0.97478991596638653</v>
      </c>
      <c r="I403" s="129">
        <f>IFERROR('Tablas turistas zona y tip.'!O403/'Tablas turistas zona y tip.'!O416-1,"-")</f>
        <v>-0.95205479452054798</v>
      </c>
      <c r="J403" s="130">
        <f>IFERROR('Tablas turistas zona y tip.'!Q403/'Tablas turistas zona y tip.'!Q416-1,"-")</f>
        <v>0.60330578512396693</v>
      </c>
      <c r="K403" s="130">
        <f>IFERROR('Tablas turistas zona y tip.'!S403/'Tablas turistas zona y tip.'!S416-1,"-")</f>
        <v>1.7727272727272729</v>
      </c>
      <c r="L403" s="130">
        <f>IFERROR('Tablas turistas zona y tip.'!U403/'Tablas turistas zona y tip.'!U416-1,"-")</f>
        <v>1.0956937799043063</v>
      </c>
      <c r="M403" s="129">
        <f>IFERROR('Tablas turistas zona y tip.'!W403/'Tablas turistas zona y tip.'!W416-1,"-")</f>
        <v>0.38062283737024227</v>
      </c>
      <c r="N403" s="129">
        <f>IFERROR('Tablas turistas zona y tip.'!Y403/'Tablas turistas zona y tip.'!Y416-1,"-")</f>
        <v>0.66440677966101691</v>
      </c>
      <c r="O403" s="129">
        <f>IFERROR('Tablas turistas zona y tip.'!AA403/'Tablas turistas zona y tip.'!AA416-1,"-")</f>
        <v>0.52397260273972601</v>
      </c>
    </row>
    <row r="404" spans="2:15" hidden="1" outlineLevel="1">
      <c r="B404" s="41" t="s">
        <v>17</v>
      </c>
      <c r="C404" s="129">
        <f>IFERROR('Tablas turistas zona y tip.'!C404/'Tablas turistas zona y tip.'!C417-1,"-")</f>
        <v>-0.81818181818181812</v>
      </c>
      <c r="D404" s="130" t="str">
        <f>IFERROR('Tablas turistas zona y tip.'!E404/'Tablas turistas zona y tip.'!E417-1,"-")</f>
        <v>-</v>
      </c>
      <c r="E404" s="130">
        <f>IFERROR('Tablas turistas zona y tip.'!G404/'Tablas turistas zona y tip.'!G417-1,"-")</f>
        <v>-1</v>
      </c>
      <c r="F404" s="130">
        <f>IFERROR('Tablas turistas zona y tip.'!I404/'Tablas turistas zona y tip.'!I417-1,"-")</f>
        <v>-1</v>
      </c>
      <c r="G404" s="129">
        <f>IFERROR('Tablas turistas zona y tip.'!K404/'Tablas turistas zona y tip.'!K417-1,"-")</f>
        <v>-0.99363057324840764</v>
      </c>
      <c r="H404" s="129">
        <f>IFERROR('Tablas turistas zona y tip.'!M404/'Tablas turistas zona y tip.'!M417-1,"-")</f>
        <v>-1</v>
      </c>
      <c r="I404" s="129">
        <f>IFERROR('Tablas turistas zona y tip.'!O404/'Tablas turistas zona y tip.'!O417-1,"-")</f>
        <v>-0.99505766062602963</v>
      </c>
      <c r="J404" s="130">
        <f>IFERROR('Tablas turistas zona y tip.'!Q404/'Tablas turistas zona y tip.'!Q417-1,"-")</f>
        <v>-0.44787644787644787</v>
      </c>
      <c r="K404" s="130">
        <f>IFERROR('Tablas turistas zona y tip.'!S404/'Tablas turistas zona y tip.'!S417-1,"-")</f>
        <v>0.35019455252918297</v>
      </c>
      <c r="L404" s="130">
        <f>IFERROR('Tablas turistas zona y tip.'!U404/'Tablas turistas zona y tip.'!U417-1,"-")</f>
        <v>-5.0387596899224785E-2</v>
      </c>
      <c r="M404" s="129">
        <f>IFERROR('Tablas turistas zona y tip.'!W404/'Tablas turistas zona y tip.'!W417-1,"-")</f>
        <v>-0.80026990553306343</v>
      </c>
      <c r="N404" s="129">
        <f>IFERROR('Tablas turistas zona y tip.'!Y404/'Tablas turistas zona y tip.'!Y417-1,"-")</f>
        <v>-0.12151898734177213</v>
      </c>
      <c r="O404" s="129">
        <f>IFERROR('Tablas turistas zona y tip.'!AA404/'Tablas turistas zona y tip.'!AA417-1,"-")</f>
        <v>-0.56426056338028174</v>
      </c>
    </row>
    <row r="405" spans="2:15" hidden="1" outlineLevel="1">
      <c r="B405" s="41" t="s">
        <v>18</v>
      </c>
      <c r="C405" s="129">
        <f>IFERROR('Tablas turistas zona y tip.'!C405/'Tablas turistas zona y tip.'!C418-1,"-")</f>
        <v>-0.53333333333333333</v>
      </c>
      <c r="D405" s="130" t="str">
        <f>IFERROR('Tablas turistas zona y tip.'!E405/'Tablas turistas zona y tip.'!E418-1,"-")</f>
        <v>-</v>
      </c>
      <c r="E405" s="130" t="str">
        <f>IFERROR('Tablas turistas zona y tip.'!G405/'Tablas turistas zona y tip.'!G418-1,"-")</f>
        <v>-</v>
      </c>
      <c r="F405" s="130" t="str">
        <f>IFERROR('Tablas turistas zona y tip.'!I405/'Tablas turistas zona y tip.'!I418-1,"-")</f>
        <v>-</v>
      </c>
      <c r="G405" s="129">
        <f>IFERROR('Tablas turistas zona y tip.'!K405/'Tablas turistas zona y tip.'!K418-1,"-")</f>
        <v>-0.92105263157894735</v>
      </c>
      <c r="H405" s="129">
        <f>IFERROR('Tablas turistas zona y tip.'!M405/'Tablas turistas zona y tip.'!M418-1,"-")</f>
        <v>-1</v>
      </c>
      <c r="I405" s="129">
        <f>IFERROR('Tablas turistas zona y tip.'!O405/'Tablas turistas zona y tip.'!O418-1,"-")</f>
        <v>-0.93478260869565222</v>
      </c>
      <c r="J405" s="130">
        <f>IFERROR('Tablas turistas zona y tip.'!Q405/'Tablas turistas zona y tip.'!Q418-1,"-")</f>
        <v>-0.21406727828746175</v>
      </c>
      <c r="K405" s="130">
        <f>IFERROR('Tablas turistas zona y tip.'!S405/'Tablas turistas zona y tip.'!S418-1,"-")</f>
        <v>0.19934640522875813</v>
      </c>
      <c r="L405" s="130">
        <f>IFERROR('Tablas turistas zona y tip.'!U405/'Tablas turistas zona y tip.'!U418-1,"-")</f>
        <v>-1.4218009478673022E-2</v>
      </c>
      <c r="M405" s="129">
        <f>IFERROR('Tablas turistas zona y tip.'!W405/'Tablas turistas zona y tip.'!W418-1,"-")</f>
        <v>-0.47556390977443608</v>
      </c>
      <c r="N405" s="129">
        <f>IFERROR('Tablas turistas zona y tip.'!Y405/'Tablas turistas zona y tip.'!Y418-1,"-")</f>
        <v>6.0693641618497107E-2</v>
      </c>
      <c r="O405" s="129">
        <f>IFERROR('Tablas turistas zona y tip.'!AA405/'Tablas turistas zona y tip.'!AA418-1,"-")</f>
        <v>-0.26423690205011385</v>
      </c>
    </row>
    <row r="406" spans="2:15" hidden="1" outlineLevel="1">
      <c r="B406" s="41" t="s">
        <v>19</v>
      </c>
      <c r="C406" s="129">
        <f>IFERROR('Tablas turistas zona y tip.'!C406/'Tablas turistas zona y tip.'!C419-1,"-")</f>
        <v>-0.62352941176470589</v>
      </c>
      <c r="D406" s="130" t="str">
        <f>IFERROR('Tablas turistas zona y tip.'!E406/'Tablas turistas zona y tip.'!E419-1,"-")</f>
        <v>-</v>
      </c>
      <c r="E406" s="130" t="str">
        <f>IFERROR('Tablas turistas zona y tip.'!G406/'Tablas turistas zona y tip.'!G419-1,"-")</f>
        <v>-</v>
      </c>
      <c r="F406" s="130" t="str">
        <f>IFERROR('Tablas turistas zona y tip.'!I406/'Tablas turistas zona y tip.'!I419-1,"-")</f>
        <v>-</v>
      </c>
      <c r="G406" s="129">
        <f>IFERROR('Tablas turistas zona y tip.'!K406/'Tablas turistas zona y tip.'!K419-1,"-")</f>
        <v>-0.70504619758351095</v>
      </c>
      <c r="H406" s="129">
        <f>IFERROR('Tablas turistas zona y tip.'!M406/'Tablas turistas zona y tip.'!M419-1,"-")</f>
        <v>-0.75499334221038616</v>
      </c>
      <c r="I406" s="129">
        <f>IFERROR('Tablas turistas zona y tip.'!O406/'Tablas turistas zona y tip.'!O419-1,"-")</f>
        <v>-0.72242817423540318</v>
      </c>
      <c r="J406" s="130">
        <f>IFERROR('Tablas turistas zona y tip.'!Q406/'Tablas turistas zona y tip.'!Q419-1,"-")</f>
        <v>-0.41959064327485385</v>
      </c>
      <c r="K406" s="130">
        <f>IFERROR('Tablas turistas zona y tip.'!S406/'Tablas turistas zona y tip.'!S419-1,"-")</f>
        <v>-0.19843184559710492</v>
      </c>
      <c r="L406" s="130">
        <f>IFERROR('Tablas turistas zona y tip.'!U406/'Tablas turistas zona y tip.'!U419-1,"-")</f>
        <v>-0.26302305721605468</v>
      </c>
      <c r="M406" s="129">
        <f>IFERROR('Tablas turistas zona y tip.'!W406/'Tablas turistas zona y tip.'!W419-1,"-")</f>
        <v>-0.61332784862196621</v>
      </c>
      <c r="N406" s="129">
        <f>IFERROR('Tablas turistas zona y tip.'!Y406/'Tablas turistas zona y tip.'!Y419-1,"-")</f>
        <v>-0.37193856371938561</v>
      </c>
      <c r="O406" s="129">
        <f>IFERROR('Tablas turistas zona y tip.'!AA406/'Tablas turistas zona y tip.'!AA419-1,"-")</f>
        <v>-0.49318181818181817</v>
      </c>
    </row>
    <row r="407" spans="2:15" hidden="1" outlineLevel="1">
      <c r="B407" s="41" t="s">
        <v>20</v>
      </c>
      <c r="C407" s="129">
        <f>IFERROR('Tablas turistas zona y tip.'!C407/'Tablas turistas zona y tip.'!C420-1,"-")</f>
        <v>0.58503401360544216</v>
      </c>
      <c r="D407" s="130">
        <f>IFERROR('Tablas turistas zona y tip.'!E407/'Tablas turistas zona y tip.'!E420-1,"-")</f>
        <v>-1</v>
      </c>
      <c r="E407" s="130" t="str">
        <f>IFERROR('Tablas turistas zona y tip.'!G407/'Tablas turistas zona y tip.'!G420-1,"-")</f>
        <v>-</v>
      </c>
      <c r="F407" s="130">
        <f>IFERROR('Tablas turistas zona y tip.'!I407/'Tablas turistas zona y tip.'!I420-1,"-")</f>
        <v>-1</v>
      </c>
      <c r="G407" s="129">
        <f>IFERROR('Tablas turistas zona y tip.'!K407/'Tablas turistas zona y tip.'!K420-1,"-")</f>
        <v>-0.33691069375239557</v>
      </c>
      <c r="H407" s="129">
        <f>IFERROR('Tablas turistas zona y tip.'!M407/'Tablas turistas zona y tip.'!M420-1,"-")</f>
        <v>-0.71851851851851856</v>
      </c>
      <c r="I407" s="129">
        <f>IFERROR('Tablas turistas zona y tip.'!O407/'Tablas turistas zona y tip.'!O420-1,"-")</f>
        <v>-0.49037580201649866</v>
      </c>
      <c r="J407" s="130">
        <f>IFERROR('Tablas turistas zona y tip.'!Q407/'Tablas turistas zona y tip.'!Q420-1,"-")</f>
        <v>-0.20046801872074882</v>
      </c>
      <c r="K407" s="130">
        <f>IFERROR('Tablas turistas zona y tip.'!S407/'Tablas turistas zona y tip.'!S420-1,"-")</f>
        <v>-0.32376717865804361</v>
      </c>
      <c r="L407" s="130">
        <f>IFERROR('Tablas turistas zona y tip.'!U407/'Tablas turistas zona y tip.'!U420-1,"-")</f>
        <v>-0.28168264110756125</v>
      </c>
      <c r="M407" s="129">
        <f>IFERROR('Tablas turistas zona y tip.'!W407/'Tablas turistas zona y tip.'!W420-1,"-")</f>
        <v>-0.26076199901039088</v>
      </c>
      <c r="N407" s="129">
        <f>IFERROR('Tablas turistas zona y tip.'!Y407/'Tablas turistas zona y tip.'!Y420-1,"-")</f>
        <v>-0.48758571766375025</v>
      </c>
      <c r="O407" s="129">
        <f>IFERROR('Tablas turistas zona y tip.'!AA407/'Tablas turistas zona y tip.'!AA420-1,"-")</f>
        <v>-0.3767380002418087</v>
      </c>
    </row>
    <row r="408" spans="2:15" hidden="1" outlineLevel="1">
      <c r="B408" s="41" t="s">
        <v>21</v>
      </c>
      <c r="C408" s="129">
        <f>IFERROR('Tablas turistas zona y tip.'!C408/'Tablas turistas zona y tip.'!C421-1,"-")</f>
        <v>-0.6</v>
      </c>
      <c r="D408" s="130" t="str">
        <f>IFERROR('Tablas turistas zona y tip.'!E408/'Tablas turistas zona y tip.'!E421-1,"-")</f>
        <v>-</v>
      </c>
      <c r="E408" s="130">
        <f>IFERROR('Tablas turistas zona y tip.'!G408/'Tablas turistas zona y tip.'!G421-1,"-")</f>
        <v>-1</v>
      </c>
      <c r="F408" s="130">
        <f>IFERROR('Tablas turistas zona y tip.'!I408/'Tablas turistas zona y tip.'!I421-1,"-")</f>
        <v>-1</v>
      </c>
      <c r="G408" s="129">
        <f>IFERROR('Tablas turistas zona y tip.'!K408/'Tablas turistas zona y tip.'!K421-1,"-")</f>
        <v>-0.37063691975530766</v>
      </c>
      <c r="H408" s="129">
        <f>IFERROR('Tablas turistas zona y tip.'!M408/'Tablas turistas zona y tip.'!M421-1,"-")</f>
        <v>-0.66007326007326006</v>
      </c>
      <c r="I408" s="129">
        <f>IFERROR('Tablas turistas zona y tip.'!O408/'Tablas turistas zona y tip.'!O421-1,"-")</f>
        <v>-0.46597490347490345</v>
      </c>
      <c r="J408" s="130">
        <f>IFERROR('Tablas turistas zona y tip.'!Q408/'Tablas turistas zona y tip.'!Q421-1,"-")</f>
        <v>-0.60269865067466266</v>
      </c>
      <c r="K408" s="130">
        <f>IFERROR('Tablas turistas zona y tip.'!S408/'Tablas turistas zona y tip.'!S421-1,"-")</f>
        <v>-0.28282828282828287</v>
      </c>
      <c r="L408" s="130">
        <f>IFERROR('Tablas turistas zona y tip.'!U408/'Tablas turistas zona y tip.'!U421-1,"-")</f>
        <v>-0.42273224043715851</v>
      </c>
      <c r="M408" s="129">
        <f>IFERROR('Tablas turistas zona y tip.'!W408/'Tablas turistas zona y tip.'!W421-1,"-")</f>
        <v>-0.47904306220095694</v>
      </c>
      <c r="N408" s="129">
        <f>IFERROR('Tablas turistas zona y tip.'!Y408/'Tablas turistas zona y tip.'!Y421-1,"-")</f>
        <v>-0.41430020283975655</v>
      </c>
      <c r="O408" s="129">
        <f>IFERROR('Tablas turistas zona y tip.'!AA408/'Tablas turistas zona y tip.'!AA421-1,"-")</f>
        <v>-0.45119424146580867</v>
      </c>
    </row>
    <row r="409" spans="2:15" hidden="1" outlineLevel="1">
      <c r="B409" s="41" t="s">
        <v>22</v>
      </c>
      <c r="C409" s="129">
        <f>IFERROR('Tablas turistas zona y tip.'!C409/'Tablas turistas zona y tip.'!C422-1,"-")</f>
        <v>-3.4246575342465779E-2</v>
      </c>
      <c r="D409" s="130" t="str">
        <f>IFERROR('Tablas turistas zona y tip.'!E409/'Tablas turistas zona y tip.'!E422-1,"-")</f>
        <v>-</v>
      </c>
      <c r="E409" s="130" t="str">
        <f>IFERROR('Tablas turistas zona y tip.'!G409/'Tablas turistas zona y tip.'!G422-1,"-")</f>
        <v>-</v>
      </c>
      <c r="F409" s="130" t="str">
        <f>IFERROR('Tablas turistas zona y tip.'!I409/'Tablas turistas zona y tip.'!I422-1,"-")</f>
        <v>-</v>
      </c>
      <c r="G409" s="129">
        <f>IFERROR('Tablas turistas zona y tip.'!K409/'Tablas turistas zona y tip.'!K422-1,"-")</f>
        <v>-0.35249801744647102</v>
      </c>
      <c r="H409" s="129">
        <f>IFERROR('Tablas turistas zona y tip.'!M409/'Tablas turistas zona y tip.'!M422-1,"-")</f>
        <v>-0.72415940224159403</v>
      </c>
      <c r="I409" s="129">
        <f>IFERROR('Tablas turistas zona y tip.'!O409/'Tablas turistas zona y tip.'!O422-1,"-")</f>
        <v>-0.49709302325581395</v>
      </c>
      <c r="J409" s="130">
        <f>IFERROR('Tablas turistas zona y tip.'!Q409/'Tablas turistas zona y tip.'!Q422-1,"-")</f>
        <v>-0.67112024665981496</v>
      </c>
      <c r="K409" s="130">
        <f>IFERROR('Tablas turistas zona y tip.'!S409/'Tablas turistas zona y tip.'!S422-1,"-")</f>
        <v>-0.34042553191489366</v>
      </c>
      <c r="L409" s="130">
        <f>IFERROR('Tablas turistas zona y tip.'!U409/'Tablas turistas zona y tip.'!U422-1,"-")</f>
        <v>-0.50591462369278251</v>
      </c>
      <c r="M409" s="129">
        <f>IFERROR('Tablas turistas zona y tip.'!W409/'Tablas turistas zona y tip.'!W422-1,"-")</f>
        <v>-0.49712192569335423</v>
      </c>
      <c r="N409" s="129">
        <f>IFERROR('Tablas turistas zona y tip.'!Y409/'Tablas turistas zona y tip.'!Y422-1,"-")</f>
        <v>-0.47676991150442483</v>
      </c>
      <c r="O409" s="129">
        <f>IFERROR('Tablas turistas zona y tip.'!AA409/'Tablas turistas zona y tip.'!AA422-1,"-")</f>
        <v>-0.48814980981176237</v>
      </c>
    </row>
    <row r="410" spans="2:15" collapsed="1">
      <c r="B410" s="126">
        <v>1980</v>
      </c>
      <c r="C410" s="134">
        <f>IFERROR('Tablas turistas zona y tip.'!C410/'Tablas turistas zona y tip.'!C423-1,"-")</f>
        <v>-0.47587719298245612</v>
      </c>
      <c r="D410" s="134">
        <f>IFERROR('Tablas turistas zona y tip.'!E410/'Tablas turistas zona y tip.'!E423-1,"-")</f>
        <v>1.5</v>
      </c>
      <c r="E410" s="134">
        <f>IFERROR('Tablas turistas zona y tip.'!G410/'Tablas turistas zona y tip.'!G423-1,"-")</f>
        <v>-1</v>
      </c>
      <c r="F410" s="134">
        <f>IFERROR('Tablas turistas zona y tip.'!I410/'Tablas turistas zona y tip.'!I423-1,"-")</f>
        <v>-9.0909090909090939E-2</v>
      </c>
      <c r="G410" s="134">
        <f>IFERROR('Tablas turistas zona y tip.'!K410/'Tablas turistas zona y tip.'!K423-1,"-")</f>
        <v>-0.46679874299767732</v>
      </c>
      <c r="H410" s="134">
        <f>IFERROR('Tablas turistas zona y tip.'!M410/'Tablas turistas zona y tip.'!M423-1,"-")</f>
        <v>-0.59918699186991864</v>
      </c>
      <c r="I410" s="134">
        <f>IFERROR('Tablas turistas zona y tip.'!O410/'Tablas turistas zona y tip.'!O423-1,"-")</f>
        <v>-0.52001797532478145</v>
      </c>
      <c r="J410" s="134">
        <f>IFERROR('Tablas turistas zona y tip.'!Q410/'Tablas turistas zona y tip.'!Q423-1,"-")</f>
        <v>-0.46247835289590145</v>
      </c>
      <c r="K410" s="134">
        <f>IFERROR('Tablas turistas zona y tip.'!S410/'Tablas turistas zona y tip.'!S423-1,"-")</f>
        <v>-0.18097157550906939</v>
      </c>
      <c r="L410" s="134">
        <f>IFERROR('Tablas turistas zona y tip.'!U410/'Tablas turistas zona y tip.'!U423-1,"-")</f>
        <v>-0.29903562926199412</v>
      </c>
      <c r="M410" s="134">
        <f>IFERROR('Tablas turistas zona y tip.'!W410/'Tablas turistas zona y tip.'!W423-1,"-")</f>
        <v>-0.46545048399106481</v>
      </c>
      <c r="N410" s="134">
        <f>IFERROR('Tablas turistas zona y tip.'!Y410/'Tablas turistas zona y tip.'!Y423-1,"-")</f>
        <v>-0.3510067667932002</v>
      </c>
      <c r="O410" s="134">
        <f>IFERROR('Tablas turistas zona y tip.'!AA410/'Tablas turistas zona y tip.'!AA423-1,"-")</f>
        <v>-0.41116721465476747</v>
      </c>
    </row>
    <row r="411" spans="2:15" hidden="1" outlineLevel="1">
      <c r="B411" s="41" t="s">
        <v>11</v>
      </c>
      <c r="C411" s="129">
        <f>IFERROR('Tablas turistas zona y tip.'!C411/'Tablas turistas zona y tip.'!C424-1,"-")</f>
        <v>-0.50123456790123455</v>
      </c>
      <c r="D411" s="130" t="str">
        <f>IFERROR('Tablas turistas zona y tip.'!E411/'Tablas turistas zona y tip.'!E424-1,"-")</f>
        <v>-</v>
      </c>
      <c r="E411" s="130">
        <f>IFERROR('Tablas turistas zona y tip.'!G411/'Tablas turistas zona y tip.'!G424-1,"-")</f>
        <v>-1</v>
      </c>
      <c r="F411" s="130">
        <f>IFERROR('Tablas turistas zona y tip.'!I411/'Tablas turistas zona y tip.'!I424-1,"-")</f>
        <v>-1</v>
      </c>
      <c r="G411" s="129">
        <f>IFERROR('Tablas turistas zona y tip.'!K411/'Tablas turistas zona y tip.'!K424-1,"-")</f>
        <v>-0.14695177434030937</v>
      </c>
      <c r="H411" s="129">
        <f>IFERROR('Tablas turistas zona y tip.'!M411/'Tablas turistas zona y tip.'!M424-1,"-")</f>
        <v>-0.21577380952380953</v>
      </c>
      <c r="I411" s="129">
        <f>IFERROR('Tablas turistas zona y tip.'!O411/'Tablas turistas zona y tip.'!O424-1,"-")</f>
        <v>-0.17306606437041216</v>
      </c>
      <c r="J411" s="130">
        <f>IFERROR('Tablas turistas zona y tip.'!Q411/'Tablas turistas zona y tip.'!Q424-1,"-")</f>
        <v>-0.68804001819008642</v>
      </c>
      <c r="K411" s="130">
        <f>IFERROR('Tablas turistas zona y tip.'!S411/'Tablas turistas zona y tip.'!S424-1,"-")</f>
        <v>-0.16649431230610134</v>
      </c>
      <c r="L411" s="130">
        <f>IFERROR('Tablas turistas zona y tip.'!U411/'Tablas turistas zona y tip.'!U424-1,"-")</f>
        <v>-0.44398741834018873</v>
      </c>
      <c r="M411" s="129">
        <f>IFERROR('Tablas turistas zona y tip.'!W411/'Tablas turistas zona y tip.'!W424-1,"-")</f>
        <v>-0.42461474385672637</v>
      </c>
      <c r="N411" s="129">
        <f>IFERROR('Tablas turistas zona y tip.'!Y411/'Tablas turistas zona y tip.'!Y424-1,"-")</f>
        <v>-0.19407496977025396</v>
      </c>
      <c r="O411" s="129">
        <f>IFERROR('Tablas turistas zona y tip.'!AA411/'Tablas turistas zona y tip.'!AA424-1,"-")</f>
        <v>-0.33057953144266339</v>
      </c>
    </row>
    <row r="412" spans="2:15" hidden="1" outlineLevel="1">
      <c r="B412" s="41" t="s">
        <v>12</v>
      </c>
      <c r="C412" s="129">
        <f>IFERROR('Tablas turistas zona y tip.'!C412/'Tablas turistas zona y tip.'!C425-1,"-")</f>
        <v>-0.28169014084507038</v>
      </c>
      <c r="D412" s="130">
        <f>IFERROR('Tablas turistas zona y tip.'!E412/'Tablas turistas zona y tip.'!E425-1,"-")</f>
        <v>-1</v>
      </c>
      <c r="E412" s="130" t="str">
        <f>IFERROR('Tablas turistas zona y tip.'!G412/'Tablas turistas zona y tip.'!G425-1,"-")</f>
        <v>-</v>
      </c>
      <c r="F412" s="130">
        <f>IFERROR('Tablas turistas zona y tip.'!I412/'Tablas turistas zona y tip.'!I425-1,"-")</f>
        <v>-1</v>
      </c>
      <c r="G412" s="129">
        <f>IFERROR('Tablas turistas zona y tip.'!K412/'Tablas turistas zona y tip.'!K425-1,"-")</f>
        <v>-0.19848293299620734</v>
      </c>
      <c r="H412" s="129">
        <f>IFERROR('Tablas turistas zona y tip.'!M412/'Tablas turistas zona y tip.'!M425-1,"-")</f>
        <v>-0.17458359037631088</v>
      </c>
      <c r="I412" s="129">
        <f>IFERROR('Tablas turistas zona y tip.'!O412/'Tablas turistas zona y tip.'!O425-1,"-")</f>
        <v>-0.18878317476214324</v>
      </c>
      <c r="J412" s="130">
        <f>IFERROR('Tablas turistas zona y tip.'!Q412/'Tablas turistas zona y tip.'!Q425-1,"-")</f>
        <v>-0.65405831363278177</v>
      </c>
      <c r="K412" s="130">
        <f>IFERROR('Tablas turistas zona y tip.'!S412/'Tablas turistas zona y tip.'!S425-1,"-")</f>
        <v>-0.22457408363448628</v>
      </c>
      <c r="L412" s="130">
        <f>IFERROR('Tablas turistas zona y tip.'!U412/'Tablas turistas zona y tip.'!U425-1,"-")</f>
        <v>-0.46815642458100559</v>
      </c>
      <c r="M412" s="129">
        <f>IFERROR('Tablas turistas zona y tip.'!W412/'Tablas turistas zona y tip.'!W425-1,"-")</f>
        <v>-0.42593305117352831</v>
      </c>
      <c r="N412" s="129">
        <f>IFERROR('Tablas turistas zona y tip.'!Y412/'Tablas turistas zona y tip.'!Y425-1,"-")</f>
        <v>-0.20179876335019675</v>
      </c>
      <c r="O412" s="129">
        <f>IFERROR('Tablas turistas zona y tip.'!AA412/'Tablas turistas zona y tip.'!AA425-1,"-")</f>
        <v>-0.33485609867519417</v>
      </c>
    </row>
    <row r="413" spans="2:15" hidden="1" outlineLevel="1">
      <c r="B413" s="41" t="s">
        <v>13</v>
      </c>
      <c r="C413" s="129">
        <f>IFERROR('Tablas turistas zona y tip.'!C413/'Tablas turistas zona y tip.'!C426-1,"-")</f>
        <v>-0.46982758620689657</v>
      </c>
      <c r="D413" s="130">
        <f>IFERROR('Tablas turistas zona y tip.'!E413/'Tablas turistas zona y tip.'!E426-1,"-")</f>
        <v>-1</v>
      </c>
      <c r="E413" s="130">
        <f>IFERROR('Tablas turistas zona y tip.'!G413/'Tablas turistas zona y tip.'!G426-1,"-")</f>
        <v>-1</v>
      </c>
      <c r="F413" s="130">
        <f>IFERROR('Tablas turistas zona y tip.'!I413/'Tablas turistas zona y tip.'!I426-1,"-")</f>
        <v>-1</v>
      </c>
      <c r="G413" s="129">
        <f>IFERROR('Tablas turistas zona y tip.'!K413/'Tablas turistas zona y tip.'!K426-1,"-")</f>
        <v>-0.55742049469964661</v>
      </c>
      <c r="H413" s="129">
        <f>IFERROR('Tablas turistas zona y tip.'!M413/'Tablas turistas zona y tip.'!M426-1,"-")</f>
        <v>0.609375</v>
      </c>
      <c r="I413" s="129">
        <f>IFERROR('Tablas turistas zona y tip.'!O413/'Tablas turistas zona y tip.'!O426-1,"-")</f>
        <v>-3.2467532467532756E-3</v>
      </c>
      <c r="J413" s="130">
        <f>IFERROR('Tablas turistas zona y tip.'!Q413/'Tablas turistas zona y tip.'!Q426-1,"-")</f>
        <v>-0.53756260434056768</v>
      </c>
      <c r="K413" s="130">
        <f>IFERROR('Tablas turistas zona y tip.'!S413/'Tablas turistas zona y tip.'!S426-1,"-")</f>
        <v>-0.43278301886792447</v>
      </c>
      <c r="L413" s="130">
        <f>IFERROR('Tablas turistas zona y tip.'!U413/'Tablas turistas zona y tip.'!U426-1,"-")</f>
        <v>-0.49413489736070382</v>
      </c>
      <c r="M413" s="129">
        <f>IFERROR('Tablas turistas zona y tip.'!W413/'Tablas turistas zona y tip.'!W426-1,"-")</f>
        <v>-0.54163424124513626</v>
      </c>
      <c r="N413" s="129">
        <f>IFERROR('Tablas turistas zona y tip.'!Y413/'Tablas turistas zona y tip.'!Y426-1,"-")</f>
        <v>0.13667912439935925</v>
      </c>
      <c r="O413" s="129">
        <f>IFERROR('Tablas turistas zona y tip.'!AA413/'Tablas turistas zona y tip.'!AA426-1,"-")</f>
        <v>-0.25568309700652714</v>
      </c>
    </row>
    <row r="414" spans="2:15" hidden="1" outlineLevel="1">
      <c r="B414" s="41" t="s">
        <v>14</v>
      </c>
      <c r="C414" s="129">
        <f>IFERROR('Tablas turistas zona y tip.'!C414/'Tablas turistas zona y tip.'!C427-1,"-")</f>
        <v>0.81818181818181812</v>
      </c>
      <c r="D414" s="130" t="str">
        <f>IFERROR('Tablas turistas zona y tip.'!E414/'Tablas turistas zona y tip.'!E427-1,"-")</f>
        <v>-</v>
      </c>
      <c r="E414" s="130" t="str">
        <f>IFERROR('Tablas turistas zona y tip.'!G414/'Tablas turistas zona y tip.'!G427-1,"-")</f>
        <v>-</v>
      </c>
      <c r="F414" s="130" t="str">
        <f>IFERROR('Tablas turistas zona y tip.'!I414/'Tablas turistas zona y tip.'!I427-1,"-")</f>
        <v>-</v>
      </c>
      <c r="G414" s="129">
        <f>IFERROR('Tablas turistas zona y tip.'!K414/'Tablas turistas zona y tip.'!K427-1,"-")</f>
        <v>0.2176470588235293</v>
      </c>
      <c r="H414" s="129">
        <f>IFERROR('Tablas turistas zona y tip.'!M414/'Tablas turistas zona y tip.'!M427-1,"-")</f>
        <v>-0.63829787234042556</v>
      </c>
      <c r="I414" s="129">
        <f>IFERROR('Tablas turistas zona y tip.'!O414/'Tablas turistas zona y tip.'!O427-1,"-")</f>
        <v>3.2258064516129004E-2</v>
      </c>
      <c r="J414" s="130">
        <f>IFERROR('Tablas turistas zona y tip.'!Q414/'Tablas turistas zona y tip.'!Q427-1,"-")</f>
        <v>-0.74558303886925792</v>
      </c>
      <c r="K414" s="130">
        <f>IFERROR('Tablas turistas zona y tip.'!S414/'Tablas turistas zona y tip.'!S427-1,"-")</f>
        <v>0.33918128654970769</v>
      </c>
      <c r="L414" s="130">
        <f>IFERROR('Tablas turistas zona y tip.'!U414/'Tablas turistas zona y tip.'!U427-1,"-")</f>
        <v>-0.60322333077513424</v>
      </c>
      <c r="M414" s="129">
        <f>IFERROR('Tablas turistas zona y tip.'!W414/'Tablas turistas zona y tip.'!W427-1,"-")</f>
        <v>-0.60776846915460769</v>
      </c>
      <c r="N414" s="129">
        <f>IFERROR('Tablas turistas zona y tip.'!Y414/'Tablas turistas zona y tip.'!Y427-1,"-")</f>
        <v>0.12844036697247696</v>
      </c>
      <c r="O414" s="129">
        <f>IFERROR('Tablas turistas zona y tip.'!AA414/'Tablas turistas zona y tip.'!AA427-1,"-")</f>
        <v>-0.50293925538863493</v>
      </c>
    </row>
    <row r="415" spans="2:15" hidden="1" outlineLevel="1">
      <c r="B415" s="41" t="s">
        <v>15</v>
      </c>
      <c r="C415" s="129">
        <f>IFERROR('Tablas turistas zona y tip.'!C415/'Tablas turistas zona y tip.'!C428-1,"-")</f>
        <v>-0.54545454545454541</v>
      </c>
      <c r="D415" s="130" t="str">
        <f>IFERROR('Tablas turistas zona y tip.'!E415/'Tablas turistas zona y tip.'!E428-1,"-")</f>
        <v>-</v>
      </c>
      <c r="E415" s="130" t="str">
        <f>IFERROR('Tablas turistas zona y tip.'!G415/'Tablas turistas zona y tip.'!G428-1,"-")</f>
        <v>-</v>
      </c>
      <c r="F415" s="130" t="str">
        <f>IFERROR('Tablas turistas zona y tip.'!I415/'Tablas turistas zona y tip.'!I428-1,"-")</f>
        <v>-</v>
      </c>
      <c r="G415" s="129">
        <f>IFERROR('Tablas turistas zona y tip.'!K415/'Tablas turistas zona y tip.'!K428-1,"-")</f>
        <v>-5.7324840764331197E-2</v>
      </c>
      <c r="H415" s="129">
        <f>IFERROR('Tablas turistas zona y tip.'!M415/'Tablas turistas zona y tip.'!M428-1,"-")</f>
        <v>-0.8</v>
      </c>
      <c r="I415" s="129">
        <f>IFERROR('Tablas turistas zona y tip.'!O415/'Tablas turistas zona y tip.'!O428-1,"-")</f>
        <v>-0.25</v>
      </c>
      <c r="J415" s="130">
        <f>IFERROR('Tablas turistas zona y tip.'!Q415/'Tablas turistas zona y tip.'!Q428-1,"-")</f>
        <v>-9.8684210526315819E-2</v>
      </c>
      <c r="K415" s="130">
        <f>IFERROR('Tablas turistas zona y tip.'!S415/'Tablas turistas zona y tip.'!S428-1,"-")</f>
        <v>0.16384180790960445</v>
      </c>
      <c r="L415" s="130">
        <f>IFERROR('Tablas turistas zona y tip.'!U415/'Tablas turistas zona y tip.'!U428-1,"-")</f>
        <v>-2.0790020790020236E-3</v>
      </c>
      <c r="M415" s="129">
        <f>IFERROR('Tablas turistas zona y tip.'!W415/'Tablas turistas zona y tip.'!W428-1,"-")</f>
        <v>-9.5338983050847426E-2</v>
      </c>
      <c r="N415" s="129">
        <f>IFERROR('Tablas turistas zona y tip.'!Y415/'Tablas turistas zona y tip.'!Y428-1,"-")</f>
        <v>-6.4655172413793149E-2</v>
      </c>
      <c r="O415" s="129">
        <f>IFERROR('Tablas turistas zona y tip.'!AA415/'Tablas turistas zona y tip.'!AA428-1,"-")</f>
        <v>-8.5227272727272707E-2</v>
      </c>
    </row>
    <row r="416" spans="2:15" hidden="1" outlineLevel="1">
      <c r="B416" s="41" t="s">
        <v>16</v>
      </c>
      <c r="C416" s="129">
        <f>IFERROR('Tablas turistas zona y tip.'!C416/'Tablas turistas zona y tip.'!C429-1,"-")</f>
        <v>4</v>
      </c>
      <c r="D416" s="130" t="str">
        <f>IFERROR('Tablas turistas zona y tip.'!E416/'Tablas turistas zona y tip.'!E429-1,"-")</f>
        <v>-</v>
      </c>
      <c r="E416" s="130" t="str">
        <f>IFERROR('Tablas turistas zona y tip.'!G416/'Tablas turistas zona y tip.'!G429-1,"-")</f>
        <v>-</v>
      </c>
      <c r="F416" s="130" t="str">
        <f>IFERROR('Tablas turistas zona y tip.'!I416/'Tablas turistas zona y tip.'!I429-1,"-")</f>
        <v>-</v>
      </c>
      <c r="G416" s="129">
        <f>IFERROR('Tablas turistas zona y tip.'!K416/'Tablas turistas zona y tip.'!K429-1,"-")</f>
        <v>-0.8794642857142857</v>
      </c>
      <c r="H416" s="129">
        <f>IFERROR('Tablas turistas zona y tip.'!M416/'Tablas turistas zona y tip.'!M429-1,"-")</f>
        <v>1.7045454545454546</v>
      </c>
      <c r="I416" s="129">
        <f>IFERROR('Tablas turistas zona y tip.'!O416/'Tablas turistas zona y tip.'!O429-1,"-")</f>
        <v>-0.45522388059701491</v>
      </c>
      <c r="J416" s="130">
        <f>IFERROR('Tablas turistas zona y tip.'!Q416/'Tablas turistas zona y tip.'!Q429-1,"-")</f>
        <v>0.12558139534883717</v>
      </c>
      <c r="K416" s="130">
        <f>IFERROR('Tablas turistas zona y tip.'!S416/'Tablas turistas zona y tip.'!S429-1,"-")</f>
        <v>0.18918918918918926</v>
      </c>
      <c r="L416" s="130">
        <f>IFERROR('Tablas turistas zona y tip.'!U416/'Tablas turistas zona y tip.'!U429-1,"-")</f>
        <v>0.1515151515151516</v>
      </c>
      <c r="M416" s="129">
        <f>IFERROR('Tablas turistas zona y tip.'!W416/'Tablas turistas zona y tip.'!W429-1,"-")</f>
        <v>-0.34762979683972917</v>
      </c>
      <c r="N416" s="129">
        <f>IFERROR('Tablas turistas zona y tip.'!Y416/'Tablas turistas zona y tip.'!Y429-1,"-")</f>
        <v>0.53645833333333326</v>
      </c>
      <c r="O416" s="129">
        <f>IFERROR('Tablas turistas zona y tip.'!AA416/'Tablas turistas zona y tip.'!AA429-1,"-")</f>
        <v>-8.0314960629921273E-2</v>
      </c>
    </row>
    <row r="417" spans="2:15" hidden="1" outlineLevel="1">
      <c r="B417" s="41" t="s">
        <v>17</v>
      </c>
      <c r="C417" s="129">
        <f>IFERROR('Tablas turistas zona y tip.'!C417/'Tablas turistas zona y tip.'!C430-1,"-")</f>
        <v>-0.44999999999999996</v>
      </c>
      <c r="D417" s="130">
        <f>IFERROR('Tablas turistas zona y tip.'!E417/'Tablas turistas zona y tip.'!E430-1,"-")</f>
        <v>-1</v>
      </c>
      <c r="E417" s="130">
        <f>IFERROR('Tablas turistas zona y tip.'!G417/'Tablas turistas zona y tip.'!G430-1,"-")</f>
        <v>-0.33333333333333337</v>
      </c>
      <c r="F417" s="130">
        <f>IFERROR('Tablas turistas zona y tip.'!I417/'Tablas turistas zona y tip.'!I430-1,"-")</f>
        <v>-0.5</v>
      </c>
      <c r="G417" s="129">
        <f>IFERROR('Tablas turistas zona y tip.'!K417/'Tablas turistas zona y tip.'!K430-1,"-")</f>
        <v>1.7543859649122808</v>
      </c>
      <c r="H417" s="129">
        <f>IFERROR('Tablas turistas zona y tip.'!M417/'Tablas turistas zona y tip.'!M430-1,"-")</f>
        <v>0.88888888888888884</v>
      </c>
      <c r="I417" s="129">
        <f>IFERROR('Tablas turistas zona y tip.'!O417/'Tablas turistas zona y tip.'!O430-1,"-")</f>
        <v>1.4979423868312756</v>
      </c>
      <c r="J417" s="130">
        <f>IFERROR('Tablas turistas zona y tip.'!Q417/'Tablas turistas zona y tip.'!Q430-1,"-")</f>
        <v>0.215962441314554</v>
      </c>
      <c r="K417" s="130">
        <f>IFERROR('Tablas turistas zona y tip.'!S417/'Tablas turistas zona y tip.'!S430-1,"-")</f>
        <v>-0.65869853917662691</v>
      </c>
      <c r="L417" s="130">
        <f>IFERROR('Tablas turistas zona y tip.'!U417/'Tablas turistas zona y tip.'!U430-1,"-")</f>
        <v>-0.46583850931677018</v>
      </c>
      <c r="M417" s="129">
        <f>IFERROR('Tablas turistas zona y tip.'!W417/'Tablas turistas zona y tip.'!W430-1,"-")</f>
        <v>0.82962962962962972</v>
      </c>
      <c r="N417" s="129">
        <f>IFERROR('Tablas turistas zona y tip.'!Y417/'Tablas turistas zona y tip.'!Y430-1,"-")</f>
        <v>-0.52294685990338163</v>
      </c>
      <c r="O417" s="129">
        <f>IFERROR('Tablas turistas zona y tip.'!AA417/'Tablas turistas zona y tip.'!AA430-1,"-")</f>
        <v>-7.866991078669916E-2</v>
      </c>
    </row>
    <row r="418" spans="2:15" hidden="1" outlineLevel="1">
      <c r="B418" s="41" t="s">
        <v>18</v>
      </c>
      <c r="C418" s="129">
        <f>IFERROR('Tablas turistas zona y tip.'!C418/'Tablas turistas zona y tip.'!C431-1,"-")</f>
        <v>0.5</v>
      </c>
      <c r="D418" s="130" t="str">
        <f>IFERROR('Tablas turistas zona y tip.'!E418/'Tablas turistas zona y tip.'!E431-1,"-")</f>
        <v>-</v>
      </c>
      <c r="E418" s="130" t="str">
        <f>IFERROR('Tablas turistas zona y tip.'!G418/'Tablas turistas zona y tip.'!G431-1,"-")</f>
        <v>-</v>
      </c>
      <c r="F418" s="130" t="str">
        <f>IFERROR('Tablas turistas zona y tip.'!I418/'Tablas turistas zona y tip.'!I431-1,"-")</f>
        <v>-</v>
      </c>
      <c r="G418" s="129">
        <f>IFERROR('Tablas turistas zona y tip.'!K418/'Tablas turistas zona y tip.'!K431-1,"-")</f>
        <v>-9.5238095238095233E-2</v>
      </c>
      <c r="H418" s="129">
        <f>IFERROR('Tablas turistas zona y tip.'!M418/'Tablas turistas zona y tip.'!M431-1,"-")</f>
        <v>-0.33333333333333337</v>
      </c>
      <c r="I418" s="129">
        <f>IFERROR('Tablas turistas zona y tip.'!O418/'Tablas turistas zona y tip.'!O431-1,"-")</f>
        <v>-0.14814814814814814</v>
      </c>
      <c r="J418" s="130">
        <f>IFERROR('Tablas turistas zona y tip.'!Q418/'Tablas turistas zona y tip.'!Q431-1,"-")</f>
        <v>1.2383900928792491E-2</v>
      </c>
      <c r="K418" s="130">
        <f>IFERROR('Tablas turistas zona y tip.'!S418/'Tablas turistas zona y tip.'!S431-1,"-")</f>
        <v>-0.57617728531855961</v>
      </c>
      <c r="L418" s="130">
        <f>IFERROR('Tablas turistas zona y tip.'!U418/'Tablas turistas zona y tip.'!U431-1,"-")</f>
        <v>-0.39425837320574164</v>
      </c>
      <c r="M418" s="129">
        <f>IFERROR('Tablas turistas zona y tip.'!W418/'Tablas turistas zona y tip.'!W431-1,"-")</f>
        <v>-2.025782688766109E-2</v>
      </c>
      <c r="N418" s="129">
        <f>IFERROR('Tablas turistas zona y tip.'!Y418/'Tablas turistas zona y tip.'!Y431-1,"-")</f>
        <v>-0.55754475703324813</v>
      </c>
      <c r="O418" s="129">
        <f>IFERROR('Tablas turistas zona y tip.'!AA418/'Tablas turistas zona y tip.'!AA431-1,"-")</f>
        <v>-0.33735849056603773</v>
      </c>
    </row>
    <row r="419" spans="2:15" hidden="1" outlineLevel="1">
      <c r="B419" s="41" t="s">
        <v>19</v>
      </c>
      <c r="C419" s="129">
        <f>IFERROR('Tablas turistas zona y tip.'!C419/'Tablas turistas zona y tip.'!C432-1,"-")</f>
        <v>6.3913043478260869</v>
      </c>
      <c r="D419" s="130" t="str">
        <f>IFERROR('Tablas turistas zona y tip.'!E419/'Tablas turistas zona y tip.'!E432-1,"-")</f>
        <v>-</v>
      </c>
      <c r="E419" s="130">
        <f>IFERROR('Tablas turistas zona y tip.'!G419/'Tablas turistas zona y tip.'!G432-1,"-")</f>
        <v>-1</v>
      </c>
      <c r="F419" s="130">
        <f>IFERROR('Tablas turistas zona y tip.'!I419/'Tablas turistas zona y tip.'!I432-1,"-")</f>
        <v>-1</v>
      </c>
      <c r="G419" s="129">
        <f>IFERROR('Tablas turistas zona y tip.'!K419/'Tablas turistas zona y tip.'!K432-1,"-")</f>
        <v>0.92739726027397262</v>
      </c>
      <c r="H419" s="129">
        <f>IFERROR('Tablas turistas zona y tip.'!M419/'Tablas turistas zona y tip.'!M432-1,"-")</f>
        <v>4.0066666666666668</v>
      </c>
      <c r="I419" s="129">
        <f>IFERROR('Tablas turistas zona y tip.'!O419/'Tablas turistas zona y tip.'!O432-1,"-")</f>
        <v>1.4522727272727272</v>
      </c>
      <c r="J419" s="130">
        <f>IFERROR('Tablas turistas zona y tip.'!Q419/'Tablas turistas zona y tip.'!Q432-1,"-")</f>
        <v>1.4604316546762588</v>
      </c>
      <c r="K419" s="130">
        <f>IFERROR('Tablas turistas zona y tip.'!S419/'Tablas turistas zona y tip.'!S432-1,"-")</f>
        <v>1.5931372549019551E-2</v>
      </c>
      <c r="L419" s="130">
        <f>IFERROR('Tablas turistas zona y tip.'!U419/'Tablas turistas zona y tip.'!U432-1,"-")</f>
        <v>0.22617801047120412</v>
      </c>
      <c r="M419" s="129">
        <f>IFERROR('Tablas turistas zona y tip.'!W419/'Tablas turistas zona y tip.'!W432-1,"-")</f>
        <v>1.306451612903226</v>
      </c>
      <c r="N419" s="129">
        <f>IFERROR('Tablas turistas zona y tip.'!Y419/'Tablas turistas zona y tip.'!Y432-1,"-")</f>
        <v>0.3495798319327732</v>
      </c>
      <c r="O419" s="129">
        <f>IFERROR('Tablas turistas zona y tip.'!AA419/'Tablas turistas zona y tip.'!AA432-1,"-")</f>
        <v>0.70482564283198301</v>
      </c>
    </row>
    <row r="420" spans="2:15" hidden="1" outlineLevel="1">
      <c r="B420" s="41" t="s">
        <v>20</v>
      </c>
      <c r="C420" s="129">
        <f>IFERROR('Tablas turistas zona y tip.'!C420/'Tablas turistas zona y tip.'!C433-1,"-")</f>
        <v>-0.38749999999999996</v>
      </c>
      <c r="D420" s="130">
        <f>IFERROR('Tablas turistas zona y tip.'!E420/'Tablas turistas zona y tip.'!E433-1,"-")</f>
        <v>0.33333333333333326</v>
      </c>
      <c r="E420" s="130">
        <f>IFERROR('Tablas turistas zona y tip.'!G420/'Tablas turistas zona y tip.'!G433-1,"-")</f>
        <v>-1</v>
      </c>
      <c r="F420" s="130">
        <f>IFERROR('Tablas turistas zona y tip.'!I420/'Tablas turistas zona y tip.'!I433-1,"-")</f>
        <v>-0.33333333333333337</v>
      </c>
      <c r="G420" s="129">
        <f>IFERROR('Tablas turistas zona y tip.'!K420/'Tablas turistas zona y tip.'!K433-1,"-")</f>
        <v>9.3003770423125243E-2</v>
      </c>
      <c r="H420" s="129">
        <f>IFERROR('Tablas turistas zona y tip.'!M420/'Tablas turistas zona y tip.'!M433-1,"-")</f>
        <v>0.27081824764663298</v>
      </c>
      <c r="I420" s="129">
        <f>IFERROR('Tablas turistas zona y tip.'!O420/'Tablas turistas zona y tip.'!O433-1,"-")</f>
        <v>0.1581740976645436</v>
      </c>
      <c r="J420" s="130">
        <f>IFERROR('Tablas turistas zona y tip.'!Q420/'Tablas turistas zona y tip.'!Q433-1,"-")</f>
        <v>-8.2975679542203196E-2</v>
      </c>
      <c r="K420" s="130">
        <f>IFERROR('Tablas turistas zona y tip.'!S420/'Tablas turistas zona y tip.'!S433-1,"-")</f>
        <v>1.4543650793650795</v>
      </c>
      <c r="L420" s="130">
        <f>IFERROR('Tablas turistas zona y tip.'!U420/'Tablas turistas zona y tip.'!U433-1,"-")</f>
        <v>0.56109725685785539</v>
      </c>
      <c r="M420" s="129">
        <f>IFERROR('Tablas turistas zona y tip.'!W420/'Tablas turistas zona y tip.'!W433-1,"-")</f>
        <v>3.4756703078451245E-3</v>
      </c>
      <c r="N420" s="129">
        <f>IFERROR('Tablas turistas zona y tip.'!Y420/'Tablas turistas zona y tip.'!Y433-1,"-")</f>
        <v>0.76797658862876261</v>
      </c>
      <c r="O420" s="129">
        <f>IFERROR('Tablas turistas zona y tip.'!AA420/'Tablas turistas zona y tip.'!AA433-1,"-")</f>
        <v>0.28831775700934581</v>
      </c>
    </row>
    <row r="421" spans="2:15" hidden="1" outlineLevel="1">
      <c r="B421" s="41" t="s">
        <v>21</v>
      </c>
      <c r="C421" s="129">
        <f>IFERROR('Tablas turistas zona y tip.'!C421/'Tablas turistas zona y tip.'!C434-1,"-")</f>
        <v>0.9603524229074889</v>
      </c>
      <c r="D421" s="130">
        <f>IFERROR('Tablas turistas zona y tip.'!E421/'Tablas turistas zona y tip.'!E434-1,"-")</f>
        <v>-1</v>
      </c>
      <c r="E421" s="130" t="str">
        <f>IFERROR('Tablas turistas zona y tip.'!G421/'Tablas turistas zona y tip.'!G434-1,"-")</f>
        <v>-</v>
      </c>
      <c r="F421" s="130">
        <f>IFERROR('Tablas turistas zona y tip.'!I421/'Tablas turistas zona y tip.'!I434-1,"-")</f>
        <v>1.5</v>
      </c>
      <c r="G421" s="129">
        <f>IFERROR('Tablas turistas zona y tip.'!K421/'Tablas turistas zona y tip.'!K434-1,"-")</f>
        <v>6.352851128970527E-2</v>
      </c>
      <c r="H421" s="129">
        <f>IFERROR('Tablas turistas zona y tip.'!M421/'Tablas turistas zona y tip.'!M434-1,"-")</f>
        <v>-0.18458781362007171</v>
      </c>
      <c r="I421" s="129">
        <f>IFERROR('Tablas turistas zona y tip.'!O421/'Tablas turistas zona y tip.'!O434-1,"-")</f>
        <v>-3.3356659668765998E-2</v>
      </c>
      <c r="J421" s="130">
        <f>IFERROR('Tablas turistas zona y tip.'!Q421/'Tablas turistas zona y tip.'!Q434-1,"-")</f>
        <v>1.7373461012311902</v>
      </c>
      <c r="K421" s="130">
        <f>IFERROR('Tablas turistas zona y tip.'!S421/'Tablas turistas zona y tip.'!S434-1,"-")</f>
        <v>0.98611111111111116</v>
      </c>
      <c r="L421" s="130">
        <f>IFERROR('Tablas turistas zona y tip.'!U421/'Tablas turistas zona y tip.'!U434-1,"-")</f>
        <v>1.2570300937345831</v>
      </c>
      <c r="M421" s="129">
        <f>IFERROR('Tablas turistas zona y tip.'!W421/'Tablas turistas zona y tip.'!W434-1,"-")</f>
        <v>0.46235656311223061</v>
      </c>
      <c r="N421" s="129">
        <f>IFERROR('Tablas turistas zona y tip.'!Y421/'Tablas turistas zona y tip.'!Y434-1,"-")</f>
        <v>0.32794612794612799</v>
      </c>
      <c r="O421" s="129">
        <f>IFERROR('Tablas turistas zona y tip.'!AA421/'Tablas turistas zona y tip.'!AA434-1,"-")</f>
        <v>0.40134494880024452</v>
      </c>
    </row>
    <row r="422" spans="2:15" hidden="1" outlineLevel="1">
      <c r="B422" s="41" t="s">
        <v>22</v>
      </c>
      <c r="C422" s="129">
        <f>IFERROR('Tablas turistas zona y tip.'!C422/'Tablas turistas zona y tip.'!C435-1,"-")</f>
        <v>0.12741312741312738</v>
      </c>
      <c r="D422" s="130">
        <f>IFERROR('Tablas turistas zona y tip.'!E422/'Tablas turistas zona y tip.'!E435-1,"-")</f>
        <v>-1</v>
      </c>
      <c r="E422" s="130" t="str">
        <f>IFERROR('Tablas turistas zona y tip.'!G422/'Tablas turistas zona y tip.'!G435-1,"-")</f>
        <v>-</v>
      </c>
      <c r="F422" s="130">
        <f>IFERROR('Tablas turistas zona y tip.'!I422/'Tablas turistas zona y tip.'!I435-1,"-")</f>
        <v>-1</v>
      </c>
      <c r="G422" s="129">
        <f>IFERROR('Tablas turistas zona y tip.'!K422/'Tablas turistas zona y tip.'!K435-1,"-")</f>
        <v>-3.6301108139090599E-2</v>
      </c>
      <c r="H422" s="129">
        <f>IFERROR('Tablas turistas zona y tip.'!M422/'Tablas turistas zona y tip.'!M435-1,"-")</f>
        <v>6.8529607451763175E-2</v>
      </c>
      <c r="I422" s="129">
        <f>IFERROR('Tablas turistas zona y tip.'!O422/'Tablas turistas zona y tip.'!O435-1,"-")</f>
        <v>1.9417475728156219E-3</v>
      </c>
      <c r="J422" s="130">
        <f>IFERROR('Tablas turistas zona y tip.'!Q422/'Tablas turistas zona y tip.'!Q435-1,"-")</f>
        <v>2.2147577092511015</v>
      </c>
      <c r="K422" s="130">
        <f>IFERROR('Tablas turistas zona y tip.'!S422/'Tablas turistas zona y tip.'!S435-1,"-")</f>
        <v>0.14140227183705445</v>
      </c>
      <c r="L422" s="130">
        <f>IFERROR('Tablas turistas zona y tip.'!U422/'Tablas turistas zona y tip.'!U435-1,"-")</f>
        <v>0.68535105460849466</v>
      </c>
      <c r="M422" s="129">
        <f>IFERROR('Tablas turistas zona y tip.'!W422/'Tablas turistas zona y tip.'!W435-1,"-")</f>
        <v>0.5</v>
      </c>
      <c r="N422" s="129">
        <f>IFERROR('Tablas turistas zona y tip.'!Y422/'Tablas turistas zona y tip.'!Y435-1,"-")</f>
        <v>0.1143984220907297</v>
      </c>
      <c r="O422" s="129">
        <f>IFERROR('Tablas turistas zona y tip.'!AA422/'Tablas turistas zona y tip.'!AA435-1,"-")</f>
        <v>0.30147245493780139</v>
      </c>
    </row>
    <row r="423" spans="2:15" collapsed="1">
      <c r="B423" s="126">
        <v>1979</v>
      </c>
      <c r="C423" s="134">
        <f>IFERROR('Tablas turistas zona y tip.'!C423/'Tablas turistas zona y tip.'!C436-1,"-")</f>
        <v>4.2881646655231531E-2</v>
      </c>
      <c r="D423" s="134">
        <f>IFERROR('Tablas turistas zona y tip.'!E423/'Tablas turistas zona y tip.'!E436-1,"-")</f>
        <v>-0.92727272727272725</v>
      </c>
      <c r="E423" s="134">
        <f>IFERROR('Tablas turistas zona y tip.'!G423/'Tablas turistas zona y tip.'!G436-1,"-")</f>
        <v>-0.82499999999999996</v>
      </c>
      <c r="F423" s="134">
        <f>IFERROR('Tablas turistas zona y tip.'!I423/'Tablas turistas zona y tip.'!I436-1,"-")</f>
        <v>-0.88421052631578945</v>
      </c>
      <c r="G423" s="134">
        <f>IFERROR('Tablas turistas zona y tip.'!K423/'Tablas turistas zona y tip.'!K436-1,"-")</f>
        <v>-2.2960886397009772E-2</v>
      </c>
      <c r="H423" s="134">
        <f>IFERROR('Tablas turistas zona y tip.'!M423/'Tablas turistas zona y tip.'!M436-1,"-")</f>
        <v>9.6378830083565514E-2</v>
      </c>
      <c r="I423" s="134">
        <f>IFERROR('Tablas turistas zona y tip.'!O423/'Tablas turistas zona y tip.'!O436-1,"-")</f>
        <v>2.1747297240889862E-2</v>
      </c>
      <c r="J423" s="134">
        <f>IFERROR('Tablas turistas zona y tip.'!Q423/'Tablas turistas zona y tip.'!Q436-1,"-")</f>
        <v>-9.119524350791286E-2</v>
      </c>
      <c r="K423" s="134">
        <f>IFERROR('Tablas turistas zona y tip.'!S423/'Tablas turistas zona y tip.'!S436-1,"-")</f>
        <v>9.1812732377266837E-2</v>
      </c>
      <c r="L423" s="134">
        <f>IFERROR('Tablas turistas zona y tip.'!U423/'Tablas turistas zona y tip.'!U436-1,"-")</f>
        <v>6.7842053948652392E-3</v>
      </c>
      <c r="M423" s="134">
        <f>IFERROR('Tablas turistas zona y tip.'!W423/'Tablas turistas zona y tip.'!W436-1,"-")</f>
        <v>-4.8293944655068533E-2</v>
      </c>
      <c r="N423" s="134">
        <f>IFERROR('Tablas turistas zona y tip.'!Y423/'Tablas turistas zona y tip.'!Y436-1,"-")</f>
        <v>9.2006848697846255E-2</v>
      </c>
      <c r="O423" s="134">
        <f>IFERROR('Tablas turistas zona y tip.'!AA423/'Tablas turistas zona y tip.'!AA436-1,"-")</f>
        <v>1.3467679552531919E-2</v>
      </c>
    </row>
    <row r="424" spans="2:15">
      <c r="B424" s="312" t="s">
        <v>23</v>
      </c>
      <c r="C424" s="312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</row>
  </sheetData>
  <mergeCells count="7">
    <mergeCell ref="B424:O424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2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9" t="s">
        <v>292</v>
      </c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</row>
    <row r="6" spans="2:17">
      <c r="B6" s="320"/>
      <c r="C6" s="320" t="s">
        <v>24</v>
      </c>
      <c r="D6" s="320"/>
      <c r="E6" s="320"/>
      <c r="F6" s="321" t="s">
        <v>25</v>
      </c>
      <c r="G6" s="321"/>
      <c r="H6" s="321"/>
      <c r="I6" s="320" t="s">
        <v>26</v>
      </c>
      <c r="J6" s="320"/>
      <c r="K6" s="320"/>
      <c r="L6" s="321" t="s">
        <v>27</v>
      </c>
      <c r="M6" s="321"/>
      <c r="N6" s="321"/>
      <c r="O6" s="320" t="s">
        <v>10</v>
      </c>
      <c r="P6" s="320"/>
      <c r="Q6" s="320"/>
    </row>
    <row r="7" spans="2:17" ht="15" customHeight="1">
      <c r="B7" s="320"/>
      <c r="C7" s="81" t="s">
        <v>29</v>
      </c>
      <c r="D7" s="81" t="s">
        <v>31</v>
      </c>
      <c r="E7" s="81" t="s">
        <v>28</v>
      </c>
      <c r="F7" s="82" t="s">
        <v>29</v>
      </c>
      <c r="G7" s="82" t="s">
        <v>30</v>
      </c>
      <c r="H7" s="82" t="s">
        <v>28</v>
      </c>
      <c r="I7" s="81" t="s">
        <v>29</v>
      </c>
      <c r="J7" s="81" t="s">
        <v>31</v>
      </c>
      <c r="K7" s="81" t="s">
        <v>28</v>
      </c>
      <c r="L7" s="82" t="s">
        <v>29</v>
      </c>
      <c r="M7" s="82" t="s">
        <v>31</v>
      </c>
      <c r="N7" s="82" t="s">
        <v>28</v>
      </c>
      <c r="O7" s="81" t="s">
        <v>32</v>
      </c>
      <c r="P7" s="81" t="s">
        <v>31</v>
      </c>
      <c r="Q7" s="81" t="s">
        <v>10</v>
      </c>
    </row>
    <row r="8" spans="2:17">
      <c r="B8" s="38">
        <v>2010</v>
      </c>
      <c r="C8" s="135">
        <v>2.4187374962207227E-3</v>
      </c>
      <c r="D8" s="135"/>
      <c r="E8" s="136">
        <v>2.4187374962207227E-3</v>
      </c>
      <c r="F8" s="136">
        <v>2.2309477065857578E-3</v>
      </c>
      <c r="G8" s="136">
        <v>1.1737089201877935E-3</v>
      </c>
      <c r="H8" s="136">
        <v>1.9689443773213407E-3</v>
      </c>
      <c r="I8" s="136">
        <v>3.8928659950136324E-3</v>
      </c>
      <c r="J8" s="136">
        <v>1.948057229773147E-2</v>
      </c>
      <c r="K8" s="136">
        <v>8.7165327178315138E-3</v>
      </c>
      <c r="L8" s="136">
        <v>1.1601305555883772E-2</v>
      </c>
      <c r="M8" s="136">
        <v>2.7697881739738434E-2</v>
      </c>
      <c r="N8" s="136">
        <v>1.8465848371837953E-2</v>
      </c>
      <c r="O8" s="136">
        <v>9.5687542989623953E-3</v>
      </c>
      <c r="P8" s="136">
        <v>2.6475398232332303E-2</v>
      </c>
      <c r="Q8" s="136">
        <v>1.6193487293858309E-2</v>
      </c>
    </row>
    <row r="9" spans="2:17">
      <c r="B9" s="37">
        <v>2009</v>
      </c>
      <c r="C9" s="137">
        <v>2.0923483533283236E-3</v>
      </c>
      <c r="D9" s="137"/>
      <c r="E9" s="46">
        <v>2.0923483533283236E-3</v>
      </c>
      <c r="F9" s="70">
        <v>1.0002273243919072E-3</v>
      </c>
      <c r="G9" s="70">
        <v>1.8196706396142299E-3</v>
      </c>
      <c r="H9" s="70">
        <v>1.2732674467956103E-3</v>
      </c>
      <c r="I9" s="46">
        <v>2.2454410213788335E-3</v>
      </c>
      <c r="J9" s="46">
        <v>1.9214488295635733E-2</v>
      </c>
      <c r="K9" s="46">
        <v>7.8638168652184065E-3</v>
      </c>
      <c r="L9" s="70">
        <v>1.6101900473949972E-2</v>
      </c>
      <c r="M9" s="70">
        <v>3.3654444268080952E-2</v>
      </c>
      <c r="N9" s="70">
        <v>2.3918297571327518E-2</v>
      </c>
      <c r="O9" s="46">
        <v>1.2351990382430679E-2</v>
      </c>
      <c r="P9" s="46">
        <v>3.1347633638354362E-2</v>
      </c>
      <c r="Q9" s="46">
        <v>2.0124126393278194E-2</v>
      </c>
    </row>
    <row r="10" spans="2:17">
      <c r="B10" s="37">
        <v>2008</v>
      </c>
      <c r="C10" s="137">
        <v>2.0368535367184136E-3</v>
      </c>
      <c r="D10" s="137"/>
      <c r="E10" s="46">
        <v>2.0368535367184136E-3</v>
      </c>
      <c r="F10" s="70">
        <v>1.085454904282613E-3</v>
      </c>
      <c r="G10" s="70">
        <v>3.4146008331626033E-4</v>
      </c>
      <c r="H10" s="70">
        <v>8.436008436008436E-4</v>
      </c>
      <c r="I10" s="46">
        <v>2.3983609725014492E-3</v>
      </c>
      <c r="J10" s="46">
        <v>2.1737095195540235E-2</v>
      </c>
      <c r="K10" s="46">
        <v>9.0135552691644801E-3</v>
      </c>
      <c r="L10" s="70">
        <v>1.7600528549836639E-2</v>
      </c>
      <c r="M10" s="70">
        <v>3.9745550565627633E-2</v>
      </c>
      <c r="N10" s="70">
        <v>2.7563245951721379E-2</v>
      </c>
      <c r="O10" s="46">
        <v>1.313661340287357E-2</v>
      </c>
      <c r="P10" s="46">
        <v>3.6560788548532785E-2</v>
      </c>
      <c r="Q10" s="46">
        <v>2.2760309406429344E-2</v>
      </c>
    </row>
    <row r="11" spans="2:17">
      <c r="B11" s="37">
        <v>2007</v>
      </c>
      <c r="C11" s="137">
        <v>2.0308714235156397E-3</v>
      </c>
      <c r="D11" s="137"/>
      <c r="E11" s="46">
        <v>2.0308714235156397E-3</v>
      </c>
      <c r="F11" s="70">
        <v>1.9157088122605363E-3</v>
      </c>
      <c r="G11" s="70">
        <v>1.109672646569262E-3</v>
      </c>
      <c r="H11" s="70">
        <v>1.58318391637737E-3</v>
      </c>
      <c r="I11" s="46">
        <v>1.8733434981119553E-3</v>
      </c>
      <c r="J11" s="46">
        <v>2.2498161560190928E-2</v>
      </c>
      <c r="K11" s="46">
        <v>8.8930962826137151E-3</v>
      </c>
      <c r="L11" s="70">
        <v>1.4858416040262109E-2</v>
      </c>
      <c r="M11" s="70">
        <v>3.7782593848275925E-2</v>
      </c>
      <c r="N11" s="70">
        <v>2.5233191487857274E-2</v>
      </c>
      <c r="O11" s="46">
        <v>1.0973718944262356E-2</v>
      </c>
      <c r="P11" s="46">
        <v>3.4838094758041421E-2</v>
      </c>
      <c r="Q11" s="46">
        <v>2.0839458481347221E-2</v>
      </c>
    </row>
    <row r="12" spans="2:17">
      <c r="B12" s="37">
        <v>2006</v>
      </c>
      <c r="C12" s="137">
        <v>1.8766447998336735E-3</v>
      </c>
      <c r="D12" s="137"/>
      <c r="E12" s="46">
        <v>1.8766447998336735E-3</v>
      </c>
      <c r="F12" s="70">
        <v>1.519275811863012E-3</v>
      </c>
      <c r="G12" s="70">
        <v>9.7767638911520297E-4</v>
      </c>
      <c r="H12" s="70">
        <v>1.2823481218943132E-3</v>
      </c>
      <c r="I12" s="46">
        <v>2.1362420080674877E-3</v>
      </c>
      <c r="J12" s="46">
        <v>2.059431886324432E-2</v>
      </c>
      <c r="K12" s="46">
        <v>8.4699978607454037E-3</v>
      </c>
      <c r="L12" s="70">
        <v>1.7125251665263554E-2</v>
      </c>
      <c r="M12" s="70">
        <v>2.7813523492948095E-2</v>
      </c>
      <c r="N12" s="70">
        <v>2.2075684305570092E-2</v>
      </c>
      <c r="O12" s="46">
        <v>1.262842186700568E-2</v>
      </c>
      <c r="P12" s="46">
        <v>2.6342878897858905E-2</v>
      </c>
      <c r="Q12" s="46">
        <v>1.8430702696911563E-2</v>
      </c>
    </row>
    <row r="13" spans="2:17">
      <c r="B13" s="37">
        <v>2005</v>
      </c>
      <c r="C13" s="137">
        <v>1.5378594539772132E-3</v>
      </c>
      <c r="D13" s="137"/>
      <c r="E13" s="46">
        <v>1.5378594539772132E-3</v>
      </c>
      <c r="F13" s="70">
        <v>2.6559564682256914E-3</v>
      </c>
      <c r="G13" s="70">
        <v>7.8994884140836589E-4</v>
      </c>
      <c r="H13" s="70">
        <v>1.7926137352500958E-3</v>
      </c>
      <c r="I13" s="46">
        <v>1.9328961378375761E-3</v>
      </c>
      <c r="J13" s="46">
        <v>2.1471536821900075E-2</v>
      </c>
      <c r="K13" s="46">
        <v>8.8013871943445152E-3</v>
      </c>
      <c r="L13" s="70">
        <v>1.7960069747254673E-2</v>
      </c>
      <c r="M13" s="70">
        <v>2.5666552877869443E-2</v>
      </c>
      <c r="N13" s="70">
        <v>2.1691987543937918E-2</v>
      </c>
      <c r="O13" s="46">
        <v>1.3033241006944469E-2</v>
      </c>
      <c r="P13" s="46">
        <v>2.4701037438220649E-2</v>
      </c>
      <c r="Q13" s="46">
        <v>1.8169389359314544E-2</v>
      </c>
    </row>
    <row r="14" spans="2:17">
      <c r="B14" s="37">
        <v>2004</v>
      </c>
      <c r="C14" s="137">
        <v>1.3992958382233456E-3</v>
      </c>
      <c r="D14" s="137"/>
      <c r="E14" s="46">
        <v>1.3992958382233456E-3</v>
      </c>
      <c r="F14" s="70">
        <v>1.6708996123512899E-3</v>
      </c>
      <c r="G14" s="70">
        <v>1.1857018308631211E-3</v>
      </c>
      <c r="H14" s="70">
        <v>1.433471560948139E-3</v>
      </c>
      <c r="I14" s="46">
        <v>1.5691525213221472E-3</v>
      </c>
      <c r="J14" s="46">
        <v>2.2982129184183533E-2</v>
      </c>
      <c r="K14" s="46">
        <v>8.9335045174317607E-3</v>
      </c>
      <c r="L14" s="70">
        <v>1.214850023771334E-2</v>
      </c>
      <c r="M14" s="70">
        <v>2.764315899662699E-2</v>
      </c>
      <c r="N14" s="70">
        <v>1.9879315982576813E-2</v>
      </c>
      <c r="O14" s="46">
        <v>8.8118918848370635E-3</v>
      </c>
      <c r="P14" s="46">
        <v>2.6592589934972464E-2</v>
      </c>
      <c r="Q14" s="46">
        <v>1.6814869765152431E-2</v>
      </c>
    </row>
    <row r="15" spans="2:17">
      <c r="B15" s="37">
        <v>2003</v>
      </c>
      <c r="C15" s="137">
        <v>1.3868304674154361E-3</v>
      </c>
      <c r="D15" s="137"/>
      <c r="E15" s="46">
        <v>1.3868304674154361E-3</v>
      </c>
      <c r="F15" s="70">
        <v>1.2570935995977301E-3</v>
      </c>
      <c r="G15" s="70">
        <v>0</v>
      </c>
      <c r="H15" s="70">
        <v>6.3108546700324562E-4</v>
      </c>
      <c r="I15" s="46">
        <v>2.581287997322186E-3</v>
      </c>
      <c r="J15" s="46">
        <v>2.1481187047013354E-2</v>
      </c>
      <c r="K15" s="46">
        <v>9.3055070789253031E-3</v>
      </c>
      <c r="L15" s="70">
        <v>7.1775943876709039E-3</v>
      </c>
      <c r="M15" s="70">
        <v>2.3716602715527835E-2</v>
      </c>
      <c r="N15" s="70">
        <v>1.5813503231823879E-2</v>
      </c>
      <c r="O15" s="46">
        <v>5.601747680547422E-3</v>
      </c>
      <c r="P15" s="46">
        <v>2.3087750476317042E-2</v>
      </c>
      <c r="Q15" s="46">
        <v>1.3821959684385658E-2</v>
      </c>
    </row>
    <row r="16" spans="2:17">
      <c r="B16" s="37">
        <v>2002</v>
      </c>
      <c r="C16" s="137">
        <v>2.4095059289746144E-3</v>
      </c>
      <c r="D16" s="137"/>
      <c r="E16" s="46">
        <v>2.4095059289746144E-3</v>
      </c>
      <c r="F16" s="70">
        <v>6.9737867662140541E-4</v>
      </c>
      <c r="G16" s="70">
        <v>1.0601241859760715E-3</v>
      </c>
      <c r="H16" s="70">
        <v>8.8601862608045053E-4</v>
      </c>
      <c r="I16" s="46">
        <v>2.5368716493018415E-3</v>
      </c>
      <c r="J16" s="46">
        <v>2.5353056685712385E-2</v>
      </c>
      <c r="K16" s="46">
        <v>1.0879835693517368E-2</v>
      </c>
      <c r="L16" s="70">
        <v>6.5178675992521012E-3</v>
      </c>
      <c r="M16" s="70">
        <v>2.569973010692831E-2</v>
      </c>
      <c r="N16" s="70">
        <v>1.6536478141335572E-2</v>
      </c>
      <c r="O16" s="46">
        <v>5.2197184303790908E-3</v>
      </c>
      <c r="P16" s="46">
        <v>2.5359798271145869E-2</v>
      </c>
      <c r="Q16" s="46">
        <v>1.4737341146488376E-2</v>
      </c>
    </row>
    <row r="17" spans="2:17">
      <c r="B17" s="37">
        <v>2001</v>
      </c>
      <c r="C17" s="137">
        <v>9.257323737569803E-4</v>
      </c>
      <c r="D17" s="137"/>
      <c r="E17" s="46">
        <v>9.257323737569803E-4</v>
      </c>
      <c r="F17" s="70">
        <v>1.246785630795605E-3</v>
      </c>
      <c r="G17" s="70">
        <v>1.8067663399430869E-4</v>
      </c>
      <c r="H17" s="70">
        <v>7.530593034201443E-4</v>
      </c>
      <c r="I17" s="46">
        <v>2.0104228759914278E-3</v>
      </c>
      <c r="J17" s="46">
        <v>3.2694992027630196E-2</v>
      </c>
      <c r="K17" s="46">
        <v>1.3265994833244118E-2</v>
      </c>
      <c r="L17" s="70">
        <v>5.3736992376078917E-3</v>
      </c>
      <c r="M17" s="70">
        <v>2.3592756890113732E-2</v>
      </c>
      <c r="N17" s="70">
        <v>1.5171605326109278E-2</v>
      </c>
      <c r="O17" s="46">
        <v>4.2001756790886286E-3</v>
      </c>
      <c r="P17" s="46">
        <v>2.4770822051383451E-2</v>
      </c>
      <c r="Q17" s="46">
        <v>1.415582949234627E-2</v>
      </c>
    </row>
    <row r="18" spans="2:17">
      <c r="B18" s="37">
        <v>2000</v>
      </c>
      <c r="C18" s="137">
        <v>1.0588797657152885E-3</v>
      </c>
      <c r="D18" s="137"/>
      <c r="E18" s="46">
        <v>1.0588797657152885E-3</v>
      </c>
      <c r="F18" s="70">
        <v>2.2921655833048238E-3</v>
      </c>
      <c r="G18" s="70">
        <v>1.6377852916314454E-3</v>
      </c>
      <c r="H18" s="70">
        <v>2.0349682295776402E-3</v>
      </c>
      <c r="I18" s="46">
        <v>3.1645112347373746E-3</v>
      </c>
      <c r="J18" s="46">
        <v>4.0436439839836628E-2</v>
      </c>
      <c r="K18" s="46">
        <v>1.7151087853812027E-2</v>
      </c>
      <c r="L18" s="70">
        <v>7.5511123028742288E-3</v>
      </c>
      <c r="M18" s="70">
        <v>2.3097661401756026E-2</v>
      </c>
      <c r="N18" s="70">
        <v>1.6114044320582041E-2</v>
      </c>
      <c r="O18" s="46">
        <v>5.9006040270694849E-3</v>
      </c>
      <c r="P18" s="46">
        <v>2.5705264087806413E-2</v>
      </c>
      <c r="Q18" s="46">
        <v>1.5663286068376522E-2</v>
      </c>
    </row>
    <row r="19" spans="2:17">
      <c r="B19" s="37">
        <v>1999</v>
      </c>
      <c r="C19" s="137">
        <v>1.331939674481111E-3</v>
      </c>
      <c r="D19" s="137"/>
      <c r="E19" s="46">
        <v>1.331939674481111E-3</v>
      </c>
      <c r="F19" s="70">
        <v>1.0855336675074231E-3</v>
      </c>
      <c r="G19" s="70">
        <v>1.4165643592407215E-3</v>
      </c>
      <c r="H19" s="70">
        <v>1.2190708394445608E-3</v>
      </c>
      <c r="I19" s="46">
        <v>4.7063317547614263E-3</v>
      </c>
      <c r="J19" s="46">
        <v>4.5127400300399904E-2</v>
      </c>
      <c r="K19" s="46">
        <v>1.9948790849872586E-2</v>
      </c>
      <c r="L19" s="70">
        <v>7.8420647421168447E-3</v>
      </c>
      <c r="M19" s="70">
        <v>2.4011336648982858E-2</v>
      </c>
      <c r="N19" s="70">
        <v>1.6944494369866527E-2</v>
      </c>
      <c r="O19" s="46">
        <v>6.4495414667704934E-3</v>
      </c>
      <c r="P19" s="46">
        <v>2.7169901782285066E-2</v>
      </c>
      <c r="Q19" s="46">
        <v>1.6840004446547076E-2</v>
      </c>
    </row>
    <row r="20" spans="2:17">
      <c r="B20" s="37">
        <v>1998</v>
      </c>
      <c r="C20" s="137">
        <v>9.5241848611439528E-4</v>
      </c>
      <c r="D20" s="137"/>
      <c r="E20" s="46">
        <v>9.5241848611439528E-4</v>
      </c>
      <c r="F20" s="70">
        <v>1.8561803932352536E-3</v>
      </c>
      <c r="G20" s="70">
        <v>2.0089397820300336E-3</v>
      </c>
      <c r="H20" s="70">
        <v>1.9182499030671592E-3</v>
      </c>
      <c r="I20" s="46">
        <v>5.3592735656359334E-3</v>
      </c>
      <c r="J20" s="46">
        <v>4.9023978964817513E-2</v>
      </c>
      <c r="K20" s="46">
        <v>2.1556229817207243E-2</v>
      </c>
      <c r="L20" s="70">
        <v>6.9118562769557735E-3</v>
      </c>
      <c r="M20" s="70">
        <v>2.6263218905401842E-2</v>
      </c>
      <c r="N20" s="70">
        <v>1.7883191407429382E-2</v>
      </c>
      <c r="O20" s="46">
        <v>6.0015491138672413E-3</v>
      </c>
      <c r="P20" s="46">
        <v>2.9668367381774204E-2</v>
      </c>
      <c r="Q20" s="46">
        <v>1.7907158650226507E-2</v>
      </c>
    </row>
    <row r="21" spans="2:17">
      <c r="B21" s="37">
        <v>1997</v>
      </c>
      <c r="C21" s="137">
        <v>1.7911270322402866E-3</v>
      </c>
      <c r="D21" s="137"/>
      <c r="E21" s="46">
        <v>1.7911270322402866E-3</v>
      </c>
      <c r="F21" s="70">
        <v>1.6292413402280938E-3</v>
      </c>
      <c r="G21" s="70">
        <v>5.3070105609510166E-3</v>
      </c>
      <c r="H21" s="70">
        <v>3.1013021220553561E-3</v>
      </c>
      <c r="I21" s="46">
        <v>5.2850783700141707E-3</v>
      </c>
      <c r="J21" s="46">
        <v>4.3840934476926656E-2</v>
      </c>
      <c r="K21" s="46">
        <v>1.976011884099842E-2</v>
      </c>
      <c r="L21" s="70">
        <v>6.1596227899450694E-3</v>
      </c>
      <c r="M21" s="70">
        <v>2.1506337436881205E-2</v>
      </c>
      <c r="N21" s="70">
        <v>1.4866296195113047E-2</v>
      </c>
      <c r="O21" s="46">
        <v>5.5477131564088088E-3</v>
      </c>
      <c r="P21" s="46">
        <v>2.4970574996326222E-2</v>
      </c>
      <c r="Q21" s="46">
        <v>1.5331664946049848E-2</v>
      </c>
    </row>
    <row r="22" spans="2:17">
      <c r="B22" s="37">
        <v>1996</v>
      </c>
      <c r="C22" s="137">
        <v>2.0854639154585012E-3</v>
      </c>
      <c r="D22" s="137"/>
      <c r="E22" s="46">
        <v>2.0854639154585012E-3</v>
      </c>
      <c r="F22" s="70">
        <v>1.700557203849772E-3</v>
      </c>
      <c r="G22" s="70">
        <v>8.4553189240606664E-4</v>
      </c>
      <c r="H22" s="70">
        <v>1.3530637228581861E-3</v>
      </c>
      <c r="I22" s="46">
        <v>6.0833897085898767E-3</v>
      </c>
      <c r="J22" s="46">
        <v>3.5359628770301625E-2</v>
      </c>
      <c r="K22" s="46">
        <v>1.8516383629672329E-2</v>
      </c>
      <c r="L22" s="70">
        <v>6.8684691619359181E-3</v>
      </c>
      <c r="M22" s="70">
        <v>1.9467382713524575E-2</v>
      </c>
      <c r="N22" s="70">
        <v>1.4134563441975698E-2</v>
      </c>
      <c r="O22" s="46">
        <v>6.0228529850690857E-3</v>
      </c>
      <c r="P22" s="46">
        <v>2.2786834083631528E-2</v>
      </c>
      <c r="Q22" s="46">
        <v>1.4577255235042424E-2</v>
      </c>
    </row>
    <row r="23" spans="2:17">
      <c r="B23" s="37">
        <v>1995</v>
      </c>
      <c r="C23" s="137">
        <v>1.451456055508831E-2</v>
      </c>
      <c r="D23" s="137"/>
      <c r="E23" s="46">
        <v>1.451456055508831E-2</v>
      </c>
      <c r="F23" s="70">
        <v>2.349552827042595E-3</v>
      </c>
      <c r="G23" s="70">
        <v>2.2220121028744327E-3</v>
      </c>
      <c r="H23" s="70">
        <v>2.2928060580563736E-3</v>
      </c>
      <c r="I23" s="46">
        <v>3.4706939708031648E-3</v>
      </c>
      <c r="J23" s="46">
        <v>2.9511285992805884E-2</v>
      </c>
      <c r="K23" s="46">
        <v>1.2892809358811623E-2</v>
      </c>
      <c r="L23" s="70">
        <v>5.7671973070244362E-3</v>
      </c>
      <c r="M23" s="70">
        <v>1.4397082458667484E-2</v>
      </c>
      <c r="N23" s="70">
        <v>1.0781350712112432E-2</v>
      </c>
      <c r="O23" s="46">
        <v>5.7030722392465661E-3</v>
      </c>
      <c r="P23" s="46">
        <v>1.6732342783526279E-2</v>
      </c>
      <c r="Q23" s="46">
        <v>1.1303055903516183E-2</v>
      </c>
    </row>
    <row r="24" spans="2:17">
      <c r="B24" s="37">
        <v>1994</v>
      </c>
      <c r="C24" s="137">
        <v>1.2511871203099325E-3</v>
      </c>
      <c r="D24" s="137"/>
      <c r="E24" s="46">
        <v>1.2511871203099325E-3</v>
      </c>
      <c r="F24" s="70">
        <v>9.7147742286469259E-4</v>
      </c>
      <c r="G24" s="70">
        <v>0</v>
      </c>
      <c r="H24" s="70">
        <v>5.9259961599544885E-4</v>
      </c>
      <c r="I24" s="46">
        <v>4.1220277798171053E-3</v>
      </c>
      <c r="J24" s="46">
        <v>2.5179776941386584E-2</v>
      </c>
      <c r="K24" s="46">
        <v>1.1762746207626731E-2</v>
      </c>
      <c r="L24" s="70">
        <v>4.2202292695332558E-3</v>
      </c>
      <c r="M24" s="70">
        <v>1.7881409238395953E-2</v>
      </c>
      <c r="N24" s="70">
        <v>1.1900510346991137E-2</v>
      </c>
      <c r="O24" s="46">
        <v>3.9496217360341221E-3</v>
      </c>
      <c r="P24" s="46">
        <v>1.89261180428992E-2</v>
      </c>
      <c r="Q24" s="46">
        <v>1.1385933496832847E-2</v>
      </c>
    </row>
    <row r="25" spans="2:17">
      <c r="B25" s="37">
        <v>1993</v>
      </c>
      <c r="C25" s="137">
        <v>2.3656218503494289E-3</v>
      </c>
      <c r="D25" s="137"/>
      <c r="E25" s="46">
        <v>2.3656218503494289E-3</v>
      </c>
      <c r="F25" s="70">
        <v>6.7249495628782783E-4</v>
      </c>
      <c r="G25" s="70">
        <v>2.8145229383619476E-4</v>
      </c>
      <c r="H25" s="70">
        <v>5.1384527547816163E-4</v>
      </c>
      <c r="I25" s="46">
        <v>3.3138576340410583E-3</v>
      </c>
      <c r="J25" s="46">
        <v>2.3630850541222707E-2</v>
      </c>
      <c r="K25" s="46">
        <v>1.043891937105095E-2</v>
      </c>
      <c r="L25" s="70">
        <v>4.9207460637814091E-3</v>
      </c>
      <c r="M25" s="70">
        <v>2.3510676412379826E-2</v>
      </c>
      <c r="N25" s="70">
        <v>1.4776897207009252E-2</v>
      </c>
      <c r="O25" s="46">
        <v>4.242360634217731E-3</v>
      </c>
      <c r="P25" s="46">
        <v>2.3332300189598018E-2</v>
      </c>
      <c r="Q25" s="46">
        <v>1.3178472724222619E-2</v>
      </c>
    </row>
    <row r="26" spans="2:17">
      <c r="B26" s="37">
        <v>1992</v>
      </c>
      <c r="C26" s="137">
        <v>3.6402116402116402E-3</v>
      </c>
      <c r="D26" s="137"/>
      <c r="E26" s="46">
        <v>3.6402116402116402E-3</v>
      </c>
      <c r="F26" s="70">
        <v>5.2988554472233995E-4</v>
      </c>
      <c r="G26" s="70">
        <v>4.3503480278422272E-4</v>
      </c>
      <c r="H26" s="70">
        <v>4.8983590497183444E-4</v>
      </c>
      <c r="I26" s="46">
        <v>6.4450461567482388E-3</v>
      </c>
      <c r="J26" s="46">
        <v>2.3328866506484698E-2</v>
      </c>
      <c r="K26" s="46">
        <v>1.2696727508503874E-2</v>
      </c>
      <c r="L26" s="70">
        <v>7.9186998854786361E-3</v>
      </c>
      <c r="M26" s="70">
        <v>2.8445434660224249E-2</v>
      </c>
      <c r="N26" s="70">
        <v>1.8888390535676747E-2</v>
      </c>
      <c r="O26" s="46">
        <v>7.1171023094951016E-3</v>
      </c>
      <c r="P26" s="46">
        <v>2.7223276762119171E-2</v>
      </c>
      <c r="Q26" s="46">
        <v>1.6650185922139966E-2</v>
      </c>
    </row>
    <row r="27" spans="2:17">
      <c r="B27" s="37">
        <v>1991</v>
      </c>
      <c r="C27" s="137">
        <v>4.5890240874099826E-3</v>
      </c>
      <c r="D27" s="137"/>
      <c r="E27" s="46">
        <v>4.5890240874099826E-3</v>
      </c>
      <c r="F27" s="70">
        <v>1.3791835233541744E-4</v>
      </c>
      <c r="G27" s="70">
        <v>3.9488232506713E-4</v>
      </c>
      <c r="H27" s="70">
        <v>2.3246353228337306E-4</v>
      </c>
      <c r="I27" s="46">
        <v>8.7665397519508421E-3</v>
      </c>
      <c r="J27" s="46">
        <v>2.0455970173875748E-2</v>
      </c>
      <c r="K27" s="46">
        <v>1.3016566102467521E-2</v>
      </c>
      <c r="L27" s="70">
        <v>9.6324559963485677E-3</v>
      </c>
      <c r="M27" s="70">
        <v>2.9870481577340274E-2</v>
      </c>
      <c r="N27" s="70">
        <v>1.9970132999600317E-2</v>
      </c>
      <c r="O27" s="46">
        <v>8.9448089992969302E-3</v>
      </c>
      <c r="P27" s="46">
        <v>2.7591982690927989E-2</v>
      </c>
      <c r="Q27" s="46">
        <v>1.7400612756713556E-2</v>
      </c>
    </row>
    <row r="28" spans="2:17">
      <c r="B28" s="37">
        <v>1990</v>
      </c>
      <c r="C28" s="137">
        <v>4.1746730002048321E-3</v>
      </c>
      <c r="D28" s="137"/>
      <c r="E28" s="46">
        <v>4.1746730002048321E-3</v>
      </c>
      <c r="F28" s="70">
        <v>3.3242838938445346E-4</v>
      </c>
      <c r="G28" s="70">
        <v>1.7865843755075525E-3</v>
      </c>
      <c r="H28" s="70">
        <v>9.2217501564404044E-4</v>
      </c>
      <c r="I28" s="46">
        <v>9.7171110985298844E-3</v>
      </c>
      <c r="J28" s="46">
        <v>2.3596620104857295E-2</v>
      </c>
      <c r="K28" s="46">
        <v>1.438105214619379E-2</v>
      </c>
      <c r="L28" s="70">
        <v>1.3865960836122296E-2</v>
      </c>
      <c r="M28" s="70">
        <v>3.7708131418179441E-2</v>
      </c>
      <c r="N28" s="70">
        <v>2.6147284834485043E-2</v>
      </c>
      <c r="O28" s="46">
        <v>1.1597610637403203E-2</v>
      </c>
      <c r="P28" s="46">
        <v>3.4182308984649371E-2</v>
      </c>
      <c r="Q28" s="46">
        <v>2.1574560399814421E-2</v>
      </c>
    </row>
    <row r="29" spans="2:17">
      <c r="B29" s="37">
        <v>1989</v>
      </c>
      <c r="C29" s="137">
        <v>1.2528967349322681E-3</v>
      </c>
      <c r="D29" s="137"/>
      <c r="E29" s="46">
        <v>1.2528967349322681E-3</v>
      </c>
      <c r="F29" s="70">
        <v>2.7016074564365796E-4</v>
      </c>
      <c r="G29" s="70">
        <v>0</v>
      </c>
      <c r="H29" s="70">
        <v>1.4436784927996535E-4</v>
      </c>
      <c r="I29" s="46">
        <v>1.1100286975675843E-2</v>
      </c>
      <c r="J29" s="46">
        <v>3.3672918257500975E-2</v>
      </c>
      <c r="K29" s="46">
        <v>1.8683086995039865E-2</v>
      </c>
      <c r="L29" s="70">
        <v>1.8130967306394061E-2</v>
      </c>
      <c r="M29" s="70">
        <v>6.5881637084004616E-2</v>
      </c>
      <c r="N29" s="70">
        <v>4.2543914949877977E-2</v>
      </c>
      <c r="O29" s="46">
        <v>1.4223727321398311E-2</v>
      </c>
      <c r="P29" s="46">
        <v>5.7617065122042913E-2</v>
      </c>
      <c r="Q29" s="46">
        <v>3.3181119503507404E-2</v>
      </c>
    </row>
    <row r="30" spans="2:17">
      <c r="B30" s="37">
        <v>1988</v>
      </c>
      <c r="C30" s="137">
        <v>1.446425172873184E-3</v>
      </c>
      <c r="D30" s="137"/>
      <c r="E30" s="46">
        <v>1.446425172873184E-3</v>
      </c>
      <c r="F30" s="70">
        <v>2.1982853374367993E-4</v>
      </c>
      <c r="G30" s="70">
        <v>0</v>
      </c>
      <c r="H30" s="70">
        <v>1.2673735794854464E-4</v>
      </c>
      <c r="I30" s="46">
        <v>8.2015444940297961E-3</v>
      </c>
      <c r="J30" s="46">
        <v>4.9194082578935747E-2</v>
      </c>
      <c r="K30" s="46">
        <v>2.1339834475633101E-2</v>
      </c>
      <c r="L30" s="70">
        <v>1.886246484739542E-2</v>
      </c>
      <c r="M30" s="70">
        <v>9.3576073855282854E-2</v>
      </c>
      <c r="N30" s="70">
        <v>5.5177541935047751E-2</v>
      </c>
      <c r="O30" s="46">
        <v>1.356622704819351E-2</v>
      </c>
      <c r="P30" s="46">
        <v>8.1038510582066722E-2</v>
      </c>
      <c r="Q30" s="46">
        <v>4.1506499357733088E-2</v>
      </c>
    </row>
    <row r="31" spans="2:17">
      <c r="B31" s="37">
        <v>1987</v>
      </c>
      <c r="C31" s="137">
        <v>1.8896244873891019E-3</v>
      </c>
      <c r="D31" s="137"/>
      <c r="E31" s="46">
        <v>1.8840444153449404E-3</v>
      </c>
      <c r="F31" s="70">
        <v>0</v>
      </c>
      <c r="G31" s="70">
        <v>0</v>
      </c>
      <c r="H31" s="70">
        <v>0</v>
      </c>
      <c r="I31" s="46">
        <v>1.2999780812026972E-2</v>
      </c>
      <c r="J31" s="46">
        <v>5.7276865651697505E-2</v>
      </c>
      <c r="K31" s="46">
        <v>2.4763958351578384E-2</v>
      </c>
      <c r="L31" s="70">
        <v>2.6874532415849077E-2</v>
      </c>
      <c r="M31" s="70">
        <v>6.8949029519896191E-2</v>
      </c>
      <c r="N31" s="70">
        <v>4.6105112614038803E-2</v>
      </c>
      <c r="O31" s="46">
        <v>1.9237853895377931E-2</v>
      </c>
      <c r="P31" s="46">
        <v>6.487314995237381E-2</v>
      </c>
      <c r="Q31" s="46">
        <v>3.6121554823414927E-2</v>
      </c>
    </row>
    <row r="32" spans="2:17">
      <c r="B32" s="37">
        <v>1986</v>
      </c>
      <c r="C32" s="137">
        <v>2.8465046002752073E-3</v>
      </c>
      <c r="D32" s="137"/>
      <c r="E32" s="46">
        <v>2.8787430385536334E-3</v>
      </c>
      <c r="F32" s="70">
        <v>4.43824499112351E-4</v>
      </c>
      <c r="G32" s="70">
        <v>0</v>
      </c>
      <c r="H32" s="70">
        <v>2.8984307068030311E-4</v>
      </c>
      <c r="I32" s="46">
        <v>1.3497862013924486E-2</v>
      </c>
      <c r="J32" s="46">
        <v>4.7010659877367515E-2</v>
      </c>
      <c r="K32" s="46">
        <v>2.220589347654604E-2</v>
      </c>
      <c r="L32" s="70">
        <v>2.5134094475568528E-2</v>
      </c>
      <c r="M32" s="70">
        <v>5.4721402941894759E-2</v>
      </c>
      <c r="N32" s="70">
        <v>3.822591203333299E-2</v>
      </c>
      <c r="O32" s="46">
        <v>1.8075866019592445E-2</v>
      </c>
      <c r="P32" s="46">
        <v>5.4652474118778598E-2</v>
      </c>
      <c r="Q32" s="46">
        <v>3.0646546125063762E-2</v>
      </c>
    </row>
    <row r="33" spans="2:17">
      <c r="B33" s="37">
        <v>1985</v>
      </c>
      <c r="C33" s="137">
        <v>4.4501233697567854E-3</v>
      </c>
      <c r="D33" s="137"/>
      <c r="E33" s="46">
        <v>4.4449322285024422E-3</v>
      </c>
      <c r="F33" s="70">
        <v>1.4601737606775207E-4</v>
      </c>
      <c r="G33" s="70">
        <v>4.6926325668700139E-4</v>
      </c>
      <c r="H33" s="70">
        <v>2.700148508167949E-4</v>
      </c>
      <c r="I33" s="46">
        <v>2.7579076091008962E-2</v>
      </c>
      <c r="J33" s="46">
        <v>1.689286425930436E-2</v>
      </c>
      <c r="K33" s="46">
        <v>2.5117034720831863E-2</v>
      </c>
      <c r="L33" s="70">
        <v>2.7912251447833179E-2</v>
      </c>
      <c r="M33" s="70">
        <v>5.4771118329946807E-2</v>
      </c>
      <c r="N33" s="70">
        <v>3.8903571258334969E-2</v>
      </c>
      <c r="O33" s="46">
        <v>2.5563047256633796E-2</v>
      </c>
      <c r="P33" s="46">
        <v>4.0082953763706124E-2</v>
      </c>
      <c r="Q33" s="46">
        <v>2.9943300799815095E-2</v>
      </c>
    </row>
    <row r="34" spans="2:17">
      <c r="B34" s="37">
        <v>1984</v>
      </c>
      <c r="C34" s="137">
        <v>3.6331149493746277E-3</v>
      </c>
      <c r="D34" s="137"/>
      <c r="E34" s="46">
        <v>3.6328001267025658E-3</v>
      </c>
      <c r="F34" s="70">
        <v>2.5262094227611467E-4</v>
      </c>
      <c r="G34" s="70">
        <v>6.1224489795918364E-4</v>
      </c>
      <c r="H34" s="70">
        <v>3.9010688928766481E-4</v>
      </c>
      <c r="I34" s="46">
        <v>1.3243936888254959E-2</v>
      </c>
      <c r="J34" s="46">
        <v>2.2918829610279426E-2</v>
      </c>
      <c r="K34" s="46">
        <v>1.534346863897728E-2</v>
      </c>
      <c r="L34" s="70">
        <v>3.7305064413498151E-2</v>
      </c>
      <c r="M34" s="70">
        <v>3.7308833640291972E-2</v>
      </c>
      <c r="N34" s="70">
        <v>3.7306657472247359E-2</v>
      </c>
      <c r="O34" s="46">
        <v>2.0267906908585948E-2</v>
      </c>
      <c r="P34" s="46">
        <v>3.1037410442409707E-2</v>
      </c>
      <c r="Q34" s="46">
        <v>2.3399026968705612E-2</v>
      </c>
    </row>
    <row r="35" spans="2:17">
      <c r="B35" s="37">
        <v>1983</v>
      </c>
      <c r="C35" s="137">
        <v>3.7105398359751109E-3</v>
      </c>
      <c r="D35" s="137"/>
      <c r="E35" s="46">
        <v>3.7046536148870081E-3</v>
      </c>
      <c r="F35" s="70">
        <v>7.3761147991685105E-4</v>
      </c>
      <c r="G35" s="70">
        <v>8.8911469579575769E-4</v>
      </c>
      <c r="H35" s="70">
        <v>7.8995874659878876E-4</v>
      </c>
      <c r="I35" s="46">
        <v>1.6979059879473433E-2</v>
      </c>
      <c r="J35" s="46">
        <v>2.5888087283526203E-2</v>
      </c>
      <c r="K35" s="46">
        <v>1.908126580478739E-2</v>
      </c>
      <c r="L35" s="70">
        <v>3.0802392267013631E-2</v>
      </c>
      <c r="M35" s="70">
        <v>3.0410726707230294E-2</v>
      </c>
      <c r="N35" s="70">
        <v>3.0641332509173166E-2</v>
      </c>
      <c r="O35" s="46">
        <v>2.0047554146543807E-2</v>
      </c>
      <c r="P35" s="46">
        <v>2.7982768055596217E-2</v>
      </c>
      <c r="Q35" s="46">
        <v>2.2359557270530434E-2</v>
      </c>
    </row>
    <row r="36" spans="2:17">
      <c r="B36" s="37">
        <v>1982</v>
      </c>
      <c r="C36" s="137">
        <v>9.6461577187241538E-3</v>
      </c>
      <c r="D36" s="137"/>
      <c r="E36" s="46">
        <v>9.6351570988568915E-3</v>
      </c>
      <c r="F36" s="70">
        <v>1.2655024044545685E-4</v>
      </c>
      <c r="G36" s="70">
        <v>0</v>
      </c>
      <c r="H36" s="70">
        <v>8.6095566078346966E-5</v>
      </c>
      <c r="I36" s="46">
        <v>1.6843327763472207E-2</v>
      </c>
      <c r="J36" s="46">
        <v>3.9678473912974591E-2</v>
      </c>
      <c r="K36" s="46">
        <v>2.2386433272737063E-2</v>
      </c>
      <c r="L36" s="70">
        <v>1.5596392071374773E-2</v>
      </c>
      <c r="M36" s="70">
        <v>4.263148488445094E-2</v>
      </c>
      <c r="N36" s="70">
        <v>2.6424610844056801E-2</v>
      </c>
      <c r="O36" s="46">
        <v>1.5433774476148892E-2</v>
      </c>
      <c r="P36" s="46">
        <v>4.0508866132362042E-2</v>
      </c>
      <c r="Q36" s="46">
        <v>2.2566004226243823E-2</v>
      </c>
    </row>
    <row r="37" spans="2:17">
      <c r="B37" s="37">
        <v>1981</v>
      </c>
      <c r="C37" s="137">
        <v>6.6502161320242904E-3</v>
      </c>
      <c r="D37" s="137"/>
      <c r="E37" s="46">
        <v>6.6410346032855644E-3</v>
      </c>
      <c r="F37" s="70">
        <v>0</v>
      </c>
      <c r="G37" s="70">
        <v>0</v>
      </c>
      <c r="H37" s="70">
        <v>0</v>
      </c>
      <c r="I37" s="46">
        <v>1.5881098628305911E-2</v>
      </c>
      <c r="J37" s="46">
        <v>3.1484680588251088E-2</v>
      </c>
      <c r="K37" s="46">
        <v>2.0682256967300028E-2</v>
      </c>
      <c r="L37" s="70">
        <v>1.2053673736741473E-2</v>
      </c>
      <c r="M37" s="70">
        <v>4.4979213878654271E-2</v>
      </c>
      <c r="N37" s="70">
        <v>2.5211516346311812E-2</v>
      </c>
      <c r="O37" s="46">
        <v>1.315483307151627E-2</v>
      </c>
      <c r="P37" s="46">
        <v>3.6629815667668181E-2</v>
      </c>
      <c r="Q37" s="46">
        <v>2.057494866529774E-2</v>
      </c>
    </row>
    <row r="38" spans="2:17">
      <c r="B38" s="37">
        <v>1980</v>
      </c>
      <c r="C38" s="137">
        <v>7.9146935126005891E-3</v>
      </c>
      <c r="D38" s="137"/>
      <c r="E38" s="46">
        <v>7.862294704464895E-3</v>
      </c>
      <c r="F38" s="70">
        <v>3.5982872152855243E-4</v>
      </c>
      <c r="G38" s="70">
        <v>0</v>
      </c>
      <c r="H38" s="70">
        <v>2.551150568906577E-4</v>
      </c>
      <c r="I38" s="46">
        <v>1.6695580002951942E-2</v>
      </c>
      <c r="J38" s="46">
        <v>2.2426420415775826E-2</v>
      </c>
      <c r="K38" s="46">
        <v>1.8262136027965985E-2</v>
      </c>
      <c r="L38" s="70">
        <v>2.7729386598373065E-2</v>
      </c>
      <c r="M38" s="70">
        <v>6.4080953520238376E-2</v>
      </c>
      <c r="N38" s="70">
        <v>4.5076299135164026E-2</v>
      </c>
      <c r="O38" s="46">
        <v>1.7562207128362633E-2</v>
      </c>
      <c r="P38" s="46">
        <v>4.22840767344832E-2</v>
      </c>
      <c r="Q38" s="46">
        <v>2.5293076706444116E-2</v>
      </c>
    </row>
    <row r="39" spans="2:17">
      <c r="B39" s="37">
        <v>1979</v>
      </c>
      <c r="C39" s="137">
        <v>1.2940300095775247E-2</v>
      </c>
      <c r="D39" s="137"/>
      <c r="E39" s="46">
        <v>1.2590163934426229E-2</v>
      </c>
      <c r="F39" s="70">
        <v>1.1137717881606059E-4</v>
      </c>
      <c r="G39" s="70">
        <v>4.4334663373234531E-4</v>
      </c>
      <c r="H39" s="70">
        <v>2.1275361197609422E-4</v>
      </c>
      <c r="I39" s="46">
        <v>2.6152268447550749E-2</v>
      </c>
      <c r="J39" s="46">
        <v>4.5670789724072312E-2</v>
      </c>
      <c r="K39" s="46">
        <v>3.1577304280183752E-2</v>
      </c>
      <c r="L39" s="70">
        <v>5.750738621903044E-2</v>
      </c>
      <c r="M39" s="70">
        <v>8.4460331995022425E-2</v>
      </c>
      <c r="N39" s="70">
        <v>7.0585521181637453E-2</v>
      </c>
      <c r="O39" s="46">
        <v>2.9280533895542839E-2</v>
      </c>
      <c r="P39" s="46">
        <v>5.9764060681383284E-2</v>
      </c>
      <c r="Q39" s="46">
        <v>3.862537333854426E-2</v>
      </c>
    </row>
    <row r="40" spans="2:17">
      <c r="B40" s="37">
        <v>1978</v>
      </c>
      <c r="C40" s="137">
        <v>1.1201916302663097E-2</v>
      </c>
      <c r="D40" s="137"/>
      <c r="E40" s="46">
        <v>1.0968543046357616E-2</v>
      </c>
      <c r="F40" s="70">
        <v>2.0265291083271923E-3</v>
      </c>
      <c r="G40" s="70">
        <v>4.9170251997541483E-3</v>
      </c>
      <c r="H40" s="70">
        <v>2.6931254429482638E-3</v>
      </c>
      <c r="I40" s="46">
        <v>2.492455422945496E-2</v>
      </c>
      <c r="J40" s="46">
        <v>4.9228524570381703E-2</v>
      </c>
      <c r="K40" s="46">
        <v>3.0580528384351938E-2</v>
      </c>
      <c r="L40" s="70">
        <v>7.066725159568224E-2</v>
      </c>
      <c r="M40" s="70">
        <v>6.2636641888937472E-2</v>
      </c>
      <c r="N40" s="70">
        <v>6.6128135350990075E-2</v>
      </c>
      <c r="O40" s="46">
        <v>2.9827385223803148E-2</v>
      </c>
      <c r="P40" s="46">
        <v>5.4911993349399023E-2</v>
      </c>
      <c r="Q40" s="46">
        <v>3.7335278457625048E-2</v>
      </c>
    </row>
    <row r="41" spans="2:17" ht="15" customHeight="1">
      <c r="B41" s="302" t="s">
        <v>23</v>
      </c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  <c r="N41" s="302"/>
      <c r="O41" s="302"/>
      <c r="P41" s="302"/>
      <c r="Q41" s="302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2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7" t="s">
        <v>293</v>
      </c>
      <c r="C5" s="317"/>
      <c r="D5" s="317"/>
      <c r="E5" s="317"/>
      <c r="F5" s="317"/>
      <c r="G5" s="317"/>
      <c r="H5" s="317"/>
      <c r="I5" s="317"/>
    </row>
    <row r="6" spans="2:9">
      <c r="B6" s="138"/>
      <c r="C6" s="139">
        <v>2007</v>
      </c>
      <c r="D6" s="139">
        <v>2008</v>
      </c>
      <c r="E6" s="140">
        <v>2009</v>
      </c>
      <c r="F6" s="140">
        <v>2010</v>
      </c>
      <c r="G6" s="128" t="s">
        <v>82</v>
      </c>
      <c r="H6" s="128" t="s">
        <v>83</v>
      </c>
      <c r="I6" s="128" t="s">
        <v>84</v>
      </c>
    </row>
    <row r="7" spans="2:9">
      <c r="B7" s="141" t="s">
        <v>85</v>
      </c>
      <c r="C7" s="142">
        <v>40</v>
      </c>
      <c r="D7" s="142">
        <v>33</v>
      </c>
      <c r="E7" s="142">
        <v>54</v>
      </c>
      <c r="F7" s="142">
        <v>38</v>
      </c>
      <c r="G7" s="3">
        <v>-0.17500000000000004</v>
      </c>
      <c r="H7" s="3">
        <v>0.63636363636363646</v>
      </c>
      <c r="I7" s="3">
        <v>-0.29629629629629628</v>
      </c>
    </row>
    <row r="8" spans="2:9">
      <c r="B8" s="141" t="s">
        <v>86</v>
      </c>
      <c r="C8" s="142">
        <v>47</v>
      </c>
      <c r="D8" s="142">
        <v>98</v>
      </c>
      <c r="E8" s="142">
        <v>66</v>
      </c>
      <c r="F8" s="142">
        <v>75</v>
      </c>
      <c r="G8" s="3">
        <v>1.0851063829787235</v>
      </c>
      <c r="H8" s="3">
        <v>-0.32653061224489799</v>
      </c>
      <c r="I8" s="3">
        <v>0.13636363636363646</v>
      </c>
    </row>
    <row r="9" spans="2:9">
      <c r="B9" s="141" t="s">
        <v>87</v>
      </c>
      <c r="C9" s="142">
        <v>39</v>
      </c>
      <c r="D9" s="142">
        <v>56</v>
      </c>
      <c r="E9" s="142">
        <v>51</v>
      </c>
      <c r="F9" s="142">
        <v>27</v>
      </c>
      <c r="G9" s="3">
        <v>0.4358974358974359</v>
      </c>
      <c r="H9" s="3">
        <v>-8.9285714285714302E-2</v>
      </c>
      <c r="I9" s="3">
        <v>-0.47058823529411764</v>
      </c>
    </row>
    <row r="10" spans="2:9">
      <c r="B10" s="141" t="s">
        <v>19</v>
      </c>
      <c r="C10" s="142">
        <v>14</v>
      </c>
      <c r="D10" s="142">
        <v>28</v>
      </c>
      <c r="E10" s="142">
        <v>29</v>
      </c>
      <c r="F10" s="142">
        <v>22</v>
      </c>
      <c r="G10" s="3">
        <v>1</v>
      </c>
      <c r="H10" s="3">
        <v>3.5714285714285809E-2</v>
      </c>
      <c r="I10" s="3">
        <v>-0.24137931034482762</v>
      </c>
    </row>
    <row r="11" spans="2:9">
      <c r="B11" s="141" t="s">
        <v>89</v>
      </c>
      <c r="C11" s="142">
        <v>6</v>
      </c>
      <c r="D11" s="142">
        <v>23</v>
      </c>
      <c r="E11" s="142">
        <v>13</v>
      </c>
      <c r="F11" s="142">
        <v>10</v>
      </c>
      <c r="G11" s="3">
        <v>2.8333333333333335</v>
      </c>
      <c r="H11" s="3">
        <v>-0.43478260869565222</v>
      </c>
      <c r="I11" s="3">
        <v>-0.23076923076923073</v>
      </c>
    </row>
    <row r="12" spans="2:9">
      <c r="B12" s="141" t="s">
        <v>90</v>
      </c>
      <c r="C12" s="142">
        <v>5</v>
      </c>
      <c r="D12" s="142">
        <v>15</v>
      </c>
      <c r="E12" s="142">
        <v>6</v>
      </c>
      <c r="F12" s="142">
        <v>14</v>
      </c>
      <c r="G12" s="3">
        <v>2</v>
      </c>
      <c r="H12" s="3">
        <v>-0.6</v>
      </c>
      <c r="I12" s="3">
        <v>1.3333333333333335</v>
      </c>
    </row>
    <row r="13" spans="2:9">
      <c r="B13" s="141" t="s">
        <v>91</v>
      </c>
      <c r="C13" s="142">
        <v>5</v>
      </c>
      <c r="D13" s="142">
        <v>7</v>
      </c>
      <c r="E13" s="142">
        <v>19</v>
      </c>
      <c r="F13" s="142">
        <v>23</v>
      </c>
      <c r="G13" s="3">
        <v>0.39999999999999991</v>
      </c>
      <c r="H13" s="3">
        <v>1.7142857142857144</v>
      </c>
      <c r="I13" s="3">
        <v>0.21052631578947367</v>
      </c>
    </row>
    <row r="14" spans="2:9">
      <c r="B14" s="141" t="s">
        <v>92</v>
      </c>
      <c r="C14" s="142">
        <v>75</v>
      </c>
      <c r="D14" s="142">
        <v>10</v>
      </c>
      <c r="E14" s="142">
        <v>7</v>
      </c>
      <c r="F14" s="142">
        <v>25</v>
      </c>
      <c r="G14" s="3">
        <v>-0.8666666666666667</v>
      </c>
      <c r="H14" s="3">
        <v>-0.30000000000000004</v>
      </c>
      <c r="I14" s="3">
        <v>2.5714285714285716</v>
      </c>
    </row>
    <row r="15" spans="2:9">
      <c r="B15" s="141" t="s">
        <v>93</v>
      </c>
      <c r="C15" s="142">
        <v>7</v>
      </c>
      <c r="D15" s="142">
        <v>11</v>
      </c>
      <c r="E15" s="142">
        <v>15</v>
      </c>
      <c r="F15" s="142">
        <v>10</v>
      </c>
      <c r="G15" s="3">
        <v>0.5714285714285714</v>
      </c>
      <c r="H15" s="3">
        <v>0.36363636363636354</v>
      </c>
      <c r="I15" s="3">
        <v>-0.33333333333333337</v>
      </c>
    </row>
    <row r="16" spans="2:9">
      <c r="B16" s="141" t="s">
        <v>94</v>
      </c>
      <c r="C16" s="142">
        <v>44</v>
      </c>
      <c r="D16" s="142">
        <v>49</v>
      </c>
      <c r="E16" s="142">
        <v>16</v>
      </c>
      <c r="F16" s="142">
        <v>37</v>
      </c>
      <c r="G16" s="3">
        <v>0.11363636363636354</v>
      </c>
      <c r="H16" s="3">
        <v>-0.67346938775510212</v>
      </c>
      <c r="I16" s="3">
        <v>1.3125</v>
      </c>
    </row>
    <row r="17" spans="2:12">
      <c r="B17" s="141" t="s">
        <v>95</v>
      </c>
      <c r="C17" s="142">
        <v>44</v>
      </c>
      <c r="D17" s="142">
        <v>46</v>
      </c>
      <c r="E17" s="142">
        <v>16</v>
      </c>
      <c r="F17" s="142">
        <v>45</v>
      </c>
      <c r="G17" s="3">
        <v>4.5454545454545414E-2</v>
      </c>
      <c r="H17" s="3">
        <v>-0.65217391304347827</v>
      </c>
      <c r="I17" s="3">
        <v>1.8125</v>
      </c>
    </row>
    <row r="18" spans="2:12">
      <c r="B18" s="141" t="s">
        <v>96</v>
      </c>
      <c r="C18" s="142">
        <v>47</v>
      </c>
      <c r="D18" s="142">
        <v>31</v>
      </c>
      <c r="E18" s="142">
        <v>31</v>
      </c>
      <c r="F18" s="142">
        <v>50</v>
      </c>
      <c r="G18" s="3">
        <v>-0.34042553191489366</v>
      </c>
      <c r="H18" s="3">
        <v>0</v>
      </c>
      <c r="I18" s="3">
        <v>0.61290322580645151</v>
      </c>
    </row>
    <row r="19" spans="2:12">
      <c r="B19" s="143" t="s">
        <v>97</v>
      </c>
      <c r="C19" s="144">
        <v>373</v>
      </c>
      <c r="D19" s="144">
        <v>407</v>
      </c>
      <c r="E19" s="144">
        <v>323</v>
      </c>
      <c r="F19" s="144">
        <v>376</v>
      </c>
      <c r="G19" s="34">
        <v>9.1152815013404886E-2</v>
      </c>
      <c r="H19" s="34">
        <v>-0.20638820638820643</v>
      </c>
      <c r="I19" s="34">
        <v>0.16408668730650144</v>
      </c>
    </row>
    <row r="20" spans="2:12">
      <c r="B20" s="312" t="s">
        <v>23</v>
      </c>
      <c r="C20" s="312"/>
      <c r="D20" s="312"/>
      <c r="E20" s="312"/>
      <c r="F20" s="312"/>
      <c r="G20" s="312"/>
      <c r="H20" s="312"/>
      <c r="I20" s="312"/>
    </row>
    <row r="21" spans="2:12" ht="15.75" thickBot="1">
      <c r="B21" s="119"/>
      <c r="C21" s="119"/>
      <c r="D21" s="119"/>
      <c r="E21" s="119"/>
      <c r="F21" s="119"/>
      <c r="G21" s="119"/>
      <c r="H21" s="119"/>
      <c r="I21" s="119"/>
    </row>
    <row r="22" spans="2:12" ht="30" customHeight="1" thickBot="1">
      <c r="B22" s="119"/>
      <c r="C22" s="119"/>
      <c r="D22" s="119"/>
      <c r="E22" s="119"/>
      <c r="F22" s="119"/>
      <c r="G22" s="119"/>
      <c r="H22" s="119"/>
      <c r="I22" s="119"/>
      <c r="L22" s="1" t="s">
        <v>100</v>
      </c>
    </row>
    <row r="23" spans="2:12" ht="36" customHeight="1">
      <c r="B23" s="317" t="s">
        <v>294</v>
      </c>
      <c r="C23" s="317"/>
      <c r="D23" s="317"/>
      <c r="E23" s="317"/>
      <c r="F23" s="317"/>
      <c r="G23" s="317"/>
      <c r="H23" s="317"/>
      <c r="I23" s="317"/>
    </row>
    <row r="24" spans="2:12" ht="15" customHeight="1">
      <c r="B24" s="138"/>
      <c r="C24" s="139">
        <v>2007</v>
      </c>
      <c r="D24" s="139">
        <v>2008</v>
      </c>
      <c r="E24" s="140">
        <v>2009</v>
      </c>
      <c r="F24" s="140">
        <v>2010</v>
      </c>
      <c r="G24" s="128" t="s">
        <v>82</v>
      </c>
      <c r="H24" s="128" t="s">
        <v>83</v>
      </c>
      <c r="I24" s="128" t="s">
        <v>84</v>
      </c>
    </row>
    <row r="25" spans="2:12">
      <c r="B25" s="141" t="s">
        <v>85</v>
      </c>
      <c r="C25" s="142">
        <v>9</v>
      </c>
      <c r="D25" s="142">
        <v>2</v>
      </c>
      <c r="E25" s="142">
        <v>5</v>
      </c>
      <c r="F25" s="142">
        <v>9</v>
      </c>
      <c r="G25" s="3">
        <v>-0.77777777777777779</v>
      </c>
      <c r="H25" s="3">
        <v>1.5</v>
      </c>
      <c r="I25" s="3">
        <v>0.8</v>
      </c>
    </row>
    <row r="26" spans="2:12">
      <c r="B26" s="141" t="s">
        <v>86</v>
      </c>
      <c r="C26" s="142">
        <v>7</v>
      </c>
      <c r="D26" s="142">
        <v>8</v>
      </c>
      <c r="E26" s="142">
        <v>4</v>
      </c>
      <c r="F26" s="142">
        <v>10</v>
      </c>
      <c r="G26" s="3">
        <v>0.14285714285714279</v>
      </c>
      <c r="H26" s="3">
        <v>-0.5</v>
      </c>
      <c r="I26" s="3">
        <v>1.5</v>
      </c>
    </row>
    <row r="27" spans="2:12">
      <c r="B27" s="141" t="s">
        <v>87</v>
      </c>
      <c r="C27" s="142">
        <v>8</v>
      </c>
      <c r="D27" s="142">
        <v>6</v>
      </c>
      <c r="E27" s="142">
        <v>1</v>
      </c>
      <c r="F27" s="142">
        <v>8</v>
      </c>
      <c r="G27" s="3">
        <v>-0.25</v>
      </c>
      <c r="H27" s="3">
        <v>-0.83333333333333337</v>
      </c>
      <c r="I27" s="3">
        <v>7</v>
      </c>
    </row>
    <row r="28" spans="2:12">
      <c r="B28" s="141" t="s">
        <v>19</v>
      </c>
      <c r="C28" s="142">
        <v>10</v>
      </c>
      <c r="D28" s="142">
        <v>12</v>
      </c>
      <c r="E28" s="142">
        <v>2</v>
      </c>
      <c r="F28" s="142">
        <v>1</v>
      </c>
      <c r="G28" s="3">
        <v>0.19999999999999996</v>
      </c>
      <c r="H28" s="3">
        <v>-0.83333333333333337</v>
      </c>
      <c r="I28" s="3">
        <v>-0.5</v>
      </c>
    </row>
    <row r="29" spans="2:12">
      <c r="B29" s="141" t="s">
        <v>89</v>
      </c>
      <c r="C29" s="142">
        <v>1</v>
      </c>
      <c r="D29" s="142">
        <v>0</v>
      </c>
      <c r="E29" s="142">
        <v>8</v>
      </c>
      <c r="F29" s="142">
        <v>7</v>
      </c>
      <c r="G29" s="3">
        <v>-1</v>
      </c>
      <c r="H29" s="3" t="s">
        <v>132</v>
      </c>
      <c r="I29" s="3">
        <v>-0.125</v>
      </c>
    </row>
    <row r="30" spans="2:12">
      <c r="B30" s="141" t="s">
        <v>90</v>
      </c>
      <c r="C30" s="142">
        <v>0</v>
      </c>
      <c r="D30" s="142">
        <v>0</v>
      </c>
      <c r="E30" s="142">
        <v>1</v>
      </c>
      <c r="F30" s="142">
        <v>5</v>
      </c>
      <c r="G30" s="3" t="s">
        <v>132</v>
      </c>
      <c r="H30" s="3" t="s">
        <v>132</v>
      </c>
      <c r="I30" s="3">
        <v>4</v>
      </c>
    </row>
    <row r="31" spans="2:12">
      <c r="B31" s="141" t="s">
        <v>91</v>
      </c>
      <c r="C31" s="142">
        <v>0</v>
      </c>
      <c r="D31" s="142">
        <v>2</v>
      </c>
      <c r="E31" s="142">
        <v>2</v>
      </c>
      <c r="F31" s="142">
        <v>0</v>
      </c>
      <c r="G31" s="3" t="s">
        <v>132</v>
      </c>
      <c r="H31" s="3">
        <v>0</v>
      </c>
      <c r="I31" s="3">
        <v>-1</v>
      </c>
    </row>
    <row r="32" spans="2:12">
      <c r="B32" s="141" t="s">
        <v>92</v>
      </c>
      <c r="C32" s="142">
        <v>6</v>
      </c>
      <c r="D32" s="142">
        <v>0</v>
      </c>
      <c r="E32" s="142">
        <v>0</v>
      </c>
      <c r="F32" s="142">
        <v>2</v>
      </c>
      <c r="G32" s="3">
        <v>-1</v>
      </c>
      <c r="H32" s="3" t="s">
        <v>132</v>
      </c>
      <c r="I32" s="3" t="s">
        <v>132</v>
      </c>
    </row>
    <row r="33" spans="2:12">
      <c r="B33" s="141" t="s">
        <v>93</v>
      </c>
      <c r="C33" s="142">
        <v>6</v>
      </c>
      <c r="D33" s="142">
        <v>1</v>
      </c>
      <c r="E33" s="142">
        <v>2</v>
      </c>
      <c r="F33" s="142">
        <v>8</v>
      </c>
      <c r="G33" s="3">
        <v>-0.83333333333333337</v>
      </c>
      <c r="H33" s="3">
        <v>1</v>
      </c>
      <c r="I33" s="3">
        <v>3</v>
      </c>
    </row>
    <row r="34" spans="2:12">
      <c r="B34" s="141" t="s">
        <v>94</v>
      </c>
      <c r="C34" s="142">
        <v>15</v>
      </c>
      <c r="D34" s="142">
        <v>5</v>
      </c>
      <c r="E34" s="142">
        <v>6</v>
      </c>
      <c r="F34" s="142">
        <v>6</v>
      </c>
      <c r="G34" s="3">
        <v>-0.66666666666666674</v>
      </c>
      <c r="H34" s="3">
        <v>0.19999999999999996</v>
      </c>
      <c r="I34" s="3">
        <v>0</v>
      </c>
    </row>
    <row r="35" spans="2:12">
      <c r="B35" s="141" t="s">
        <v>95</v>
      </c>
      <c r="C35" s="142">
        <v>9</v>
      </c>
      <c r="D35" s="142">
        <v>0</v>
      </c>
      <c r="E35" s="142">
        <v>1</v>
      </c>
      <c r="F35" s="142">
        <v>17</v>
      </c>
      <c r="G35" s="3">
        <v>-1</v>
      </c>
      <c r="H35" s="3" t="s">
        <v>132</v>
      </c>
      <c r="I35" s="3">
        <v>16</v>
      </c>
    </row>
    <row r="36" spans="2:12">
      <c r="B36" s="141" t="s">
        <v>96</v>
      </c>
      <c r="C36" s="142">
        <v>12</v>
      </c>
      <c r="D36" s="142">
        <v>2</v>
      </c>
      <c r="E36" s="142">
        <v>10</v>
      </c>
      <c r="F36" s="142">
        <v>15</v>
      </c>
      <c r="G36" s="3">
        <v>-0.83333333333333337</v>
      </c>
      <c r="H36" s="3">
        <v>4</v>
      </c>
      <c r="I36" s="3">
        <v>0.5</v>
      </c>
    </row>
    <row r="37" spans="2:12">
      <c r="B37" s="143" t="s">
        <v>97</v>
      </c>
      <c r="C37" s="144">
        <v>83</v>
      </c>
      <c r="D37" s="144">
        <v>38</v>
      </c>
      <c r="E37" s="144">
        <v>42</v>
      </c>
      <c r="F37" s="144">
        <v>88</v>
      </c>
      <c r="G37" s="34">
        <v>-0.54216867469879526</v>
      </c>
      <c r="H37" s="34">
        <v>0.10526315789473695</v>
      </c>
      <c r="I37" s="34">
        <v>1.0952380952380953</v>
      </c>
    </row>
    <row r="38" spans="2:12">
      <c r="B38" s="312" t="s">
        <v>23</v>
      </c>
      <c r="C38" s="312"/>
      <c r="D38" s="312"/>
      <c r="E38" s="312"/>
      <c r="F38" s="312"/>
      <c r="G38" s="312"/>
      <c r="H38" s="312"/>
      <c r="I38" s="312"/>
    </row>
    <row r="39" spans="2:12">
      <c r="B39" s="119"/>
      <c r="C39" s="119"/>
      <c r="D39" s="119"/>
      <c r="E39" s="119"/>
      <c r="F39" s="119"/>
      <c r="G39" s="119"/>
      <c r="H39" s="119"/>
      <c r="I39" s="119"/>
    </row>
    <row r="40" spans="2:12" ht="15.75" thickBot="1">
      <c r="B40" s="119"/>
      <c r="C40" s="119"/>
      <c r="D40" s="119"/>
      <c r="E40" s="119"/>
      <c r="F40" s="119"/>
      <c r="G40" s="119"/>
      <c r="H40" s="119"/>
      <c r="I40" s="119"/>
    </row>
    <row r="41" spans="2:12" ht="18" customHeight="1" thickBot="1">
      <c r="B41" s="317" t="s">
        <v>295</v>
      </c>
      <c r="C41" s="317"/>
      <c r="D41" s="317"/>
      <c r="E41" s="317"/>
      <c r="F41" s="317"/>
      <c r="G41" s="317"/>
      <c r="H41" s="317"/>
      <c r="I41" s="317"/>
      <c r="L41" s="1" t="s">
        <v>100</v>
      </c>
    </row>
    <row r="42" spans="2:12" ht="15" customHeight="1">
      <c r="B42" s="138"/>
      <c r="C42" s="139">
        <v>2007</v>
      </c>
      <c r="D42" s="139">
        <v>2008</v>
      </c>
      <c r="E42" s="140">
        <v>2009</v>
      </c>
      <c r="F42" s="140">
        <v>2010</v>
      </c>
      <c r="G42" s="128" t="s">
        <v>82</v>
      </c>
      <c r="H42" s="128" t="s">
        <v>83</v>
      </c>
      <c r="I42" s="128" t="s">
        <v>84</v>
      </c>
    </row>
    <row r="43" spans="2:12">
      <c r="B43" s="141" t="s">
        <v>85</v>
      </c>
      <c r="C43" s="142">
        <v>1873</v>
      </c>
      <c r="D43" s="142">
        <v>1844</v>
      </c>
      <c r="E43" s="142">
        <v>1344</v>
      </c>
      <c r="F43" s="142">
        <v>1109</v>
      </c>
      <c r="G43" s="3">
        <v>-1.5483182060864964E-2</v>
      </c>
      <c r="H43" s="3">
        <v>-0.27114967462039041</v>
      </c>
      <c r="I43" s="3">
        <v>-0.17485119047619047</v>
      </c>
    </row>
    <row r="44" spans="2:12">
      <c r="B44" s="141" t="s">
        <v>86</v>
      </c>
      <c r="C44" s="142">
        <v>1475</v>
      </c>
      <c r="D44" s="142">
        <v>1620</v>
      </c>
      <c r="E44" s="142">
        <v>1037</v>
      </c>
      <c r="F44" s="142">
        <v>1166</v>
      </c>
      <c r="G44" s="3">
        <v>9.8305084745762716E-2</v>
      </c>
      <c r="H44" s="3">
        <v>-0.3598765432098765</v>
      </c>
      <c r="I44" s="3">
        <v>0.12439729990356807</v>
      </c>
    </row>
    <row r="45" spans="2:12">
      <c r="B45" s="141" t="s">
        <v>87</v>
      </c>
      <c r="C45" s="142">
        <v>1496</v>
      </c>
      <c r="D45" s="142">
        <v>1461</v>
      </c>
      <c r="E45" s="142">
        <v>1335</v>
      </c>
      <c r="F45" s="142">
        <v>834</v>
      </c>
      <c r="G45" s="3">
        <v>-2.3395721925133728E-2</v>
      </c>
      <c r="H45" s="3">
        <v>-8.6242299794661137E-2</v>
      </c>
      <c r="I45" s="3">
        <v>-0.37528089887640448</v>
      </c>
    </row>
    <row r="46" spans="2:12">
      <c r="B46" s="141" t="s">
        <v>19</v>
      </c>
      <c r="C46" s="142">
        <v>369</v>
      </c>
      <c r="D46" s="142">
        <v>421</v>
      </c>
      <c r="E46" s="142">
        <v>373</v>
      </c>
      <c r="F46" s="142">
        <v>398</v>
      </c>
      <c r="G46" s="3">
        <v>0.14092140921409224</v>
      </c>
      <c r="H46" s="3">
        <v>-0.11401425178147273</v>
      </c>
      <c r="I46" s="3">
        <v>6.7024128686327122E-2</v>
      </c>
    </row>
    <row r="47" spans="2:12">
      <c r="B47" s="141" t="s">
        <v>89</v>
      </c>
      <c r="C47" s="142">
        <v>15</v>
      </c>
      <c r="D47" s="142">
        <v>46</v>
      </c>
      <c r="E47" s="142">
        <v>34</v>
      </c>
      <c r="F47" s="142">
        <v>22</v>
      </c>
      <c r="G47" s="3">
        <v>2.0666666666666669</v>
      </c>
      <c r="H47" s="3">
        <v>-0.26086956521739135</v>
      </c>
      <c r="I47" s="3">
        <v>-0.3529411764705882</v>
      </c>
    </row>
    <row r="48" spans="2:12">
      <c r="B48" s="141" t="s">
        <v>90</v>
      </c>
      <c r="C48" s="142">
        <v>59</v>
      </c>
      <c r="D48" s="142">
        <v>70</v>
      </c>
      <c r="E48" s="142">
        <v>111</v>
      </c>
      <c r="F48" s="142">
        <v>54</v>
      </c>
      <c r="G48" s="3">
        <v>0.18644067796610164</v>
      </c>
      <c r="H48" s="3">
        <v>0.58571428571428563</v>
      </c>
      <c r="I48" s="3">
        <v>-0.51351351351351349</v>
      </c>
    </row>
    <row r="49" spans="2:12">
      <c r="B49" s="141" t="s">
        <v>91</v>
      </c>
      <c r="C49" s="142">
        <v>137</v>
      </c>
      <c r="D49" s="142">
        <v>135</v>
      </c>
      <c r="E49" s="142">
        <v>83</v>
      </c>
      <c r="F49" s="142">
        <v>197</v>
      </c>
      <c r="G49" s="3">
        <v>-1.4598540145985384E-2</v>
      </c>
      <c r="H49" s="3">
        <v>-0.38518518518518519</v>
      </c>
      <c r="I49" s="3">
        <v>1.3734939759036147</v>
      </c>
    </row>
    <row r="50" spans="2:12">
      <c r="B50" s="141" t="s">
        <v>92</v>
      </c>
      <c r="C50" s="142">
        <v>35</v>
      </c>
      <c r="D50" s="142">
        <v>25</v>
      </c>
      <c r="E50" s="142">
        <v>26</v>
      </c>
      <c r="F50" s="142">
        <v>69</v>
      </c>
      <c r="G50" s="3">
        <v>-0.2857142857142857</v>
      </c>
      <c r="H50" s="3">
        <v>4.0000000000000036E-2</v>
      </c>
      <c r="I50" s="3">
        <v>1.6538461538461537</v>
      </c>
    </row>
    <row r="51" spans="2:12">
      <c r="B51" s="141" t="s">
        <v>93</v>
      </c>
      <c r="C51" s="142">
        <v>39</v>
      </c>
      <c r="D51" s="142">
        <v>49</v>
      </c>
      <c r="E51" s="142">
        <v>53</v>
      </c>
      <c r="F51" s="142">
        <v>111</v>
      </c>
      <c r="G51" s="3">
        <v>0.25641025641025639</v>
      </c>
      <c r="H51" s="3">
        <v>8.163265306122458E-2</v>
      </c>
      <c r="I51" s="3">
        <v>1.0943396226415096</v>
      </c>
    </row>
    <row r="52" spans="2:12">
      <c r="B52" s="141" t="s">
        <v>94</v>
      </c>
      <c r="C52" s="142">
        <v>766</v>
      </c>
      <c r="D52" s="142">
        <v>1018</v>
      </c>
      <c r="E52" s="142">
        <v>673</v>
      </c>
      <c r="F52" s="142">
        <v>872</v>
      </c>
      <c r="G52" s="3">
        <v>0.328981723237598</v>
      </c>
      <c r="H52" s="3">
        <v>-0.33889980353634575</v>
      </c>
      <c r="I52" s="3">
        <v>0.29569093610698371</v>
      </c>
    </row>
    <row r="53" spans="2:12">
      <c r="B53" s="141" t="s">
        <v>95</v>
      </c>
      <c r="C53" s="142">
        <v>1148</v>
      </c>
      <c r="D53" s="142">
        <v>1056</v>
      </c>
      <c r="E53" s="142">
        <v>728</v>
      </c>
      <c r="F53" s="142">
        <v>1122</v>
      </c>
      <c r="G53" s="3">
        <v>-8.0139372822299659E-2</v>
      </c>
      <c r="H53" s="3">
        <v>-0.31060606060606055</v>
      </c>
      <c r="I53" s="3">
        <v>0.54120879120879128</v>
      </c>
    </row>
    <row r="54" spans="2:12">
      <c r="B54" s="141" t="s">
        <v>96</v>
      </c>
      <c r="C54" s="142">
        <v>2217</v>
      </c>
      <c r="D54" s="142">
        <v>1543</v>
      </c>
      <c r="E54" s="142">
        <v>936</v>
      </c>
      <c r="F54" s="142">
        <v>972</v>
      </c>
      <c r="G54" s="3">
        <v>-0.30401443391971128</v>
      </c>
      <c r="H54" s="3">
        <v>-0.39338950097213221</v>
      </c>
      <c r="I54" s="3">
        <v>3.8461538461538547E-2</v>
      </c>
    </row>
    <row r="55" spans="2:12">
      <c r="B55" s="143" t="s">
        <v>97</v>
      </c>
      <c r="C55" s="144">
        <v>9629</v>
      </c>
      <c r="D55" s="144">
        <v>9288</v>
      </c>
      <c r="E55" s="144">
        <v>6733</v>
      </c>
      <c r="F55" s="144">
        <v>6926</v>
      </c>
      <c r="G55" s="34">
        <v>-3.5413853982760424E-2</v>
      </c>
      <c r="H55" s="34">
        <v>-0.27508613264427217</v>
      </c>
      <c r="I55" s="34">
        <v>2.866478538541517E-2</v>
      </c>
    </row>
    <row r="56" spans="2:12">
      <c r="B56" s="312" t="s">
        <v>23</v>
      </c>
      <c r="C56" s="312"/>
      <c r="D56" s="312"/>
      <c r="E56" s="312"/>
      <c r="F56" s="312"/>
      <c r="G56" s="312"/>
      <c r="H56" s="312"/>
      <c r="I56" s="312"/>
    </row>
    <row r="57" spans="2:12">
      <c r="B57" s="119"/>
      <c r="C57" s="119"/>
      <c r="D57" s="119"/>
      <c r="E57" s="119"/>
      <c r="F57" s="119"/>
      <c r="G57" s="119"/>
      <c r="H57" s="119"/>
      <c r="I57" s="119"/>
    </row>
    <row r="58" spans="2:12">
      <c r="B58" s="119"/>
      <c r="C58" s="119"/>
      <c r="D58" s="119"/>
      <c r="E58" s="119"/>
      <c r="F58" s="119"/>
      <c r="G58" s="119"/>
      <c r="H58" s="119"/>
      <c r="I58" s="119"/>
    </row>
    <row r="59" spans="2:12" ht="18" customHeight="1" thickBot="1">
      <c r="B59" s="317" t="s">
        <v>296</v>
      </c>
      <c r="C59" s="317"/>
      <c r="D59" s="317"/>
      <c r="E59" s="317"/>
      <c r="F59" s="317"/>
      <c r="G59" s="317"/>
      <c r="H59" s="317"/>
      <c r="I59" s="317"/>
    </row>
    <row r="60" spans="2:12" ht="16.5" customHeight="1" thickBot="1">
      <c r="B60" s="138"/>
      <c r="C60" s="139">
        <v>2007</v>
      </c>
      <c r="D60" s="139">
        <v>2008</v>
      </c>
      <c r="E60" s="140">
        <v>2009</v>
      </c>
      <c r="F60" s="140">
        <v>2010</v>
      </c>
      <c r="G60" s="128" t="s">
        <v>82</v>
      </c>
      <c r="H60" s="128" t="s">
        <v>83</v>
      </c>
      <c r="I60" s="128" t="s">
        <v>84</v>
      </c>
      <c r="L60" s="1" t="s">
        <v>100</v>
      </c>
    </row>
    <row r="61" spans="2:12">
      <c r="B61" s="141" t="s">
        <v>85</v>
      </c>
      <c r="C61" s="142">
        <v>15122</v>
      </c>
      <c r="D61" s="142">
        <v>15631</v>
      </c>
      <c r="E61" s="142">
        <v>14696</v>
      </c>
      <c r="F61" s="142">
        <v>11540</v>
      </c>
      <c r="G61" s="3">
        <v>3.3659568840100462E-2</v>
      </c>
      <c r="H61" s="3">
        <v>-5.9817030260379989E-2</v>
      </c>
      <c r="I61" s="3">
        <v>-0.21475231355470881</v>
      </c>
    </row>
    <row r="62" spans="2:12">
      <c r="B62" s="141" t="s">
        <v>86</v>
      </c>
      <c r="C62" s="142">
        <v>14779</v>
      </c>
      <c r="D62" s="142">
        <v>17213</v>
      </c>
      <c r="E62" s="142">
        <v>14827</v>
      </c>
      <c r="F62" s="142">
        <v>11884</v>
      </c>
      <c r="G62" s="3">
        <v>0.16469314567968052</v>
      </c>
      <c r="H62" s="3">
        <v>-0.13861616220298612</v>
      </c>
      <c r="I62" s="3">
        <v>-0.19848924259796319</v>
      </c>
    </row>
    <row r="63" spans="2:12">
      <c r="B63" s="141" t="s">
        <v>87</v>
      </c>
      <c r="C63" s="142">
        <v>13706</v>
      </c>
      <c r="D63" s="142">
        <v>18884</v>
      </c>
      <c r="E63" s="142">
        <v>16677</v>
      </c>
      <c r="F63" s="142">
        <v>11378</v>
      </c>
      <c r="G63" s="3">
        <v>0.37779074857726536</v>
      </c>
      <c r="H63" s="3">
        <v>-0.11687142554543528</v>
      </c>
      <c r="I63" s="3">
        <v>-0.31774299934040895</v>
      </c>
    </row>
    <row r="64" spans="2:12">
      <c r="B64" s="141" t="s">
        <v>19</v>
      </c>
      <c r="C64" s="142">
        <v>6969</v>
      </c>
      <c r="D64" s="142">
        <v>5979</v>
      </c>
      <c r="E64" s="142">
        <v>6317</v>
      </c>
      <c r="F64" s="142">
        <v>4109</v>
      </c>
      <c r="G64" s="3">
        <v>-0.14205768402927255</v>
      </c>
      <c r="H64" s="3">
        <v>5.6531192507108141E-2</v>
      </c>
      <c r="I64" s="3">
        <v>-0.34953300617381666</v>
      </c>
    </row>
    <row r="65" spans="2:9">
      <c r="B65" s="141" t="s">
        <v>89</v>
      </c>
      <c r="C65" s="142">
        <v>2352</v>
      </c>
      <c r="D65" s="142">
        <v>2341</v>
      </c>
      <c r="E65" s="142">
        <v>1922</v>
      </c>
      <c r="F65" s="142">
        <v>1635</v>
      </c>
      <c r="G65" s="3">
        <v>-4.6768707482993666E-3</v>
      </c>
      <c r="H65" s="3">
        <v>-0.17898334045279796</v>
      </c>
      <c r="I65" s="3">
        <v>-0.14932362122788767</v>
      </c>
    </row>
    <row r="66" spans="2:9">
      <c r="B66" s="141" t="s">
        <v>90</v>
      </c>
      <c r="C66" s="142">
        <v>1457</v>
      </c>
      <c r="D66" s="142">
        <v>2710</v>
      </c>
      <c r="E66" s="142">
        <v>2132</v>
      </c>
      <c r="F66" s="142">
        <v>1418</v>
      </c>
      <c r="G66" s="3">
        <v>0.85998627316403575</v>
      </c>
      <c r="H66" s="3">
        <v>-0.21328413284132841</v>
      </c>
      <c r="I66" s="3">
        <v>-0.33489681050656661</v>
      </c>
    </row>
    <row r="67" spans="2:9">
      <c r="B67" s="141" t="s">
        <v>91</v>
      </c>
      <c r="C67" s="142">
        <v>2210</v>
      </c>
      <c r="D67" s="142">
        <v>3569</v>
      </c>
      <c r="E67" s="142">
        <v>1806</v>
      </c>
      <c r="F67" s="142">
        <v>1463</v>
      </c>
      <c r="G67" s="3">
        <v>0.61493212669683261</v>
      </c>
      <c r="H67" s="3">
        <v>-0.49397590361445787</v>
      </c>
      <c r="I67" s="3">
        <v>-0.18992248062015504</v>
      </c>
    </row>
    <row r="68" spans="2:9">
      <c r="B68" s="141" t="s">
        <v>92</v>
      </c>
      <c r="C68" s="142">
        <v>1983</v>
      </c>
      <c r="D68" s="142">
        <v>2393</v>
      </c>
      <c r="E68" s="142">
        <v>1436</v>
      </c>
      <c r="F68" s="142">
        <v>1075</v>
      </c>
      <c r="G68" s="3">
        <v>0.20675743822491177</v>
      </c>
      <c r="H68" s="3">
        <v>-0.39991642290012541</v>
      </c>
      <c r="I68" s="3">
        <v>-0.25139275766016711</v>
      </c>
    </row>
    <row r="69" spans="2:9">
      <c r="B69" s="141" t="s">
        <v>93</v>
      </c>
      <c r="C69" s="142">
        <v>2587</v>
      </c>
      <c r="D69" s="142">
        <v>3036</v>
      </c>
      <c r="E69" s="142">
        <v>2090</v>
      </c>
      <c r="F69" s="142">
        <v>946</v>
      </c>
      <c r="G69" s="3">
        <v>0.17356010823347501</v>
      </c>
      <c r="H69" s="3">
        <v>-0.31159420289855078</v>
      </c>
      <c r="I69" s="3">
        <v>-0.5473684210526315</v>
      </c>
    </row>
    <row r="70" spans="2:9">
      <c r="B70" s="141" t="s">
        <v>94</v>
      </c>
      <c r="C70" s="142">
        <v>7909</v>
      </c>
      <c r="D70" s="142">
        <v>9076</v>
      </c>
      <c r="E70" s="142">
        <v>6364</v>
      </c>
      <c r="F70" s="142">
        <v>6427</v>
      </c>
      <c r="G70" s="3">
        <v>0.14755342015425454</v>
      </c>
      <c r="H70" s="3">
        <v>-0.29881004847950643</v>
      </c>
      <c r="I70" s="3">
        <v>9.8994343180389688E-3</v>
      </c>
    </row>
    <row r="71" spans="2:9">
      <c r="B71" s="141" t="s">
        <v>95</v>
      </c>
      <c r="C71" s="142">
        <v>13666</v>
      </c>
      <c r="D71" s="142">
        <v>17025</v>
      </c>
      <c r="E71" s="142">
        <v>9727</v>
      </c>
      <c r="F71" s="142">
        <v>8915</v>
      </c>
      <c r="G71" s="3">
        <v>0.2457924776818381</v>
      </c>
      <c r="H71" s="3">
        <v>-0.42866372980910428</v>
      </c>
      <c r="I71" s="3">
        <v>-8.3478976046057363E-2</v>
      </c>
    </row>
    <row r="72" spans="2:9">
      <c r="B72" s="141" t="s">
        <v>96</v>
      </c>
      <c r="C72" s="142">
        <v>17182</v>
      </c>
      <c r="D72" s="142">
        <v>12865</v>
      </c>
      <c r="E72" s="142">
        <v>9648</v>
      </c>
      <c r="F72" s="142">
        <v>10056</v>
      </c>
      <c r="G72" s="3">
        <v>-0.25125130950995223</v>
      </c>
      <c r="H72" s="3">
        <v>-0.25005829770695687</v>
      </c>
      <c r="I72" s="3">
        <v>4.2288557213930433E-2</v>
      </c>
    </row>
    <row r="73" spans="2:9">
      <c r="B73" s="143" t="s">
        <v>97</v>
      </c>
      <c r="C73" s="144">
        <v>99922</v>
      </c>
      <c r="D73" s="144">
        <v>110722</v>
      </c>
      <c r="E73" s="144">
        <v>87642</v>
      </c>
      <c r="F73" s="144">
        <v>70846</v>
      </c>
      <c r="G73" s="34">
        <v>0.10808430575849171</v>
      </c>
      <c r="H73" s="34">
        <v>-0.20844999187153412</v>
      </c>
      <c r="I73" s="34">
        <v>-0.19164327605485953</v>
      </c>
    </row>
    <row r="74" spans="2:9">
      <c r="B74" s="312" t="s">
        <v>23</v>
      </c>
      <c r="C74" s="312"/>
      <c r="D74" s="312"/>
      <c r="E74" s="312"/>
      <c r="F74" s="312"/>
      <c r="G74" s="312"/>
      <c r="H74" s="312"/>
      <c r="I74" s="312"/>
    </row>
    <row r="75" spans="2:9">
      <c r="B75" s="119"/>
      <c r="C75" s="119"/>
      <c r="D75" s="119"/>
      <c r="E75" s="119"/>
      <c r="F75" s="119"/>
      <c r="G75" s="119"/>
      <c r="H75" s="119"/>
      <c r="I75" s="119"/>
    </row>
    <row r="76" spans="2:9">
      <c r="B76" s="119"/>
      <c r="C76" s="119"/>
      <c r="D76" s="119"/>
      <c r="E76" s="119"/>
      <c r="F76" s="119"/>
      <c r="G76" s="119"/>
      <c r="H76" s="119"/>
      <c r="I76" s="119"/>
    </row>
    <row r="77" spans="2:9">
      <c r="B77" s="119"/>
      <c r="C77" s="119"/>
      <c r="D77" s="119"/>
      <c r="E77" s="119"/>
      <c r="F77" s="119"/>
      <c r="G77" s="119"/>
      <c r="H77" s="119"/>
      <c r="I77" s="119"/>
    </row>
    <row r="78" spans="2:9" ht="18" customHeight="1">
      <c r="B78" s="317" t="s">
        <v>297</v>
      </c>
      <c r="C78" s="317"/>
      <c r="D78" s="317"/>
      <c r="E78" s="317"/>
      <c r="F78" s="317"/>
      <c r="G78" s="317"/>
      <c r="H78" s="317"/>
      <c r="I78" s="317"/>
    </row>
    <row r="79" spans="2:9" ht="15" customHeight="1">
      <c r="B79" s="138"/>
      <c r="C79" s="139">
        <v>2007</v>
      </c>
      <c r="D79" s="139">
        <v>2008</v>
      </c>
      <c r="E79" s="140">
        <v>2009</v>
      </c>
      <c r="F79" s="140">
        <v>2010</v>
      </c>
      <c r="G79" s="128" t="s">
        <v>82</v>
      </c>
      <c r="H79" s="128" t="s">
        <v>83</v>
      </c>
      <c r="I79" s="128" t="s">
        <v>84</v>
      </c>
    </row>
    <row r="80" spans="2:9" ht="15.75" thickBot="1">
      <c r="B80" s="141" t="s">
        <v>85</v>
      </c>
      <c r="C80" s="142">
        <v>17044</v>
      </c>
      <c r="D80" s="142">
        <v>17510</v>
      </c>
      <c r="E80" s="142">
        <v>16099</v>
      </c>
      <c r="F80" s="142">
        <v>12696</v>
      </c>
      <c r="G80" s="3">
        <v>2.7340999765313345E-2</v>
      </c>
      <c r="H80" s="3">
        <v>-8.0582524271844647E-2</v>
      </c>
      <c r="I80" s="3">
        <v>-0.21137958879433505</v>
      </c>
    </row>
    <row r="81" spans="2:12" ht="16.5" thickBot="1">
      <c r="B81" s="141" t="s">
        <v>86</v>
      </c>
      <c r="C81" s="142">
        <v>16308</v>
      </c>
      <c r="D81" s="142">
        <v>18939</v>
      </c>
      <c r="E81" s="142">
        <v>15934</v>
      </c>
      <c r="F81" s="142">
        <v>13135</v>
      </c>
      <c r="G81" s="3">
        <v>0.16133186166298752</v>
      </c>
      <c r="H81" s="3">
        <v>-0.15866730027984577</v>
      </c>
      <c r="I81" s="3">
        <v>-0.17566210618802558</v>
      </c>
      <c r="L81" s="1" t="s">
        <v>100</v>
      </c>
    </row>
    <row r="82" spans="2:12">
      <c r="B82" s="141" t="s">
        <v>87</v>
      </c>
      <c r="C82" s="142">
        <v>15249</v>
      </c>
      <c r="D82" s="142">
        <v>20407</v>
      </c>
      <c r="E82" s="142">
        <v>18064</v>
      </c>
      <c r="F82" s="142">
        <v>12247</v>
      </c>
      <c r="G82" s="3">
        <v>0.3382516886353204</v>
      </c>
      <c r="H82" s="3">
        <v>-0.11481354437202917</v>
      </c>
      <c r="I82" s="3">
        <v>-0.32202170062001767</v>
      </c>
    </row>
    <row r="83" spans="2:12">
      <c r="B83" s="141" t="s">
        <v>19</v>
      </c>
      <c r="C83" s="142">
        <v>7362</v>
      </c>
      <c r="D83" s="142">
        <v>6440</v>
      </c>
      <c r="E83" s="142">
        <v>6721</v>
      </c>
      <c r="F83" s="142">
        <v>4530</v>
      </c>
      <c r="G83" s="3">
        <v>-0.12523770714479765</v>
      </c>
      <c r="H83" s="3">
        <v>4.3633540372670865E-2</v>
      </c>
      <c r="I83" s="3">
        <v>-0.32599315578038979</v>
      </c>
    </row>
    <row r="84" spans="2:12">
      <c r="B84" s="141" t="s">
        <v>89</v>
      </c>
      <c r="C84" s="142">
        <v>2374</v>
      </c>
      <c r="D84" s="142">
        <v>2410</v>
      </c>
      <c r="E84" s="142">
        <v>1977</v>
      </c>
      <c r="F84" s="142">
        <v>1674</v>
      </c>
      <c r="G84" s="3">
        <v>1.5164279696714411E-2</v>
      </c>
      <c r="H84" s="3">
        <v>-0.17966804979253115</v>
      </c>
      <c r="I84" s="3">
        <v>-0.15326251896813359</v>
      </c>
    </row>
    <row r="85" spans="2:12">
      <c r="B85" s="141" t="s">
        <v>90</v>
      </c>
      <c r="C85" s="142">
        <v>1521</v>
      </c>
      <c r="D85" s="142">
        <v>2795</v>
      </c>
      <c r="E85" s="142">
        <v>2250</v>
      </c>
      <c r="F85" s="142">
        <v>1491</v>
      </c>
      <c r="G85" s="3">
        <v>0.83760683760683752</v>
      </c>
      <c r="H85" s="3">
        <v>-0.19499105545617168</v>
      </c>
      <c r="I85" s="3">
        <v>-0.33733333333333337</v>
      </c>
    </row>
    <row r="86" spans="2:12">
      <c r="B86" s="141" t="s">
        <v>91</v>
      </c>
      <c r="C86" s="142">
        <v>2352</v>
      </c>
      <c r="D86" s="142">
        <v>3713</v>
      </c>
      <c r="E86" s="142">
        <v>1910</v>
      </c>
      <c r="F86" s="142">
        <v>1683</v>
      </c>
      <c r="G86" s="3">
        <v>0.57865646258503411</v>
      </c>
      <c r="H86" s="3">
        <v>-0.48559116617290599</v>
      </c>
      <c r="I86" s="3">
        <v>-0.11884816753926697</v>
      </c>
    </row>
    <row r="87" spans="2:12">
      <c r="B87" s="141" t="s">
        <v>92</v>
      </c>
      <c r="C87" s="142">
        <v>2099</v>
      </c>
      <c r="D87" s="142">
        <v>2428</v>
      </c>
      <c r="E87" s="142">
        <v>1469</v>
      </c>
      <c r="F87" s="142">
        <v>1171</v>
      </c>
      <c r="G87" s="3">
        <v>0.15674130538351605</v>
      </c>
      <c r="H87" s="3">
        <v>-0.39497528830313011</v>
      </c>
      <c r="I87" s="3">
        <v>-0.20285908781484008</v>
      </c>
    </row>
    <row r="88" spans="2:12">
      <c r="B88" s="141" t="s">
        <v>93</v>
      </c>
      <c r="C88" s="142">
        <v>2639</v>
      </c>
      <c r="D88" s="142">
        <v>3097</v>
      </c>
      <c r="E88" s="142">
        <v>2160</v>
      </c>
      <c r="F88" s="142">
        <v>1075</v>
      </c>
      <c r="G88" s="3">
        <v>0.17355058734369089</v>
      </c>
      <c r="H88" s="3">
        <v>-0.30255085566677431</v>
      </c>
      <c r="I88" s="3">
        <v>-0.50231481481481488</v>
      </c>
    </row>
    <row r="89" spans="2:12">
      <c r="B89" s="141" t="s">
        <v>94</v>
      </c>
      <c r="C89" s="142">
        <v>8734</v>
      </c>
      <c r="D89" s="142">
        <v>10148</v>
      </c>
      <c r="E89" s="142">
        <v>7059</v>
      </c>
      <c r="F89" s="142">
        <v>7342</v>
      </c>
      <c r="G89" s="3">
        <v>0.16189603847034584</v>
      </c>
      <c r="H89" s="3">
        <v>-0.30439495467087108</v>
      </c>
      <c r="I89" s="3">
        <v>4.0090664400056708E-2</v>
      </c>
    </row>
    <row r="90" spans="2:12">
      <c r="B90" s="141" t="s">
        <v>95</v>
      </c>
      <c r="C90" s="142">
        <v>14867</v>
      </c>
      <c r="D90" s="142">
        <v>18127</v>
      </c>
      <c r="E90" s="142">
        <v>10472</v>
      </c>
      <c r="F90" s="142">
        <v>10099</v>
      </c>
      <c r="G90" s="3">
        <v>0.2192775946727652</v>
      </c>
      <c r="H90" s="3">
        <v>-0.42229822916092019</v>
      </c>
      <c r="I90" s="3">
        <v>-3.5618792971734203E-2</v>
      </c>
    </row>
    <row r="91" spans="2:12">
      <c r="B91" s="141" t="s">
        <v>96</v>
      </c>
      <c r="C91" s="142">
        <v>19458</v>
      </c>
      <c r="D91" s="142">
        <v>14441</v>
      </c>
      <c r="E91" s="142">
        <v>10625</v>
      </c>
      <c r="F91" s="142">
        <v>11093</v>
      </c>
      <c r="G91" s="3">
        <v>-0.25783739336005751</v>
      </c>
      <c r="H91" s="3">
        <v>-0.26424762828059001</v>
      </c>
      <c r="I91" s="3">
        <v>4.4047058823529328E-2</v>
      </c>
    </row>
    <row r="92" spans="2:12">
      <c r="B92" s="143" t="s">
        <v>97</v>
      </c>
      <c r="C92" s="144">
        <v>110007</v>
      </c>
      <c r="D92" s="144">
        <v>120455</v>
      </c>
      <c r="E92" s="144">
        <v>94740</v>
      </c>
      <c r="F92" s="144">
        <v>78236</v>
      </c>
      <c r="G92" s="34">
        <v>9.4975774268910129E-2</v>
      </c>
      <c r="H92" s="34">
        <v>-0.21348221327466688</v>
      </c>
      <c r="I92" s="34">
        <v>-0.17420308211948488</v>
      </c>
    </row>
    <row r="93" spans="2:12">
      <c r="B93" s="312" t="s">
        <v>23</v>
      </c>
      <c r="C93" s="312"/>
      <c r="D93" s="312"/>
      <c r="E93" s="312"/>
      <c r="F93" s="312"/>
      <c r="G93" s="312"/>
      <c r="H93" s="312"/>
      <c r="I93" s="312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90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1" t="s">
        <v>7</v>
      </c>
    </row>
    <row r="45" spans="11:11" ht="15.75" thickBot="1"/>
    <row r="46" spans="11:11" ht="16.5" thickBot="1">
      <c r="K46" s="1" t="s">
        <v>7</v>
      </c>
    </row>
    <row r="67" spans="11:11" ht="15.75" thickBot="1"/>
    <row r="68" spans="11:11" ht="16.5" thickBot="1">
      <c r="K68" s="1" t="s">
        <v>7</v>
      </c>
    </row>
    <row r="85" spans="11:11" ht="15.75" thickBot="1"/>
    <row r="86" spans="11:11" ht="16.5" thickBot="1">
      <c r="K86" s="1" t="s">
        <v>7</v>
      </c>
    </row>
    <row r="105" spans="11:11" ht="15.75" thickBot="1"/>
    <row r="106" spans="11:11" ht="16.5" thickBot="1">
      <c r="K106" s="1" t="s">
        <v>7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8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1" t="s">
        <v>282</v>
      </c>
      <c r="C5" s="291"/>
      <c r="D5" s="291"/>
      <c r="E5" s="291"/>
      <c r="F5" s="291"/>
      <c r="G5" s="291"/>
      <c r="H5" s="291"/>
    </row>
    <row r="6" spans="2:8" ht="18" customHeight="1">
      <c r="B6" s="292">
        <v>2009</v>
      </c>
      <c r="C6" s="293"/>
      <c r="D6" s="293"/>
      <c r="E6" s="293"/>
      <c r="F6" s="293"/>
      <c r="G6" s="293"/>
      <c r="H6" s="293"/>
    </row>
    <row r="7" spans="2:8" ht="15" customHeight="1">
      <c r="B7" s="35"/>
      <c r="C7" s="36" t="s">
        <v>1</v>
      </c>
      <c r="D7" s="36" t="s">
        <v>99</v>
      </c>
      <c r="E7" s="36" t="s">
        <v>4</v>
      </c>
      <c r="F7" s="36" t="s">
        <v>5</v>
      </c>
      <c r="G7" s="36" t="s">
        <v>3</v>
      </c>
      <c r="H7" s="36" t="s">
        <v>6</v>
      </c>
    </row>
    <row r="8" spans="2:8" ht="15" customHeight="1">
      <c r="B8" s="37" t="s">
        <v>22</v>
      </c>
      <c r="C8" s="2">
        <v>37740</v>
      </c>
      <c r="D8" s="2">
        <v>13172</v>
      </c>
      <c r="E8" s="2">
        <v>17267</v>
      </c>
      <c r="F8" s="2">
        <v>3943</v>
      </c>
      <c r="G8" s="2">
        <v>3358</v>
      </c>
      <c r="H8" s="285" t="s">
        <v>132</v>
      </c>
    </row>
    <row r="9" spans="2:8" ht="15" customHeight="1">
      <c r="B9" s="37" t="s">
        <v>21</v>
      </c>
      <c r="C9" s="2">
        <v>34075</v>
      </c>
      <c r="D9" s="2">
        <v>12725</v>
      </c>
      <c r="E9" s="2">
        <v>14759</v>
      </c>
      <c r="F9" s="2">
        <v>3803</v>
      </c>
      <c r="G9" s="2">
        <v>2788</v>
      </c>
      <c r="H9" s="285" t="s">
        <v>132</v>
      </c>
    </row>
    <row r="10" spans="2:8" ht="15" customHeight="1">
      <c r="B10" s="37" t="s">
        <v>20</v>
      </c>
      <c r="C10" s="2">
        <v>37157</v>
      </c>
      <c r="D10" s="2">
        <v>14898</v>
      </c>
      <c r="E10" s="2">
        <v>14335</v>
      </c>
      <c r="F10" s="2">
        <v>4794</v>
      </c>
      <c r="G10" s="2">
        <v>3130</v>
      </c>
      <c r="H10" s="285" t="s">
        <v>132</v>
      </c>
    </row>
    <row r="11" spans="2:8" ht="15" customHeight="1">
      <c r="B11" s="37" t="s">
        <v>19</v>
      </c>
      <c r="C11" s="2">
        <v>16549</v>
      </c>
      <c r="D11" s="2">
        <v>5247</v>
      </c>
      <c r="E11" s="2">
        <v>8170</v>
      </c>
      <c r="F11" s="2">
        <v>1048</v>
      </c>
      <c r="G11" s="2">
        <v>2084</v>
      </c>
      <c r="H11" s="285" t="s">
        <v>132</v>
      </c>
    </row>
    <row r="12" spans="2:8" ht="15" customHeight="1">
      <c r="B12" s="37" t="s">
        <v>18</v>
      </c>
      <c r="C12" s="2">
        <v>5200</v>
      </c>
      <c r="D12" s="2">
        <v>1314</v>
      </c>
      <c r="E12" s="2">
        <v>2340</v>
      </c>
      <c r="F12" s="2">
        <v>0</v>
      </c>
      <c r="G12" s="2">
        <v>1546</v>
      </c>
      <c r="H12" s="285" t="s">
        <v>132</v>
      </c>
    </row>
    <row r="13" spans="2:8" ht="15" customHeight="1">
      <c r="B13" s="37" t="s">
        <v>17</v>
      </c>
      <c r="C13" s="2">
        <v>5428</v>
      </c>
      <c r="D13" s="2">
        <v>1683</v>
      </c>
      <c r="E13" s="2">
        <v>2389</v>
      </c>
      <c r="F13" s="2">
        <v>0</v>
      </c>
      <c r="G13" s="2">
        <v>1356</v>
      </c>
      <c r="H13" s="285" t="s">
        <v>132</v>
      </c>
    </row>
    <row r="14" spans="2:8" ht="15" customHeight="1">
      <c r="B14" s="37" t="s">
        <v>16</v>
      </c>
      <c r="C14" s="2">
        <v>6824</v>
      </c>
      <c r="D14" s="2">
        <v>1343</v>
      </c>
      <c r="E14" s="2">
        <v>3079</v>
      </c>
      <c r="F14" s="2">
        <v>700</v>
      </c>
      <c r="G14" s="2">
        <v>1702</v>
      </c>
      <c r="H14" s="285" t="s">
        <v>132</v>
      </c>
    </row>
    <row r="15" spans="2:8" ht="15" customHeight="1">
      <c r="B15" s="37" t="s">
        <v>15</v>
      </c>
      <c r="C15" s="2">
        <v>5637</v>
      </c>
      <c r="D15" s="2">
        <v>1396</v>
      </c>
      <c r="E15" s="2">
        <v>2419</v>
      </c>
      <c r="F15" s="2">
        <v>520</v>
      </c>
      <c r="G15" s="2">
        <v>1302</v>
      </c>
      <c r="H15" s="285" t="s">
        <v>132</v>
      </c>
    </row>
    <row r="16" spans="2:8" ht="15" customHeight="1">
      <c r="B16" s="37" t="s">
        <v>14</v>
      </c>
      <c r="C16" s="2">
        <v>7973</v>
      </c>
      <c r="D16" s="2">
        <v>2007</v>
      </c>
      <c r="E16" s="2">
        <v>3876</v>
      </c>
      <c r="F16" s="2">
        <v>684</v>
      </c>
      <c r="G16" s="2">
        <v>1406</v>
      </c>
      <c r="H16" s="285" t="s">
        <v>132</v>
      </c>
    </row>
    <row r="17" spans="2:10" ht="15" customHeight="1">
      <c r="B17" s="37" t="s">
        <v>13</v>
      </c>
      <c r="C17" s="2">
        <v>28554</v>
      </c>
      <c r="D17" s="2">
        <v>8395</v>
      </c>
      <c r="E17" s="2">
        <v>15085</v>
      </c>
      <c r="F17" s="2">
        <v>2784</v>
      </c>
      <c r="G17" s="2">
        <v>2290</v>
      </c>
      <c r="H17" s="285" t="s">
        <v>132</v>
      </c>
    </row>
    <row r="18" spans="2:10" ht="15" customHeight="1">
      <c r="B18" s="37" t="s">
        <v>12</v>
      </c>
      <c r="C18" s="2">
        <v>32815</v>
      </c>
      <c r="D18" s="2">
        <v>10681</v>
      </c>
      <c r="E18" s="2">
        <v>14987</v>
      </c>
      <c r="F18" s="2">
        <v>4617</v>
      </c>
      <c r="G18" s="2">
        <v>2530</v>
      </c>
      <c r="H18" s="285" t="s">
        <v>132</v>
      </c>
    </row>
    <row r="19" spans="2:10" ht="15" customHeight="1">
      <c r="B19" s="37" t="s">
        <v>11</v>
      </c>
      <c r="C19" s="2">
        <v>33269</v>
      </c>
      <c r="D19" s="2">
        <v>10805</v>
      </c>
      <c r="E19" s="2">
        <v>16323</v>
      </c>
      <c r="F19" s="2">
        <v>3918</v>
      </c>
      <c r="G19" s="2">
        <v>2223</v>
      </c>
      <c r="H19" s="285" t="s">
        <v>132</v>
      </c>
    </row>
    <row r="20" spans="2:10" ht="15" customHeight="1">
      <c r="B20" s="38" t="s">
        <v>10</v>
      </c>
      <c r="C20" s="33">
        <v>251221</v>
      </c>
      <c r="D20" s="33">
        <v>83666</v>
      </c>
      <c r="E20" s="33">
        <v>115029</v>
      </c>
      <c r="F20" s="33">
        <v>26811</v>
      </c>
      <c r="G20" s="33">
        <v>25715</v>
      </c>
      <c r="H20" s="286" t="s">
        <v>132</v>
      </c>
    </row>
    <row r="21" spans="2:10" ht="15" customHeight="1" thickBot="1">
      <c r="B21" s="290" t="s">
        <v>98</v>
      </c>
      <c r="C21" s="290"/>
      <c r="D21" s="290"/>
      <c r="E21" s="290"/>
      <c r="F21" s="290"/>
      <c r="G21" s="290"/>
      <c r="H21" s="290"/>
    </row>
    <row r="22" spans="2:10" ht="30" customHeight="1" thickBot="1">
      <c r="J22" s="1" t="s">
        <v>100</v>
      </c>
    </row>
    <row r="25" spans="2:10" ht="36" customHeight="1">
      <c r="B25" s="291" t="s">
        <v>282</v>
      </c>
      <c r="C25" s="291"/>
      <c r="D25" s="291"/>
      <c r="E25" s="291"/>
      <c r="F25" s="291"/>
      <c r="G25" s="291"/>
      <c r="H25" s="291"/>
    </row>
    <row r="26" spans="2:10" ht="18" customHeight="1">
      <c r="B26" s="292">
        <v>2010</v>
      </c>
      <c r="C26" s="293"/>
      <c r="D26" s="293"/>
      <c r="E26" s="293"/>
      <c r="F26" s="293"/>
      <c r="G26" s="293"/>
      <c r="H26" s="293"/>
    </row>
    <row r="27" spans="2:10" ht="15" customHeight="1">
      <c r="B27" s="35"/>
      <c r="C27" s="36" t="s">
        <v>1</v>
      </c>
      <c r="D27" s="36" t="s">
        <v>99</v>
      </c>
      <c r="E27" s="36" t="s">
        <v>4</v>
      </c>
      <c r="F27" s="36" t="s">
        <v>5</v>
      </c>
      <c r="G27" s="36" t="s">
        <v>3</v>
      </c>
      <c r="H27" s="36" t="s">
        <v>6</v>
      </c>
    </row>
    <row r="28" spans="2:10" ht="15" customHeight="1">
      <c r="B28" s="37" t="s">
        <v>22</v>
      </c>
      <c r="C28" s="2">
        <v>42546</v>
      </c>
      <c r="D28" s="2">
        <v>12882</v>
      </c>
      <c r="E28" s="2">
        <v>22004</v>
      </c>
      <c r="F28" s="2">
        <v>4648</v>
      </c>
      <c r="G28" s="2">
        <v>3012</v>
      </c>
      <c r="H28" s="285" t="s">
        <v>132</v>
      </c>
    </row>
    <row r="29" spans="2:10" ht="15" customHeight="1">
      <c r="B29" s="37" t="s">
        <v>21</v>
      </c>
      <c r="C29" s="2">
        <v>38620</v>
      </c>
      <c r="D29" s="2">
        <v>12055</v>
      </c>
      <c r="E29" s="2">
        <v>19730</v>
      </c>
      <c r="F29" s="2">
        <v>4052</v>
      </c>
      <c r="G29" s="2">
        <v>2783</v>
      </c>
      <c r="H29" s="285" t="s">
        <v>132</v>
      </c>
    </row>
    <row r="30" spans="2:10" ht="15" customHeight="1">
      <c r="B30" s="37" t="s">
        <v>20</v>
      </c>
      <c r="C30" s="2">
        <v>40281</v>
      </c>
      <c r="D30" s="2">
        <v>12367</v>
      </c>
      <c r="E30" s="2">
        <v>20730</v>
      </c>
      <c r="F30" s="2">
        <v>4064</v>
      </c>
      <c r="G30" s="2">
        <v>3120</v>
      </c>
      <c r="H30" s="285" t="s">
        <v>132</v>
      </c>
    </row>
    <row r="31" spans="2:10" ht="15" customHeight="1">
      <c r="B31" s="37" t="s">
        <v>19</v>
      </c>
      <c r="C31" s="2">
        <v>14058</v>
      </c>
      <c r="D31" s="2">
        <v>3520</v>
      </c>
      <c r="E31" s="2">
        <v>7299</v>
      </c>
      <c r="F31" s="2">
        <v>1545</v>
      </c>
      <c r="G31" s="2">
        <v>1694</v>
      </c>
      <c r="H31" s="285" t="s">
        <v>132</v>
      </c>
    </row>
    <row r="32" spans="2:10" ht="15" customHeight="1">
      <c r="B32" s="37" t="s">
        <v>18</v>
      </c>
      <c r="C32" s="2">
        <v>6128</v>
      </c>
      <c r="D32" s="2">
        <v>1172</v>
      </c>
      <c r="E32" s="2">
        <v>3079</v>
      </c>
      <c r="F32" s="2">
        <v>552</v>
      </c>
      <c r="G32" s="2">
        <v>1325</v>
      </c>
      <c r="H32" s="285" t="s">
        <v>132</v>
      </c>
    </row>
    <row r="33" spans="2:8" ht="15" customHeight="1">
      <c r="B33" s="37" t="s">
        <v>17</v>
      </c>
      <c r="C33" s="2">
        <v>7018</v>
      </c>
      <c r="D33" s="2">
        <v>1468</v>
      </c>
      <c r="E33" s="2">
        <v>3504</v>
      </c>
      <c r="F33" s="2">
        <v>691</v>
      </c>
      <c r="G33" s="2">
        <v>1355</v>
      </c>
      <c r="H33" s="285" t="s">
        <v>132</v>
      </c>
    </row>
    <row r="34" spans="2:8" ht="15" customHeight="1">
      <c r="B34" s="37" t="s">
        <v>16</v>
      </c>
      <c r="C34" s="2">
        <v>7163</v>
      </c>
      <c r="D34" s="2">
        <v>1169</v>
      </c>
      <c r="E34" s="2">
        <v>3297</v>
      </c>
      <c r="F34" s="2">
        <v>994</v>
      </c>
      <c r="G34" s="2">
        <v>1703</v>
      </c>
      <c r="H34" s="285" t="s">
        <v>132</v>
      </c>
    </row>
    <row r="35" spans="2:8" ht="15" customHeight="1">
      <c r="B35" s="37" t="s">
        <v>15</v>
      </c>
      <c r="C35" s="2">
        <v>6331</v>
      </c>
      <c r="D35" s="2">
        <v>1465</v>
      </c>
      <c r="E35" s="2">
        <v>2970</v>
      </c>
      <c r="F35" s="2">
        <v>579</v>
      </c>
      <c r="G35" s="2">
        <v>1317</v>
      </c>
      <c r="H35" s="285" t="s">
        <v>132</v>
      </c>
    </row>
    <row r="36" spans="2:8" ht="15" customHeight="1">
      <c r="B36" s="37" t="s">
        <v>14</v>
      </c>
      <c r="C36" s="2">
        <v>6496</v>
      </c>
      <c r="D36" s="2">
        <v>1206</v>
      </c>
      <c r="E36" s="2">
        <v>3314</v>
      </c>
      <c r="F36" s="2">
        <v>684</v>
      </c>
      <c r="G36" s="2">
        <v>1292</v>
      </c>
      <c r="H36" s="285" t="s">
        <v>132</v>
      </c>
    </row>
    <row r="37" spans="2:8" ht="15" customHeight="1">
      <c r="B37" s="37" t="s">
        <v>13</v>
      </c>
      <c r="C37" s="2">
        <v>22007</v>
      </c>
      <c r="D37" s="2">
        <v>6649</v>
      </c>
      <c r="E37" s="2">
        <v>10901</v>
      </c>
      <c r="F37" s="2">
        <v>2333</v>
      </c>
      <c r="G37" s="2">
        <v>2124</v>
      </c>
      <c r="H37" s="285" t="s">
        <v>132</v>
      </c>
    </row>
    <row r="38" spans="2:8" ht="15" customHeight="1">
      <c r="B38" s="37" t="s">
        <v>12</v>
      </c>
      <c r="C38" s="2">
        <v>33367</v>
      </c>
      <c r="D38" s="2">
        <v>10435</v>
      </c>
      <c r="E38" s="2">
        <v>16463</v>
      </c>
      <c r="F38" s="2">
        <v>3511</v>
      </c>
      <c r="G38" s="2">
        <v>2958</v>
      </c>
      <c r="H38" s="285" t="s">
        <v>132</v>
      </c>
    </row>
    <row r="39" spans="2:8" ht="15" customHeight="1">
      <c r="B39" s="37" t="s">
        <v>11</v>
      </c>
      <c r="C39" s="2">
        <v>33217</v>
      </c>
      <c r="D39" s="2">
        <v>9862</v>
      </c>
      <c r="E39" s="2">
        <v>17245</v>
      </c>
      <c r="F39" s="2">
        <v>3196</v>
      </c>
      <c r="G39" s="2">
        <v>2914</v>
      </c>
      <c r="H39" s="285" t="s">
        <v>132</v>
      </c>
    </row>
    <row r="40" spans="2:8" ht="15" customHeight="1">
      <c r="B40" s="38" t="s">
        <v>10</v>
      </c>
      <c r="C40" s="33">
        <v>257232</v>
      </c>
      <c r="D40" s="33">
        <v>74250</v>
      </c>
      <c r="E40" s="33">
        <v>130536</v>
      </c>
      <c r="F40" s="33">
        <v>26849</v>
      </c>
      <c r="G40" s="33">
        <v>25597</v>
      </c>
      <c r="H40" s="286" t="s">
        <v>132</v>
      </c>
    </row>
    <row r="41" spans="2:8" ht="15" customHeight="1">
      <c r="B41" s="290" t="s">
        <v>98</v>
      </c>
      <c r="C41" s="290"/>
      <c r="D41" s="290"/>
      <c r="E41" s="290"/>
      <c r="F41" s="290"/>
      <c r="G41" s="290"/>
      <c r="H41" s="290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0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7" t="s">
        <v>293</v>
      </c>
      <c r="C5" s="317"/>
      <c r="D5" s="317"/>
      <c r="E5" s="317"/>
      <c r="F5" s="317"/>
      <c r="G5" s="317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2:17">
      <c r="B6" s="146"/>
      <c r="C6" s="139">
        <v>2008</v>
      </c>
      <c r="D6" s="147">
        <v>2009</v>
      </c>
      <c r="E6" s="139">
        <v>2010</v>
      </c>
      <c r="F6" s="128" t="s">
        <v>152</v>
      </c>
      <c r="G6" s="148" t="s">
        <v>153</v>
      </c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2:17">
      <c r="B7" s="141" t="s">
        <v>85</v>
      </c>
      <c r="C7" s="142">
        <v>33</v>
      </c>
      <c r="D7" s="149">
        <v>54</v>
      </c>
      <c r="E7" s="142">
        <v>38</v>
      </c>
      <c r="F7" s="10">
        <f>IFERROR(D7/C7-1,"-")</f>
        <v>0.63636363636363646</v>
      </c>
      <c r="G7" s="130">
        <f>IFERROR(E7/D7-1,"-")</f>
        <v>-0.29629629629629628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2:17">
      <c r="B8" s="141" t="s">
        <v>86</v>
      </c>
      <c r="C8" s="142">
        <v>98</v>
      </c>
      <c r="D8" s="149">
        <v>66</v>
      </c>
      <c r="E8" s="142">
        <v>75</v>
      </c>
      <c r="F8" s="134">
        <f t="shared" ref="F8:G19" si="0">IFERROR(D8/C8-1,"-")</f>
        <v>-0.32653061224489799</v>
      </c>
      <c r="G8" s="130">
        <f t="shared" si="0"/>
        <v>0.13636363636363646</v>
      </c>
      <c r="H8" s="145"/>
      <c r="I8" s="145"/>
      <c r="J8" s="145"/>
      <c r="K8" s="145"/>
      <c r="L8" s="145"/>
      <c r="M8" s="145"/>
      <c r="N8" s="145"/>
      <c r="O8" s="145"/>
      <c r="P8" s="145"/>
      <c r="Q8" s="145"/>
    </row>
    <row r="9" spans="2:17">
      <c r="B9" s="141" t="s">
        <v>87</v>
      </c>
      <c r="C9" s="142">
        <v>56</v>
      </c>
      <c r="D9" s="149">
        <v>51</v>
      </c>
      <c r="E9" s="142">
        <v>27</v>
      </c>
      <c r="F9" s="134">
        <f t="shared" si="0"/>
        <v>-8.9285714285714302E-2</v>
      </c>
      <c r="G9" s="130">
        <f t="shared" si="0"/>
        <v>-0.47058823529411764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2:17">
      <c r="B10" s="141" t="s">
        <v>19</v>
      </c>
      <c r="C10" s="142">
        <v>28</v>
      </c>
      <c r="D10" s="149">
        <v>29</v>
      </c>
      <c r="E10" s="142">
        <v>22</v>
      </c>
      <c r="F10" s="134">
        <f t="shared" si="0"/>
        <v>3.5714285714285809E-2</v>
      </c>
      <c r="G10" s="130">
        <f t="shared" si="0"/>
        <v>-0.24137931034482762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2:17">
      <c r="B11" s="141" t="s">
        <v>89</v>
      </c>
      <c r="C11" s="142">
        <v>23</v>
      </c>
      <c r="D11" s="149">
        <v>13</v>
      </c>
      <c r="E11" s="142">
        <v>10</v>
      </c>
      <c r="F11" s="134">
        <f t="shared" si="0"/>
        <v>-0.43478260869565222</v>
      </c>
      <c r="G11" s="130">
        <f t="shared" si="0"/>
        <v>-0.23076923076923073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2:17">
      <c r="B12" s="141" t="s">
        <v>90</v>
      </c>
      <c r="C12" s="142">
        <v>15</v>
      </c>
      <c r="D12" s="149">
        <v>6</v>
      </c>
      <c r="E12" s="142">
        <v>14</v>
      </c>
      <c r="F12" s="134">
        <f t="shared" si="0"/>
        <v>-0.6</v>
      </c>
      <c r="G12" s="130">
        <f t="shared" si="0"/>
        <v>1.3333333333333335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2:17">
      <c r="B13" s="141" t="s">
        <v>91</v>
      </c>
      <c r="C13" s="142">
        <v>7</v>
      </c>
      <c r="D13" s="149">
        <v>19</v>
      </c>
      <c r="E13" s="142">
        <v>23</v>
      </c>
      <c r="F13" s="134">
        <f t="shared" si="0"/>
        <v>1.7142857142857144</v>
      </c>
      <c r="G13" s="130">
        <f t="shared" si="0"/>
        <v>0.21052631578947367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2:17">
      <c r="B14" s="141" t="s">
        <v>92</v>
      </c>
      <c r="C14" s="142">
        <v>10</v>
      </c>
      <c r="D14" s="149">
        <v>7</v>
      </c>
      <c r="E14" s="142">
        <v>25</v>
      </c>
      <c r="F14" s="134">
        <f t="shared" si="0"/>
        <v>-0.30000000000000004</v>
      </c>
      <c r="G14" s="130">
        <f t="shared" si="0"/>
        <v>2.5714285714285716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2:17">
      <c r="B15" s="141" t="s">
        <v>93</v>
      </c>
      <c r="C15" s="142">
        <v>11</v>
      </c>
      <c r="D15" s="149">
        <v>15</v>
      </c>
      <c r="E15" s="142">
        <v>10</v>
      </c>
      <c r="F15" s="134">
        <f t="shared" si="0"/>
        <v>0.36363636363636354</v>
      </c>
      <c r="G15" s="130">
        <f t="shared" si="0"/>
        <v>-0.33333333333333337</v>
      </c>
      <c r="H15" s="145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2:17">
      <c r="B16" s="141" t="s">
        <v>94</v>
      </c>
      <c r="C16" s="142">
        <v>49</v>
      </c>
      <c r="D16" s="149">
        <v>16</v>
      </c>
      <c r="E16" s="142">
        <v>37</v>
      </c>
      <c r="F16" s="134">
        <f t="shared" si="0"/>
        <v>-0.67346938775510212</v>
      </c>
      <c r="G16" s="130">
        <f t="shared" si="0"/>
        <v>1.3125</v>
      </c>
      <c r="H16" s="145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2:17">
      <c r="B17" s="141" t="s">
        <v>95</v>
      </c>
      <c r="C17" s="142">
        <v>46</v>
      </c>
      <c r="D17" s="149">
        <v>16</v>
      </c>
      <c r="E17" s="142">
        <v>45</v>
      </c>
      <c r="F17" s="134">
        <f t="shared" si="0"/>
        <v>-0.65217391304347827</v>
      </c>
      <c r="G17" s="130">
        <f t="shared" si="0"/>
        <v>1.8125</v>
      </c>
      <c r="H17" s="145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2:17">
      <c r="B18" s="141" t="s">
        <v>96</v>
      </c>
      <c r="C18" s="142">
        <v>31</v>
      </c>
      <c r="D18" s="149">
        <v>31</v>
      </c>
      <c r="E18" s="142">
        <v>50</v>
      </c>
      <c r="F18" s="134">
        <f t="shared" si="0"/>
        <v>0</v>
      </c>
      <c r="G18" s="130">
        <f t="shared" si="0"/>
        <v>0.61290322580645151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2:17">
      <c r="B19" s="143" t="s">
        <v>97</v>
      </c>
      <c r="C19" s="144">
        <v>407</v>
      </c>
      <c r="D19" s="144">
        <v>323</v>
      </c>
      <c r="E19" s="144">
        <v>376</v>
      </c>
      <c r="F19" s="150">
        <f t="shared" si="0"/>
        <v>-0.20638820638820643</v>
      </c>
      <c r="G19" s="150">
        <f t="shared" si="0"/>
        <v>0.16408668730650144</v>
      </c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2:17">
      <c r="B20" s="312" t="s">
        <v>23</v>
      </c>
      <c r="C20" s="312"/>
      <c r="D20" s="312"/>
      <c r="E20" s="312"/>
      <c r="F20" s="312"/>
      <c r="G20" s="312"/>
      <c r="H20" s="145"/>
      <c r="I20" s="145"/>
      <c r="J20" s="145"/>
      <c r="K20" s="145"/>
      <c r="L20" s="145"/>
      <c r="M20" s="145"/>
      <c r="N20" s="145"/>
      <c r="O20" s="145"/>
      <c r="P20" s="145"/>
      <c r="Q20" s="145"/>
    </row>
    <row r="21" spans="2:17">
      <c r="B21" s="119"/>
      <c r="C21" s="119"/>
      <c r="D21" s="119"/>
      <c r="E21" s="119"/>
      <c r="F21" s="119"/>
      <c r="G21" s="119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2:17"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2:17" ht="18" customHeight="1">
      <c r="B23" s="317" t="s">
        <v>294</v>
      </c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</row>
    <row r="24" spans="2:17">
      <c r="B24" s="146"/>
      <c r="C24" s="322">
        <v>2008</v>
      </c>
      <c r="D24" s="322"/>
      <c r="E24" s="322"/>
      <c r="F24" s="323">
        <v>2009</v>
      </c>
      <c r="G24" s="323"/>
      <c r="H24" s="323"/>
      <c r="I24" s="322">
        <v>2010</v>
      </c>
      <c r="J24" s="322"/>
      <c r="K24" s="322"/>
      <c r="L24" s="323" t="s">
        <v>154</v>
      </c>
      <c r="M24" s="323"/>
      <c r="N24" s="323"/>
      <c r="O24" s="324" t="s">
        <v>155</v>
      </c>
      <c r="P24" s="324"/>
      <c r="Q24" s="324"/>
    </row>
    <row r="25" spans="2:17" ht="30" customHeight="1">
      <c r="B25" s="146"/>
      <c r="C25" s="122" t="s">
        <v>8</v>
      </c>
      <c r="D25" s="122" t="s">
        <v>31</v>
      </c>
      <c r="E25" s="122" t="s">
        <v>10</v>
      </c>
      <c r="F25" s="128" t="s">
        <v>8</v>
      </c>
      <c r="G25" s="128" t="s">
        <v>31</v>
      </c>
      <c r="H25" s="128" t="s">
        <v>10</v>
      </c>
      <c r="I25" s="122" t="s">
        <v>8</v>
      </c>
      <c r="J25" s="122" t="s">
        <v>31</v>
      </c>
      <c r="K25" s="122" t="s">
        <v>10</v>
      </c>
      <c r="L25" s="128" t="s">
        <v>156</v>
      </c>
      <c r="M25" s="128" t="s">
        <v>157</v>
      </c>
      <c r="N25" s="128" t="s">
        <v>158</v>
      </c>
      <c r="O25" s="148" t="s">
        <v>156</v>
      </c>
      <c r="P25" s="148" t="s">
        <v>157</v>
      </c>
      <c r="Q25" s="148" t="s">
        <v>158</v>
      </c>
    </row>
    <row r="26" spans="2:17">
      <c r="B26" s="141" t="s">
        <v>85</v>
      </c>
      <c r="C26" s="142">
        <v>2</v>
      </c>
      <c r="D26" s="142">
        <v>0</v>
      </c>
      <c r="E26" s="142">
        <v>2</v>
      </c>
      <c r="F26" s="149">
        <v>5</v>
      </c>
      <c r="G26" s="149">
        <v>0</v>
      </c>
      <c r="H26" s="149">
        <v>5</v>
      </c>
      <c r="I26" s="142">
        <v>9</v>
      </c>
      <c r="J26" s="142">
        <v>0</v>
      </c>
      <c r="K26" s="142">
        <v>9</v>
      </c>
      <c r="L26" s="134">
        <f t="shared" ref="L26:Q38" si="1">IFERROR(F26/C26-1,"-")</f>
        <v>1.5</v>
      </c>
      <c r="M26" s="134" t="str">
        <f t="shared" si="1"/>
        <v>-</v>
      </c>
      <c r="N26" s="134">
        <f t="shared" si="1"/>
        <v>1.5</v>
      </c>
      <c r="O26" s="130">
        <f t="shared" si="1"/>
        <v>0.8</v>
      </c>
      <c r="P26" s="130" t="str">
        <f t="shared" si="1"/>
        <v>-</v>
      </c>
      <c r="Q26" s="130">
        <f t="shared" si="1"/>
        <v>0.8</v>
      </c>
    </row>
    <row r="27" spans="2:17">
      <c r="B27" s="141" t="s">
        <v>86</v>
      </c>
      <c r="C27" s="142">
        <v>8</v>
      </c>
      <c r="D27" s="142">
        <v>0</v>
      </c>
      <c r="E27" s="142">
        <v>8</v>
      </c>
      <c r="F27" s="149">
        <v>4</v>
      </c>
      <c r="G27" s="149">
        <v>0</v>
      </c>
      <c r="H27" s="149">
        <v>4</v>
      </c>
      <c r="I27" s="142">
        <v>10</v>
      </c>
      <c r="J27" s="142">
        <v>0</v>
      </c>
      <c r="K27" s="142">
        <v>10</v>
      </c>
      <c r="L27" s="134">
        <f t="shared" si="1"/>
        <v>-0.5</v>
      </c>
      <c r="M27" s="134" t="str">
        <f t="shared" si="1"/>
        <v>-</v>
      </c>
      <c r="N27" s="134">
        <f t="shared" si="1"/>
        <v>-0.5</v>
      </c>
      <c r="O27" s="130">
        <f t="shared" si="1"/>
        <v>1.5</v>
      </c>
      <c r="P27" s="130" t="str">
        <f t="shared" si="1"/>
        <v>-</v>
      </c>
      <c r="Q27" s="130">
        <f t="shared" si="1"/>
        <v>1.5</v>
      </c>
    </row>
    <row r="28" spans="2:17">
      <c r="B28" s="141" t="s">
        <v>87</v>
      </c>
      <c r="C28" s="142">
        <v>6</v>
      </c>
      <c r="D28" s="142">
        <v>0</v>
      </c>
      <c r="E28" s="142">
        <v>6</v>
      </c>
      <c r="F28" s="149">
        <v>1</v>
      </c>
      <c r="G28" s="149">
        <v>0</v>
      </c>
      <c r="H28" s="149">
        <v>1</v>
      </c>
      <c r="I28" s="142">
        <v>8</v>
      </c>
      <c r="J28" s="142">
        <v>0</v>
      </c>
      <c r="K28" s="142">
        <v>8</v>
      </c>
      <c r="L28" s="134">
        <f t="shared" si="1"/>
        <v>-0.83333333333333337</v>
      </c>
      <c r="M28" s="134" t="str">
        <f t="shared" si="1"/>
        <v>-</v>
      </c>
      <c r="N28" s="134">
        <f t="shared" si="1"/>
        <v>-0.83333333333333337</v>
      </c>
      <c r="O28" s="130">
        <f t="shared" si="1"/>
        <v>7</v>
      </c>
      <c r="P28" s="130" t="str">
        <f t="shared" si="1"/>
        <v>-</v>
      </c>
      <c r="Q28" s="130">
        <f t="shared" si="1"/>
        <v>7</v>
      </c>
    </row>
    <row r="29" spans="2:17">
      <c r="B29" s="141" t="s">
        <v>19</v>
      </c>
      <c r="C29" s="142">
        <v>7</v>
      </c>
      <c r="D29" s="142">
        <v>5</v>
      </c>
      <c r="E29" s="142">
        <v>12</v>
      </c>
      <c r="F29" s="149">
        <v>2</v>
      </c>
      <c r="G29" s="149">
        <v>0</v>
      </c>
      <c r="H29" s="149">
        <v>2</v>
      </c>
      <c r="I29" s="142">
        <v>1</v>
      </c>
      <c r="J29" s="142">
        <v>0</v>
      </c>
      <c r="K29" s="142">
        <v>1</v>
      </c>
      <c r="L29" s="134">
        <f t="shared" si="1"/>
        <v>-0.7142857142857143</v>
      </c>
      <c r="M29" s="134">
        <f t="shared" si="1"/>
        <v>-1</v>
      </c>
      <c r="N29" s="134">
        <f t="shared" si="1"/>
        <v>-0.83333333333333337</v>
      </c>
      <c r="O29" s="130">
        <f t="shared" si="1"/>
        <v>-0.5</v>
      </c>
      <c r="P29" s="130" t="str">
        <f t="shared" si="1"/>
        <v>-</v>
      </c>
      <c r="Q29" s="130">
        <f t="shared" si="1"/>
        <v>-0.5</v>
      </c>
    </row>
    <row r="30" spans="2:17">
      <c r="B30" s="141" t="s">
        <v>89</v>
      </c>
      <c r="C30" s="142">
        <v>0</v>
      </c>
      <c r="D30" s="142">
        <v>0</v>
      </c>
      <c r="E30" s="142">
        <v>0</v>
      </c>
      <c r="F30" s="149">
        <v>0</v>
      </c>
      <c r="G30" s="149">
        <v>8</v>
      </c>
      <c r="H30" s="149">
        <v>8</v>
      </c>
      <c r="I30" s="142">
        <v>7</v>
      </c>
      <c r="J30" s="142">
        <v>0</v>
      </c>
      <c r="K30" s="142">
        <v>7</v>
      </c>
      <c r="L30" s="134" t="str">
        <f t="shared" si="1"/>
        <v>-</v>
      </c>
      <c r="M30" s="134" t="str">
        <f t="shared" si="1"/>
        <v>-</v>
      </c>
      <c r="N30" s="134" t="str">
        <f t="shared" si="1"/>
        <v>-</v>
      </c>
      <c r="O30" s="130" t="str">
        <f t="shared" si="1"/>
        <v>-</v>
      </c>
      <c r="P30" s="130">
        <f t="shared" si="1"/>
        <v>-1</v>
      </c>
      <c r="Q30" s="130">
        <f t="shared" si="1"/>
        <v>-0.125</v>
      </c>
    </row>
    <row r="31" spans="2:17" ht="15.75" customHeight="1">
      <c r="B31" s="141" t="s">
        <v>90</v>
      </c>
      <c r="C31" s="142">
        <v>0</v>
      </c>
      <c r="D31" s="142">
        <v>0</v>
      </c>
      <c r="E31" s="142">
        <v>0</v>
      </c>
      <c r="F31" s="149">
        <v>1</v>
      </c>
      <c r="G31" s="149">
        <v>0</v>
      </c>
      <c r="H31" s="149">
        <v>1</v>
      </c>
      <c r="I31" s="142">
        <v>2</v>
      </c>
      <c r="J31" s="142">
        <v>3</v>
      </c>
      <c r="K31" s="142">
        <v>5</v>
      </c>
      <c r="L31" s="134" t="str">
        <f t="shared" si="1"/>
        <v>-</v>
      </c>
      <c r="M31" s="134" t="str">
        <f t="shared" si="1"/>
        <v>-</v>
      </c>
      <c r="N31" s="134" t="str">
        <f t="shared" si="1"/>
        <v>-</v>
      </c>
      <c r="O31" s="130">
        <f t="shared" si="1"/>
        <v>1</v>
      </c>
      <c r="P31" s="130" t="str">
        <f t="shared" si="1"/>
        <v>-</v>
      </c>
      <c r="Q31" s="130">
        <f t="shared" si="1"/>
        <v>4</v>
      </c>
    </row>
    <row r="32" spans="2:17" ht="15.75" customHeight="1">
      <c r="B32" s="141" t="s">
        <v>91</v>
      </c>
      <c r="C32" s="142">
        <v>2</v>
      </c>
      <c r="D32" s="142">
        <v>0</v>
      </c>
      <c r="E32" s="142">
        <v>2</v>
      </c>
      <c r="F32" s="149">
        <v>2</v>
      </c>
      <c r="G32" s="149">
        <v>0</v>
      </c>
      <c r="H32" s="149">
        <v>2</v>
      </c>
      <c r="I32" s="142">
        <v>0</v>
      </c>
      <c r="J32" s="142">
        <v>0</v>
      </c>
      <c r="K32" s="142">
        <v>0</v>
      </c>
      <c r="L32" s="134">
        <f t="shared" si="1"/>
        <v>0</v>
      </c>
      <c r="M32" s="134" t="str">
        <f t="shared" si="1"/>
        <v>-</v>
      </c>
      <c r="N32" s="134">
        <f t="shared" si="1"/>
        <v>0</v>
      </c>
      <c r="O32" s="130">
        <f t="shared" si="1"/>
        <v>-1</v>
      </c>
      <c r="P32" s="130" t="str">
        <f t="shared" si="1"/>
        <v>-</v>
      </c>
      <c r="Q32" s="130">
        <f t="shared" si="1"/>
        <v>-1</v>
      </c>
    </row>
    <row r="33" spans="2:17" ht="15.75" customHeight="1">
      <c r="B33" s="141" t="s">
        <v>92</v>
      </c>
      <c r="C33" s="142">
        <v>0</v>
      </c>
      <c r="D33" s="142">
        <v>0</v>
      </c>
      <c r="E33" s="142">
        <v>0</v>
      </c>
      <c r="F33" s="149">
        <v>0</v>
      </c>
      <c r="G33" s="149">
        <v>0</v>
      </c>
      <c r="H33" s="149">
        <v>0</v>
      </c>
      <c r="I33" s="142">
        <v>2</v>
      </c>
      <c r="J33" s="142">
        <v>0</v>
      </c>
      <c r="K33" s="142">
        <v>2</v>
      </c>
      <c r="L33" s="134" t="str">
        <f t="shared" si="1"/>
        <v>-</v>
      </c>
      <c r="M33" s="134" t="str">
        <f t="shared" si="1"/>
        <v>-</v>
      </c>
      <c r="N33" s="134" t="str">
        <f t="shared" si="1"/>
        <v>-</v>
      </c>
      <c r="O33" s="130" t="str">
        <f t="shared" si="1"/>
        <v>-</v>
      </c>
      <c r="P33" s="130" t="str">
        <f t="shared" si="1"/>
        <v>-</v>
      </c>
      <c r="Q33" s="130" t="str">
        <f t="shared" si="1"/>
        <v>-</v>
      </c>
    </row>
    <row r="34" spans="2:17" ht="15.75" customHeight="1">
      <c r="B34" s="141" t="s">
        <v>93</v>
      </c>
      <c r="C34" s="142">
        <v>1</v>
      </c>
      <c r="D34" s="142">
        <v>0</v>
      </c>
      <c r="E34" s="142">
        <v>1</v>
      </c>
      <c r="F34" s="149">
        <v>2</v>
      </c>
      <c r="G34" s="149">
        <v>0</v>
      </c>
      <c r="H34" s="149">
        <v>2</v>
      </c>
      <c r="I34" s="142">
        <v>8</v>
      </c>
      <c r="J34" s="142">
        <v>0</v>
      </c>
      <c r="K34" s="142">
        <v>8</v>
      </c>
      <c r="L34" s="134">
        <f t="shared" si="1"/>
        <v>1</v>
      </c>
      <c r="M34" s="134" t="str">
        <f t="shared" si="1"/>
        <v>-</v>
      </c>
      <c r="N34" s="134">
        <f t="shared" si="1"/>
        <v>1</v>
      </c>
      <c r="O34" s="130">
        <f t="shared" si="1"/>
        <v>3</v>
      </c>
      <c r="P34" s="130" t="str">
        <f t="shared" si="1"/>
        <v>-</v>
      </c>
      <c r="Q34" s="130">
        <f t="shared" si="1"/>
        <v>3</v>
      </c>
    </row>
    <row r="35" spans="2:17" ht="15.75" customHeight="1">
      <c r="B35" s="141" t="s">
        <v>94</v>
      </c>
      <c r="C35" s="142">
        <v>5</v>
      </c>
      <c r="D35" s="142">
        <v>0</v>
      </c>
      <c r="E35" s="142">
        <v>5</v>
      </c>
      <c r="F35" s="149">
        <v>0</v>
      </c>
      <c r="G35" s="149">
        <v>6</v>
      </c>
      <c r="H35" s="149">
        <v>6</v>
      </c>
      <c r="I35" s="142">
        <v>6</v>
      </c>
      <c r="J35" s="142">
        <v>0</v>
      </c>
      <c r="K35" s="142">
        <v>6</v>
      </c>
      <c r="L35" s="134">
        <f t="shared" si="1"/>
        <v>-1</v>
      </c>
      <c r="M35" s="134" t="str">
        <f t="shared" si="1"/>
        <v>-</v>
      </c>
      <c r="N35" s="134">
        <f t="shared" si="1"/>
        <v>0.19999999999999996</v>
      </c>
      <c r="O35" s="130" t="str">
        <f t="shared" si="1"/>
        <v>-</v>
      </c>
      <c r="P35" s="130">
        <f t="shared" si="1"/>
        <v>-1</v>
      </c>
      <c r="Q35" s="130">
        <f t="shared" si="1"/>
        <v>0</v>
      </c>
    </row>
    <row r="36" spans="2:17" ht="15.75" customHeight="1">
      <c r="B36" s="141" t="s">
        <v>95</v>
      </c>
      <c r="C36" s="142">
        <v>0</v>
      </c>
      <c r="D36" s="142">
        <v>0</v>
      </c>
      <c r="E36" s="142">
        <v>0</v>
      </c>
      <c r="F36" s="149">
        <v>1</v>
      </c>
      <c r="G36" s="149">
        <v>0</v>
      </c>
      <c r="H36" s="149">
        <v>1</v>
      </c>
      <c r="I36" s="142">
        <v>17</v>
      </c>
      <c r="J36" s="142">
        <v>0</v>
      </c>
      <c r="K36" s="142">
        <v>17</v>
      </c>
      <c r="L36" s="134" t="str">
        <f t="shared" si="1"/>
        <v>-</v>
      </c>
      <c r="M36" s="134" t="str">
        <f t="shared" si="1"/>
        <v>-</v>
      </c>
      <c r="N36" s="134" t="str">
        <f t="shared" si="1"/>
        <v>-</v>
      </c>
      <c r="O36" s="130">
        <f t="shared" si="1"/>
        <v>16</v>
      </c>
      <c r="P36" s="130" t="str">
        <f t="shared" si="1"/>
        <v>-</v>
      </c>
      <c r="Q36" s="130">
        <f t="shared" si="1"/>
        <v>16</v>
      </c>
    </row>
    <row r="37" spans="2:17" ht="15.75" customHeight="1">
      <c r="B37" s="141" t="s">
        <v>96</v>
      </c>
      <c r="C37" s="142">
        <v>2</v>
      </c>
      <c r="D37" s="142">
        <v>0</v>
      </c>
      <c r="E37" s="142">
        <v>2</v>
      </c>
      <c r="F37" s="149">
        <v>4</v>
      </c>
      <c r="G37" s="149">
        <v>6</v>
      </c>
      <c r="H37" s="149">
        <v>10</v>
      </c>
      <c r="I37" s="142">
        <v>5</v>
      </c>
      <c r="J37" s="142">
        <v>10</v>
      </c>
      <c r="K37" s="142">
        <v>15</v>
      </c>
      <c r="L37" s="134">
        <f t="shared" si="1"/>
        <v>1</v>
      </c>
      <c r="M37" s="134" t="str">
        <f t="shared" si="1"/>
        <v>-</v>
      </c>
      <c r="N37" s="134">
        <f t="shared" si="1"/>
        <v>4</v>
      </c>
      <c r="O37" s="130">
        <f t="shared" si="1"/>
        <v>0.25</v>
      </c>
      <c r="P37" s="130">
        <f t="shared" si="1"/>
        <v>0.66666666666666674</v>
      </c>
      <c r="Q37" s="130">
        <f t="shared" si="1"/>
        <v>0.5</v>
      </c>
    </row>
    <row r="38" spans="2:17" ht="15.75" customHeight="1">
      <c r="B38" s="143" t="s">
        <v>97</v>
      </c>
      <c r="C38" s="144">
        <v>33</v>
      </c>
      <c r="D38" s="144">
        <v>5</v>
      </c>
      <c r="E38" s="144">
        <v>38</v>
      </c>
      <c r="F38" s="144">
        <v>22</v>
      </c>
      <c r="G38" s="144">
        <v>20</v>
      </c>
      <c r="H38" s="144">
        <v>42</v>
      </c>
      <c r="I38" s="144">
        <v>75</v>
      </c>
      <c r="J38" s="144">
        <v>13</v>
      </c>
      <c r="K38" s="144">
        <v>88</v>
      </c>
      <c r="L38" s="150">
        <f t="shared" si="1"/>
        <v>-0.33333333333333337</v>
      </c>
      <c r="M38" s="150">
        <f t="shared" si="1"/>
        <v>3</v>
      </c>
      <c r="N38" s="150">
        <f>IFERROR(H38/E38-1,"-")</f>
        <v>0.10526315789473695</v>
      </c>
      <c r="O38" s="150">
        <f t="shared" si="1"/>
        <v>2.4090909090909092</v>
      </c>
      <c r="P38" s="150">
        <f t="shared" si="1"/>
        <v>-0.35</v>
      </c>
      <c r="Q38" s="150">
        <f t="shared" si="1"/>
        <v>1.0952380952380953</v>
      </c>
    </row>
    <row r="39" spans="2:17">
      <c r="B39" s="312" t="s">
        <v>23</v>
      </c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</row>
    <row r="40" spans="2:17"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2:17"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2:17" ht="18" customHeight="1">
      <c r="B42" s="317" t="s">
        <v>295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</row>
    <row r="43" spans="2:17" ht="15" customHeight="1">
      <c r="B43" s="146"/>
      <c r="C43" s="322">
        <v>2008</v>
      </c>
      <c r="D43" s="322"/>
      <c r="E43" s="322"/>
      <c r="F43" s="323">
        <v>2009</v>
      </c>
      <c r="G43" s="323"/>
      <c r="H43" s="323"/>
      <c r="I43" s="322">
        <v>2010</v>
      </c>
      <c r="J43" s="322"/>
      <c r="K43" s="322"/>
      <c r="L43" s="323" t="s">
        <v>154</v>
      </c>
      <c r="M43" s="323"/>
      <c r="N43" s="323"/>
      <c r="O43" s="324" t="s">
        <v>155</v>
      </c>
      <c r="P43" s="324"/>
      <c r="Q43" s="324"/>
    </row>
    <row r="44" spans="2:17" ht="30" customHeight="1">
      <c r="B44" s="146"/>
      <c r="C44" s="122" t="s">
        <v>8</v>
      </c>
      <c r="D44" s="122" t="s">
        <v>31</v>
      </c>
      <c r="E44" s="122" t="s">
        <v>10</v>
      </c>
      <c r="F44" s="128" t="s">
        <v>8</v>
      </c>
      <c r="G44" s="128" t="s">
        <v>31</v>
      </c>
      <c r="H44" s="128" t="s">
        <v>10</v>
      </c>
      <c r="I44" s="122" t="s">
        <v>8</v>
      </c>
      <c r="J44" s="122" t="s">
        <v>31</v>
      </c>
      <c r="K44" s="122" t="s">
        <v>10</v>
      </c>
      <c r="L44" s="128" t="s">
        <v>156</v>
      </c>
      <c r="M44" s="128" t="s">
        <v>157</v>
      </c>
      <c r="N44" s="128" t="s">
        <v>158</v>
      </c>
      <c r="O44" s="148" t="s">
        <v>156</v>
      </c>
      <c r="P44" s="148" t="s">
        <v>157</v>
      </c>
      <c r="Q44" s="148" t="s">
        <v>158</v>
      </c>
    </row>
    <row r="45" spans="2:17">
      <c r="B45" s="141" t="s">
        <v>85</v>
      </c>
      <c r="C45" s="142">
        <v>299</v>
      </c>
      <c r="D45" s="142">
        <v>1545</v>
      </c>
      <c r="E45" s="142">
        <v>1844</v>
      </c>
      <c r="F45" s="149">
        <v>220</v>
      </c>
      <c r="G45" s="149">
        <v>1124</v>
      </c>
      <c r="H45" s="149">
        <v>1344</v>
      </c>
      <c r="I45" s="142">
        <v>133</v>
      </c>
      <c r="J45" s="142">
        <v>976</v>
      </c>
      <c r="K45" s="142">
        <v>1109</v>
      </c>
      <c r="L45" s="134">
        <f t="shared" ref="L45:Q57" si="2">IFERROR(F45/C45-1,"-")</f>
        <v>-0.26421404682274252</v>
      </c>
      <c r="M45" s="134">
        <f t="shared" si="2"/>
        <v>-0.27249190938511325</v>
      </c>
      <c r="N45" s="134">
        <f t="shared" si="2"/>
        <v>-0.27114967462039041</v>
      </c>
      <c r="O45" s="130">
        <f t="shared" si="2"/>
        <v>-0.3954545454545455</v>
      </c>
      <c r="P45" s="130">
        <f t="shared" si="2"/>
        <v>-0.1316725978647687</v>
      </c>
      <c r="Q45" s="130">
        <f t="shared" si="2"/>
        <v>-0.17485119047619047</v>
      </c>
    </row>
    <row r="46" spans="2:17">
      <c r="B46" s="141" t="s">
        <v>86</v>
      </c>
      <c r="C46" s="142">
        <v>291</v>
      </c>
      <c r="D46" s="142">
        <v>1329</v>
      </c>
      <c r="E46" s="142">
        <v>1620</v>
      </c>
      <c r="F46" s="149">
        <v>223</v>
      </c>
      <c r="G46" s="149">
        <v>814</v>
      </c>
      <c r="H46" s="149">
        <v>1037</v>
      </c>
      <c r="I46" s="142">
        <v>265</v>
      </c>
      <c r="J46" s="142">
        <v>901</v>
      </c>
      <c r="K46" s="142">
        <v>1166</v>
      </c>
      <c r="L46" s="134">
        <f t="shared" si="2"/>
        <v>-0.23367697594501713</v>
      </c>
      <c r="M46" s="134">
        <f t="shared" si="2"/>
        <v>-0.38750940556809632</v>
      </c>
      <c r="N46" s="134">
        <f t="shared" si="2"/>
        <v>-0.3598765432098765</v>
      </c>
      <c r="O46" s="130">
        <f t="shared" si="2"/>
        <v>0.18834080717488799</v>
      </c>
      <c r="P46" s="130">
        <f t="shared" si="2"/>
        <v>0.10687960687960696</v>
      </c>
      <c r="Q46" s="130">
        <f t="shared" si="2"/>
        <v>0.12439729990356807</v>
      </c>
    </row>
    <row r="47" spans="2:17">
      <c r="B47" s="141" t="s">
        <v>87</v>
      </c>
      <c r="C47" s="142">
        <v>250</v>
      </c>
      <c r="D47" s="142">
        <v>1211</v>
      </c>
      <c r="E47" s="142">
        <v>1461</v>
      </c>
      <c r="F47" s="149">
        <v>211</v>
      </c>
      <c r="G47" s="149">
        <v>1124</v>
      </c>
      <c r="H47" s="149">
        <v>1335</v>
      </c>
      <c r="I47" s="142">
        <v>190</v>
      </c>
      <c r="J47" s="142">
        <v>644</v>
      </c>
      <c r="K47" s="142">
        <v>834</v>
      </c>
      <c r="L47" s="134">
        <f t="shared" si="2"/>
        <v>-0.15600000000000003</v>
      </c>
      <c r="M47" s="134">
        <f t="shared" si="2"/>
        <v>-7.1841453344343553E-2</v>
      </c>
      <c r="N47" s="134">
        <f t="shared" si="2"/>
        <v>-8.6242299794661137E-2</v>
      </c>
      <c r="O47" s="130">
        <f t="shared" si="2"/>
        <v>-9.9526066350710929E-2</v>
      </c>
      <c r="P47" s="130">
        <f t="shared" si="2"/>
        <v>-0.42704626334519569</v>
      </c>
      <c r="Q47" s="130">
        <f t="shared" si="2"/>
        <v>-0.37528089887640448</v>
      </c>
    </row>
    <row r="48" spans="2:17">
      <c r="B48" s="141" t="s">
        <v>19</v>
      </c>
      <c r="C48" s="142">
        <v>65</v>
      </c>
      <c r="D48" s="142">
        <v>356</v>
      </c>
      <c r="E48" s="142">
        <v>421</v>
      </c>
      <c r="F48" s="149">
        <v>117</v>
      </c>
      <c r="G48" s="149">
        <v>256</v>
      </c>
      <c r="H48" s="149">
        <v>373</v>
      </c>
      <c r="I48" s="142">
        <v>44</v>
      </c>
      <c r="J48" s="142">
        <v>354</v>
      </c>
      <c r="K48" s="142">
        <v>398</v>
      </c>
      <c r="L48" s="134">
        <f t="shared" si="2"/>
        <v>0.8</v>
      </c>
      <c r="M48" s="134">
        <f t="shared" si="2"/>
        <v>-0.2808988764044944</v>
      </c>
      <c r="N48" s="134">
        <f t="shared" si="2"/>
        <v>-0.11401425178147273</v>
      </c>
      <c r="O48" s="130">
        <f t="shared" si="2"/>
        <v>-0.62393162393162394</v>
      </c>
      <c r="P48" s="130">
        <f t="shared" si="2"/>
        <v>0.3828125</v>
      </c>
      <c r="Q48" s="130">
        <f t="shared" si="2"/>
        <v>6.7024128686327122E-2</v>
      </c>
    </row>
    <row r="49" spans="2:17">
      <c r="B49" s="141" t="s">
        <v>89</v>
      </c>
      <c r="C49" s="142">
        <v>25</v>
      </c>
      <c r="D49" s="142">
        <v>21</v>
      </c>
      <c r="E49" s="142">
        <v>46</v>
      </c>
      <c r="F49" s="149">
        <v>21</v>
      </c>
      <c r="G49" s="149">
        <v>13</v>
      </c>
      <c r="H49" s="149">
        <v>34</v>
      </c>
      <c r="I49" s="142">
        <v>16</v>
      </c>
      <c r="J49" s="142">
        <v>6</v>
      </c>
      <c r="K49" s="142">
        <v>22</v>
      </c>
      <c r="L49" s="134">
        <f t="shared" si="2"/>
        <v>-0.16000000000000003</v>
      </c>
      <c r="M49" s="134">
        <f t="shared" si="2"/>
        <v>-0.38095238095238093</v>
      </c>
      <c r="N49" s="134">
        <f t="shared" si="2"/>
        <v>-0.26086956521739135</v>
      </c>
      <c r="O49" s="130">
        <f t="shared" si="2"/>
        <v>-0.23809523809523814</v>
      </c>
      <c r="P49" s="130">
        <f t="shared" si="2"/>
        <v>-0.53846153846153844</v>
      </c>
      <c r="Q49" s="130">
        <f t="shared" si="2"/>
        <v>-0.3529411764705882</v>
      </c>
    </row>
    <row r="50" spans="2:17">
      <c r="B50" s="141" t="s">
        <v>90</v>
      </c>
      <c r="C50" s="142">
        <v>16</v>
      </c>
      <c r="D50" s="142">
        <v>54</v>
      </c>
      <c r="E50" s="142">
        <v>70</v>
      </c>
      <c r="F50" s="149">
        <v>80</v>
      </c>
      <c r="G50" s="149">
        <v>31</v>
      </c>
      <c r="H50" s="149">
        <v>111</v>
      </c>
      <c r="I50" s="142">
        <v>21</v>
      </c>
      <c r="J50" s="142">
        <v>33</v>
      </c>
      <c r="K50" s="142">
        <v>54</v>
      </c>
      <c r="L50" s="134">
        <f t="shared" si="2"/>
        <v>4</v>
      </c>
      <c r="M50" s="134">
        <f t="shared" si="2"/>
        <v>-0.42592592592592593</v>
      </c>
      <c r="N50" s="134">
        <f t="shared" si="2"/>
        <v>0.58571428571428563</v>
      </c>
      <c r="O50" s="130">
        <f t="shared" si="2"/>
        <v>-0.73750000000000004</v>
      </c>
      <c r="P50" s="130">
        <f t="shared" si="2"/>
        <v>6.4516129032258007E-2</v>
      </c>
      <c r="Q50" s="130">
        <f t="shared" si="2"/>
        <v>-0.51351351351351349</v>
      </c>
    </row>
    <row r="51" spans="2:17">
      <c r="B51" s="141" t="s">
        <v>91</v>
      </c>
      <c r="C51" s="142">
        <v>47</v>
      </c>
      <c r="D51" s="142">
        <v>88</v>
      </c>
      <c r="E51" s="142">
        <v>135</v>
      </c>
      <c r="F51" s="149">
        <v>29</v>
      </c>
      <c r="G51" s="149">
        <v>54</v>
      </c>
      <c r="H51" s="149">
        <v>83</v>
      </c>
      <c r="I51" s="142">
        <v>91</v>
      </c>
      <c r="J51" s="142">
        <v>106</v>
      </c>
      <c r="K51" s="142">
        <v>197</v>
      </c>
      <c r="L51" s="134">
        <f t="shared" si="2"/>
        <v>-0.38297872340425532</v>
      </c>
      <c r="M51" s="134">
        <f t="shared" si="2"/>
        <v>-0.38636363636363635</v>
      </c>
      <c r="N51" s="134">
        <f t="shared" si="2"/>
        <v>-0.38518518518518519</v>
      </c>
      <c r="O51" s="130">
        <f t="shared" si="2"/>
        <v>2.1379310344827585</v>
      </c>
      <c r="P51" s="130">
        <f t="shared" si="2"/>
        <v>0.96296296296296302</v>
      </c>
      <c r="Q51" s="130">
        <f t="shared" si="2"/>
        <v>1.3734939759036147</v>
      </c>
    </row>
    <row r="52" spans="2:17">
      <c r="B52" s="141" t="s">
        <v>92</v>
      </c>
      <c r="C52" s="142">
        <v>8</v>
      </c>
      <c r="D52" s="142">
        <v>17</v>
      </c>
      <c r="E52" s="142">
        <v>25</v>
      </c>
      <c r="F52" s="149">
        <v>9</v>
      </c>
      <c r="G52" s="149">
        <v>17</v>
      </c>
      <c r="H52" s="149">
        <v>26</v>
      </c>
      <c r="I52" s="142">
        <v>35</v>
      </c>
      <c r="J52" s="142">
        <v>34</v>
      </c>
      <c r="K52" s="142">
        <v>69</v>
      </c>
      <c r="L52" s="134">
        <f t="shared" si="2"/>
        <v>0.125</v>
      </c>
      <c r="M52" s="134">
        <f t="shared" si="2"/>
        <v>0</v>
      </c>
      <c r="N52" s="134">
        <f t="shared" si="2"/>
        <v>4.0000000000000036E-2</v>
      </c>
      <c r="O52" s="130">
        <f t="shared" si="2"/>
        <v>2.8888888888888888</v>
      </c>
      <c r="P52" s="130">
        <f t="shared" si="2"/>
        <v>1</v>
      </c>
      <c r="Q52" s="130">
        <f t="shared" si="2"/>
        <v>1.6538461538461537</v>
      </c>
    </row>
    <row r="53" spans="2:17">
      <c r="B53" s="141" t="s">
        <v>93</v>
      </c>
      <c r="C53" s="142">
        <v>32</v>
      </c>
      <c r="D53" s="142">
        <v>17</v>
      </c>
      <c r="E53" s="142">
        <v>49</v>
      </c>
      <c r="F53" s="149">
        <v>13</v>
      </c>
      <c r="G53" s="149">
        <v>40</v>
      </c>
      <c r="H53" s="149">
        <v>53</v>
      </c>
      <c r="I53" s="142">
        <v>26</v>
      </c>
      <c r="J53" s="142">
        <v>85</v>
      </c>
      <c r="K53" s="142">
        <v>111</v>
      </c>
      <c r="L53" s="134">
        <f t="shared" si="2"/>
        <v>-0.59375</v>
      </c>
      <c r="M53" s="134">
        <f t="shared" si="2"/>
        <v>1.3529411764705883</v>
      </c>
      <c r="N53" s="134">
        <f t="shared" si="2"/>
        <v>8.163265306122458E-2</v>
      </c>
      <c r="O53" s="130">
        <f t="shared" si="2"/>
        <v>1</v>
      </c>
      <c r="P53" s="130">
        <f t="shared" si="2"/>
        <v>1.125</v>
      </c>
      <c r="Q53" s="130">
        <f t="shared" si="2"/>
        <v>1.0943396226415096</v>
      </c>
    </row>
    <row r="54" spans="2:17">
      <c r="B54" s="141" t="s">
        <v>94</v>
      </c>
      <c r="C54" s="142">
        <v>127</v>
      </c>
      <c r="D54" s="142">
        <v>891</v>
      </c>
      <c r="E54" s="142">
        <v>1018</v>
      </c>
      <c r="F54" s="149">
        <v>114</v>
      </c>
      <c r="G54" s="149">
        <v>559</v>
      </c>
      <c r="H54" s="149">
        <v>673</v>
      </c>
      <c r="I54" s="142">
        <v>368</v>
      </c>
      <c r="J54" s="142">
        <v>504</v>
      </c>
      <c r="K54" s="142">
        <v>872</v>
      </c>
      <c r="L54" s="134">
        <f t="shared" si="2"/>
        <v>-0.10236220472440949</v>
      </c>
      <c r="M54" s="134">
        <f t="shared" si="2"/>
        <v>-0.37261503928170592</v>
      </c>
      <c r="N54" s="134">
        <f t="shared" si="2"/>
        <v>-0.33889980353634575</v>
      </c>
      <c r="O54" s="130">
        <f t="shared" si="2"/>
        <v>2.2280701754385963</v>
      </c>
      <c r="P54" s="130">
        <f t="shared" si="2"/>
        <v>-9.8389982110912322E-2</v>
      </c>
      <c r="Q54" s="130">
        <f t="shared" si="2"/>
        <v>0.29569093610698371</v>
      </c>
    </row>
    <row r="55" spans="2:17">
      <c r="B55" s="141" t="s">
        <v>95</v>
      </c>
      <c r="C55" s="142">
        <v>158</v>
      </c>
      <c r="D55" s="142">
        <v>898</v>
      </c>
      <c r="E55" s="142">
        <v>1056</v>
      </c>
      <c r="F55" s="149">
        <v>121</v>
      </c>
      <c r="G55" s="149">
        <v>607</v>
      </c>
      <c r="H55" s="149">
        <v>728</v>
      </c>
      <c r="I55" s="142">
        <v>491</v>
      </c>
      <c r="J55" s="142">
        <v>631</v>
      </c>
      <c r="K55" s="142">
        <v>1122</v>
      </c>
      <c r="L55" s="134">
        <f t="shared" si="2"/>
        <v>-0.23417721518987344</v>
      </c>
      <c r="M55" s="134">
        <f t="shared" si="2"/>
        <v>-0.32405345211581293</v>
      </c>
      <c r="N55" s="134">
        <f t="shared" si="2"/>
        <v>-0.31060606060606055</v>
      </c>
      <c r="O55" s="130">
        <f t="shared" si="2"/>
        <v>3.0578512396694215</v>
      </c>
      <c r="P55" s="130">
        <f t="shared" si="2"/>
        <v>3.9538714991762758E-2</v>
      </c>
      <c r="Q55" s="130">
        <f t="shared" si="2"/>
        <v>0.54120879120879128</v>
      </c>
    </row>
    <row r="56" spans="2:17">
      <c r="B56" s="141" t="s">
        <v>96</v>
      </c>
      <c r="C56" s="142">
        <v>308</v>
      </c>
      <c r="D56" s="142">
        <v>1235</v>
      </c>
      <c r="E56" s="142">
        <v>1543</v>
      </c>
      <c r="F56" s="149">
        <v>128</v>
      </c>
      <c r="G56" s="149">
        <v>808</v>
      </c>
      <c r="H56" s="149">
        <v>936</v>
      </c>
      <c r="I56" s="142">
        <v>456</v>
      </c>
      <c r="J56" s="142">
        <v>516</v>
      </c>
      <c r="K56" s="142">
        <v>972</v>
      </c>
      <c r="L56" s="134">
        <f t="shared" si="2"/>
        <v>-0.58441558441558439</v>
      </c>
      <c r="M56" s="134">
        <f t="shared" si="2"/>
        <v>-0.34574898785425101</v>
      </c>
      <c r="N56" s="134">
        <f t="shared" si="2"/>
        <v>-0.39338950097213221</v>
      </c>
      <c r="O56" s="130">
        <f t="shared" si="2"/>
        <v>2.5625</v>
      </c>
      <c r="P56" s="130">
        <f t="shared" si="2"/>
        <v>-0.36138613861386137</v>
      </c>
      <c r="Q56" s="130">
        <f t="shared" si="2"/>
        <v>3.8461538461538547E-2</v>
      </c>
    </row>
    <row r="57" spans="2:17">
      <c r="B57" s="143" t="s">
        <v>97</v>
      </c>
      <c r="C57" s="144">
        <v>1626</v>
      </c>
      <c r="D57" s="144">
        <v>7662</v>
      </c>
      <c r="E57" s="144">
        <v>9288</v>
      </c>
      <c r="F57" s="144">
        <v>1286</v>
      </c>
      <c r="G57" s="144">
        <v>5447</v>
      </c>
      <c r="H57" s="144">
        <v>6733</v>
      </c>
      <c r="I57" s="144">
        <v>2136</v>
      </c>
      <c r="J57" s="144">
        <v>4790</v>
      </c>
      <c r="K57" s="144">
        <v>6926</v>
      </c>
      <c r="L57" s="150">
        <f t="shared" si="2"/>
        <v>-0.20910209102091026</v>
      </c>
      <c r="M57" s="150">
        <f t="shared" si="2"/>
        <v>-0.28908901070216653</v>
      </c>
      <c r="N57" s="150">
        <f>IFERROR(H57/E57-1,"-")</f>
        <v>-0.27508613264427217</v>
      </c>
      <c r="O57" s="150">
        <f t="shared" si="2"/>
        <v>0.6609642301710732</v>
      </c>
      <c r="P57" s="150">
        <f t="shared" si="2"/>
        <v>-0.12061685331375072</v>
      </c>
      <c r="Q57" s="150">
        <f t="shared" si="2"/>
        <v>2.866478538541517E-2</v>
      </c>
    </row>
    <row r="58" spans="2:17" ht="15" customHeight="1">
      <c r="B58" s="312" t="s">
        <v>23</v>
      </c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</row>
    <row r="59" spans="2:17"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2:17"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</row>
    <row r="61" spans="2:17" ht="18" customHeight="1">
      <c r="B61" s="317" t="s">
        <v>296</v>
      </c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</row>
    <row r="62" spans="2:17" ht="15" customHeight="1">
      <c r="B62" s="146"/>
      <c r="C62" s="322">
        <v>2008</v>
      </c>
      <c r="D62" s="322"/>
      <c r="E62" s="322"/>
      <c r="F62" s="323">
        <v>2009</v>
      </c>
      <c r="G62" s="323"/>
      <c r="H62" s="323"/>
      <c r="I62" s="322">
        <v>2010</v>
      </c>
      <c r="J62" s="322"/>
      <c r="K62" s="322"/>
      <c r="L62" s="323" t="s">
        <v>154</v>
      </c>
      <c r="M62" s="323"/>
      <c r="N62" s="323"/>
      <c r="O62" s="324" t="s">
        <v>155</v>
      </c>
      <c r="P62" s="324"/>
      <c r="Q62" s="324"/>
    </row>
    <row r="63" spans="2:17" ht="30" customHeight="1">
      <c r="B63" s="146"/>
      <c r="C63" s="122" t="s">
        <v>8</v>
      </c>
      <c r="D63" s="122" t="s">
        <v>31</v>
      </c>
      <c r="E63" s="122" t="s">
        <v>10</v>
      </c>
      <c r="F63" s="128" t="s">
        <v>8</v>
      </c>
      <c r="G63" s="128" t="s">
        <v>31</v>
      </c>
      <c r="H63" s="128" t="s">
        <v>10</v>
      </c>
      <c r="I63" s="122" t="s">
        <v>8</v>
      </c>
      <c r="J63" s="122" t="s">
        <v>31</v>
      </c>
      <c r="K63" s="122" t="s">
        <v>10</v>
      </c>
      <c r="L63" s="128" t="s">
        <v>156</v>
      </c>
      <c r="M63" s="128" t="s">
        <v>157</v>
      </c>
      <c r="N63" s="128" t="s">
        <v>158</v>
      </c>
      <c r="O63" s="148" t="s">
        <v>156</v>
      </c>
      <c r="P63" s="148" t="s">
        <v>157</v>
      </c>
      <c r="Q63" s="148" t="s">
        <v>158</v>
      </c>
    </row>
    <row r="64" spans="2:17">
      <c r="B64" s="141" t="s">
        <v>85</v>
      </c>
      <c r="C64" s="142">
        <v>4671</v>
      </c>
      <c r="D64" s="142">
        <v>10960</v>
      </c>
      <c r="E64" s="142">
        <v>15631</v>
      </c>
      <c r="F64" s="149">
        <v>5152</v>
      </c>
      <c r="G64" s="149">
        <v>9544</v>
      </c>
      <c r="H64" s="149">
        <v>14696</v>
      </c>
      <c r="I64" s="142">
        <v>4095</v>
      </c>
      <c r="J64" s="142">
        <v>7445</v>
      </c>
      <c r="K64" s="142">
        <v>11540</v>
      </c>
      <c r="L64" s="134">
        <f t="shared" ref="L64:Q76" si="3">IFERROR(F64/C64-1,"-")</f>
        <v>0.10297580817812024</v>
      </c>
      <c r="M64" s="134">
        <f t="shared" si="3"/>
        <v>-0.12919708029197086</v>
      </c>
      <c r="N64" s="134">
        <f t="shared" si="3"/>
        <v>-5.9817030260379989E-2</v>
      </c>
      <c r="O64" s="130">
        <f t="shared" si="3"/>
        <v>-0.20516304347826086</v>
      </c>
      <c r="P64" s="130">
        <f t="shared" si="3"/>
        <v>-0.21992875104777876</v>
      </c>
      <c r="Q64" s="130">
        <f t="shared" si="3"/>
        <v>-0.21475231355470881</v>
      </c>
    </row>
    <row r="65" spans="2:17">
      <c r="B65" s="141" t="s">
        <v>86</v>
      </c>
      <c r="C65" s="142">
        <v>5356</v>
      </c>
      <c r="D65" s="142">
        <v>11857</v>
      </c>
      <c r="E65" s="142">
        <v>17213</v>
      </c>
      <c r="F65" s="149">
        <v>5208</v>
      </c>
      <c r="G65" s="149">
        <v>9619</v>
      </c>
      <c r="H65" s="149">
        <v>14827</v>
      </c>
      <c r="I65" s="142">
        <v>4174</v>
      </c>
      <c r="J65" s="142">
        <v>7710</v>
      </c>
      <c r="K65" s="142">
        <v>11884</v>
      </c>
      <c r="L65" s="134">
        <f t="shared" si="3"/>
        <v>-2.7632561613144091E-2</v>
      </c>
      <c r="M65" s="134">
        <f t="shared" si="3"/>
        <v>-0.18874926203930165</v>
      </c>
      <c r="N65" s="134">
        <f t="shared" si="3"/>
        <v>-0.13861616220298612</v>
      </c>
      <c r="O65" s="130">
        <f t="shared" si="3"/>
        <v>-0.19854070660522272</v>
      </c>
      <c r="P65" s="130">
        <f t="shared" si="3"/>
        <v>-0.19846137852167589</v>
      </c>
      <c r="Q65" s="130">
        <f t="shared" si="3"/>
        <v>-0.19848924259796319</v>
      </c>
    </row>
    <row r="66" spans="2:17">
      <c r="B66" s="141" t="s">
        <v>87</v>
      </c>
      <c r="C66" s="142">
        <v>5997</v>
      </c>
      <c r="D66" s="142">
        <v>12887</v>
      </c>
      <c r="E66" s="142">
        <v>18884</v>
      </c>
      <c r="F66" s="149">
        <v>6063</v>
      </c>
      <c r="G66" s="149">
        <v>10614</v>
      </c>
      <c r="H66" s="149">
        <v>16677</v>
      </c>
      <c r="I66" s="142">
        <v>4521</v>
      </c>
      <c r="J66" s="142">
        <v>6857</v>
      </c>
      <c r="K66" s="142">
        <v>11378</v>
      </c>
      <c r="L66" s="134">
        <f t="shared" si="3"/>
        <v>1.1005502751375795E-2</v>
      </c>
      <c r="M66" s="134">
        <f t="shared" si="3"/>
        <v>-0.17637929696593468</v>
      </c>
      <c r="N66" s="134">
        <f t="shared" si="3"/>
        <v>-0.11687142554543528</v>
      </c>
      <c r="O66" s="130">
        <f t="shared" si="3"/>
        <v>-0.25432953983176643</v>
      </c>
      <c r="P66" s="130">
        <f t="shared" si="3"/>
        <v>-0.35396645939325422</v>
      </c>
      <c r="Q66" s="130">
        <f t="shared" si="3"/>
        <v>-0.31774299934040895</v>
      </c>
    </row>
    <row r="67" spans="2:17">
      <c r="B67" s="141" t="s">
        <v>19</v>
      </c>
      <c r="C67" s="142">
        <v>2240</v>
      </c>
      <c r="D67" s="142">
        <v>3739</v>
      </c>
      <c r="E67" s="142">
        <v>5979</v>
      </c>
      <c r="F67" s="149">
        <v>2324</v>
      </c>
      <c r="G67" s="149">
        <v>3993</v>
      </c>
      <c r="H67" s="149">
        <v>6317</v>
      </c>
      <c r="I67" s="142">
        <v>1893</v>
      </c>
      <c r="J67" s="142">
        <v>2216</v>
      </c>
      <c r="K67" s="142">
        <v>4109</v>
      </c>
      <c r="L67" s="134">
        <f t="shared" si="3"/>
        <v>3.7500000000000089E-2</v>
      </c>
      <c r="M67" s="134">
        <f t="shared" si="3"/>
        <v>6.7932602300080136E-2</v>
      </c>
      <c r="N67" s="134">
        <f t="shared" si="3"/>
        <v>5.6531192507108141E-2</v>
      </c>
      <c r="O67" s="130">
        <f t="shared" si="3"/>
        <v>-0.18545611015490537</v>
      </c>
      <c r="P67" s="130">
        <f t="shared" si="3"/>
        <v>-0.44502880040070125</v>
      </c>
      <c r="Q67" s="130">
        <f t="shared" si="3"/>
        <v>-0.34953300617381666</v>
      </c>
    </row>
    <row r="68" spans="2:17">
      <c r="B68" s="141" t="s">
        <v>89</v>
      </c>
      <c r="C68" s="142">
        <v>524</v>
      </c>
      <c r="D68" s="142">
        <v>1817</v>
      </c>
      <c r="E68" s="142">
        <v>2341</v>
      </c>
      <c r="F68" s="149">
        <v>887</v>
      </c>
      <c r="G68" s="149">
        <v>1035</v>
      </c>
      <c r="H68" s="149">
        <v>1922</v>
      </c>
      <c r="I68" s="142">
        <v>658</v>
      </c>
      <c r="J68" s="142">
        <v>977</v>
      </c>
      <c r="K68" s="142">
        <v>1635</v>
      </c>
      <c r="L68" s="134">
        <f t="shared" si="3"/>
        <v>0.69274809160305351</v>
      </c>
      <c r="M68" s="134">
        <f t="shared" si="3"/>
        <v>-0.430379746835443</v>
      </c>
      <c r="N68" s="134">
        <f t="shared" si="3"/>
        <v>-0.17898334045279796</v>
      </c>
      <c r="O68" s="130">
        <f t="shared" si="3"/>
        <v>-0.25817361894024804</v>
      </c>
      <c r="P68" s="130">
        <f t="shared" si="3"/>
        <v>-5.6038647342995129E-2</v>
      </c>
      <c r="Q68" s="130">
        <f t="shared" si="3"/>
        <v>-0.14932362122788767</v>
      </c>
    </row>
    <row r="69" spans="2:17">
      <c r="B69" s="141" t="s">
        <v>90</v>
      </c>
      <c r="C69" s="142">
        <v>1252</v>
      </c>
      <c r="D69" s="142">
        <v>1458</v>
      </c>
      <c r="E69" s="142">
        <v>2710</v>
      </c>
      <c r="F69" s="149">
        <v>1071</v>
      </c>
      <c r="G69" s="149">
        <v>1061</v>
      </c>
      <c r="H69" s="149">
        <v>2132</v>
      </c>
      <c r="I69" s="142">
        <v>765</v>
      </c>
      <c r="J69" s="142">
        <v>653</v>
      </c>
      <c r="K69" s="142">
        <v>1418</v>
      </c>
      <c r="L69" s="134">
        <f t="shared" si="3"/>
        <v>-0.14456869009584661</v>
      </c>
      <c r="M69" s="134">
        <f t="shared" si="3"/>
        <v>-0.27229080932784633</v>
      </c>
      <c r="N69" s="134">
        <f t="shared" si="3"/>
        <v>-0.21328413284132841</v>
      </c>
      <c r="O69" s="130">
        <f t="shared" si="3"/>
        <v>-0.2857142857142857</v>
      </c>
      <c r="P69" s="130">
        <f t="shared" si="3"/>
        <v>-0.38454288407163051</v>
      </c>
      <c r="Q69" s="130">
        <f t="shared" si="3"/>
        <v>-0.33489681050656661</v>
      </c>
    </row>
    <row r="70" spans="2:17">
      <c r="B70" s="141" t="s">
        <v>91</v>
      </c>
      <c r="C70" s="142">
        <v>1673</v>
      </c>
      <c r="D70" s="142">
        <v>1896</v>
      </c>
      <c r="E70" s="142">
        <v>3569</v>
      </c>
      <c r="F70" s="149">
        <v>912</v>
      </c>
      <c r="G70" s="149">
        <v>894</v>
      </c>
      <c r="H70" s="149">
        <v>1806</v>
      </c>
      <c r="I70" s="142">
        <v>685</v>
      </c>
      <c r="J70" s="142">
        <v>778</v>
      </c>
      <c r="K70" s="142">
        <v>1463</v>
      </c>
      <c r="L70" s="134">
        <f t="shared" si="3"/>
        <v>-0.4548714883442917</v>
      </c>
      <c r="M70" s="134">
        <f t="shared" si="3"/>
        <v>-0.52848101265822778</v>
      </c>
      <c r="N70" s="134">
        <f t="shared" si="3"/>
        <v>-0.49397590361445787</v>
      </c>
      <c r="O70" s="130">
        <f t="shared" si="3"/>
        <v>-0.24890350877192979</v>
      </c>
      <c r="P70" s="130">
        <f t="shared" si="3"/>
        <v>-0.12975391498881428</v>
      </c>
      <c r="Q70" s="130">
        <f t="shared" si="3"/>
        <v>-0.18992248062015504</v>
      </c>
    </row>
    <row r="71" spans="2:17">
      <c r="B71" s="141" t="s">
        <v>92</v>
      </c>
      <c r="C71" s="142">
        <v>1239</v>
      </c>
      <c r="D71" s="142">
        <v>1154</v>
      </c>
      <c r="E71" s="142">
        <v>2393</v>
      </c>
      <c r="F71" s="149">
        <v>700</v>
      </c>
      <c r="G71" s="149">
        <v>736</v>
      </c>
      <c r="H71" s="149">
        <v>1436</v>
      </c>
      <c r="I71" s="142">
        <v>553</v>
      </c>
      <c r="J71" s="142">
        <v>522</v>
      </c>
      <c r="K71" s="142">
        <v>1075</v>
      </c>
      <c r="L71" s="134">
        <f t="shared" si="3"/>
        <v>-0.43502824858757061</v>
      </c>
      <c r="M71" s="134">
        <f t="shared" si="3"/>
        <v>-0.3622183708838822</v>
      </c>
      <c r="N71" s="134">
        <f t="shared" si="3"/>
        <v>-0.39991642290012541</v>
      </c>
      <c r="O71" s="130">
        <f t="shared" si="3"/>
        <v>-0.20999999999999996</v>
      </c>
      <c r="P71" s="130">
        <f t="shared" si="3"/>
        <v>-0.29076086956521741</v>
      </c>
      <c r="Q71" s="130">
        <f t="shared" si="3"/>
        <v>-0.25139275766016711</v>
      </c>
    </row>
    <row r="72" spans="2:17">
      <c r="B72" s="141" t="s">
        <v>93</v>
      </c>
      <c r="C72" s="142">
        <v>1574</v>
      </c>
      <c r="D72" s="142">
        <v>1462</v>
      </c>
      <c r="E72" s="142">
        <v>3036</v>
      </c>
      <c r="F72" s="149">
        <v>1101</v>
      </c>
      <c r="G72" s="149">
        <v>989</v>
      </c>
      <c r="H72" s="149">
        <v>2090</v>
      </c>
      <c r="I72" s="142">
        <v>533</v>
      </c>
      <c r="J72" s="142">
        <v>413</v>
      </c>
      <c r="K72" s="142">
        <v>946</v>
      </c>
      <c r="L72" s="134">
        <f t="shared" si="3"/>
        <v>-0.30050825921219826</v>
      </c>
      <c r="M72" s="134">
        <f t="shared" si="3"/>
        <v>-0.32352941176470584</v>
      </c>
      <c r="N72" s="134">
        <f t="shared" si="3"/>
        <v>-0.31159420289855078</v>
      </c>
      <c r="O72" s="130">
        <f t="shared" si="3"/>
        <v>-0.51589464123524076</v>
      </c>
      <c r="P72" s="130">
        <f t="shared" si="3"/>
        <v>-0.58240647118301314</v>
      </c>
      <c r="Q72" s="130">
        <f t="shared" si="3"/>
        <v>-0.5473684210526315</v>
      </c>
    </row>
    <row r="73" spans="2:17">
      <c r="B73" s="141" t="s">
        <v>94</v>
      </c>
      <c r="C73" s="142">
        <v>4382</v>
      </c>
      <c r="D73" s="142">
        <v>4694</v>
      </c>
      <c r="E73" s="142">
        <v>9076</v>
      </c>
      <c r="F73" s="149">
        <v>2702</v>
      </c>
      <c r="G73" s="149">
        <v>3662</v>
      </c>
      <c r="H73" s="149">
        <v>6364</v>
      </c>
      <c r="I73" s="142">
        <v>2450</v>
      </c>
      <c r="J73" s="142">
        <v>3977</v>
      </c>
      <c r="K73" s="142">
        <v>6427</v>
      </c>
      <c r="L73" s="134">
        <f t="shared" si="3"/>
        <v>-0.38338658146964855</v>
      </c>
      <c r="M73" s="134">
        <f t="shared" si="3"/>
        <v>-0.21985513421389002</v>
      </c>
      <c r="N73" s="134">
        <f t="shared" si="3"/>
        <v>-0.29881004847950643</v>
      </c>
      <c r="O73" s="130">
        <f t="shared" si="3"/>
        <v>-9.3264248704663211E-2</v>
      </c>
      <c r="P73" s="130">
        <f t="shared" si="3"/>
        <v>8.6018569087930041E-2</v>
      </c>
      <c r="Q73" s="130">
        <f t="shared" si="3"/>
        <v>9.8994343180389688E-3</v>
      </c>
    </row>
    <row r="74" spans="2:17">
      <c r="B74" s="141" t="s">
        <v>95</v>
      </c>
      <c r="C74" s="142">
        <v>5537</v>
      </c>
      <c r="D74" s="142">
        <v>11488</v>
      </c>
      <c r="E74" s="142">
        <v>17025</v>
      </c>
      <c r="F74" s="149">
        <v>3109</v>
      </c>
      <c r="G74" s="149">
        <v>6618</v>
      </c>
      <c r="H74" s="149">
        <v>9727</v>
      </c>
      <c r="I74" s="142">
        <v>2648</v>
      </c>
      <c r="J74" s="142">
        <v>6267</v>
      </c>
      <c r="K74" s="142">
        <v>8915</v>
      </c>
      <c r="L74" s="134">
        <f t="shared" si="3"/>
        <v>-0.43850460538197578</v>
      </c>
      <c r="M74" s="134">
        <f t="shared" si="3"/>
        <v>-0.42392061281337046</v>
      </c>
      <c r="N74" s="134">
        <f t="shared" si="3"/>
        <v>-0.42866372980910428</v>
      </c>
      <c r="O74" s="130">
        <f t="shared" si="3"/>
        <v>-0.14827918944998397</v>
      </c>
      <c r="P74" s="130">
        <f t="shared" si="3"/>
        <v>-5.3037171350861279E-2</v>
      </c>
      <c r="Q74" s="130">
        <f t="shared" si="3"/>
        <v>-8.3478976046057363E-2</v>
      </c>
    </row>
    <row r="75" spans="2:17">
      <c r="B75" s="141" t="s">
        <v>96</v>
      </c>
      <c r="C75" s="142">
        <v>4449</v>
      </c>
      <c r="D75" s="142">
        <v>8416</v>
      </c>
      <c r="E75" s="142">
        <v>12865</v>
      </c>
      <c r="F75" s="149">
        <v>3498</v>
      </c>
      <c r="G75" s="149">
        <v>6150</v>
      </c>
      <c r="H75" s="149">
        <v>9648</v>
      </c>
      <c r="I75" s="142">
        <v>2553</v>
      </c>
      <c r="J75" s="142">
        <v>7503</v>
      </c>
      <c r="K75" s="142">
        <v>10056</v>
      </c>
      <c r="L75" s="134">
        <f t="shared" si="3"/>
        <v>-0.21375590020229263</v>
      </c>
      <c r="M75" s="134">
        <f t="shared" si="3"/>
        <v>-0.26924904942965777</v>
      </c>
      <c r="N75" s="134">
        <f t="shared" si="3"/>
        <v>-0.25005829770695687</v>
      </c>
      <c r="O75" s="130">
        <f t="shared" si="3"/>
        <v>-0.27015437392795882</v>
      </c>
      <c r="P75" s="130">
        <f t="shared" si="3"/>
        <v>0.21999999999999997</v>
      </c>
      <c r="Q75" s="130">
        <f t="shared" si="3"/>
        <v>4.2288557213930433E-2</v>
      </c>
    </row>
    <row r="76" spans="2:17">
      <c r="B76" s="143" t="s">
        <v>97</v>
      </c>
      <c r="C76" s="144">
        <v>38894</v>
      </c>
      <c r="D76" s="144">
        <v>71828</v>
      </c>
      <c r="E76" s="144">
        <v>110722</v>
      </c>
      <c r="F76" s="144">
        <v>32727</v>
      </c>
      <c r="G76" s="144">
        <v>54915</v>
      </c>
      <c r="H76" s="144">
        <v>87642</v>
      </c>
      <c r="I76" s="144">
        <v>25528</v>
      </c>
      <c r="J76" s="144">
        <v>45318</v>
      </c>
      <c r="K76" s="144">
        <v>70846</v>
      </c>
      <c r="L76" s="150">
        <f t="shared" si="3"/>
        <v>-0.15855916079600962</v>
      </c>
      <c r="M76" s="150">
        <f t="shared" si="3"/>
        <v>-0.23546527816450413</v>
      </c>
      <c r="N76" s="150">
        <f>IFERROR(H76/E76-1,"-")</f>
        <v>-0.20844999187153412</v>
      </c>
      <c r="O76" s="150">
        <f t="shared" si="3"/>
        <v>-0.21997127753842394</v>
      </c>
      <c r="P76" s="150">
        <f t="shared" si="3"/>
        <v>-0.17476099426386238</v>
      </c>
      <c r="Q76" s="150">
        <f t="shared" si="3"/>
        <v>-0.19164327605485953</v>
      </c>
    </row>
    <row r="77" spans="2:17" ht="15" customHeight="1">
      <c r="B77" s="312" t="s">
        <v>23</v>
      </c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</row>
    <row r="78" spans="2:17"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</row>
    <row r="79" spans="2:17"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</row>
    <row r="80" spans="2:17"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</row>
    <row r="81" spans="2:17" ht="18" customHeight="1">
      <c r="B81" s="317" t="s">
        <v>298</v>
      </c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</row>
    <row r="82" spans="2:17" ht="15" customHeight="1">
      <c r="B82" s="146"/>
      <c r="C82" s="322">
        <v>2008</v>
      </c>
      <c r="D82" s="322"/>
      <c r="E82" s="322"/>
      <c r="F82" s="323">
        <v>2009</v>
      </c>
      <c r="G82" s="323"/>
      <c r="H82" s="323"/>
      <c r="I82" s="322">
        <v>2010</v>
      </c>
      <c r="J82" s="322"/>
      <c r="K82" s="322"/>
      <c r="L82" s="323" t="s">
        <v>154</v>
      </c>
      <c r="M82" s="323"/>
      <c r="N82" s="323"/>
      <c r="O82" s="324" t="s">
        <v>155</v>
      </c>
      <c r="P82" s="324"/>
      <c r="Q82" s="324"/>
    </row>
    <row r="83" spans="2:17" ht="30" customHeight="1">
      <c r="B83" s="146"/>
      <c r="C83" s="122" t="s">
        <v>8</v>
      </c>
      <c r="D83" s="122" t="s">
        <v>31</v>
      </c>
      <c r="E83" s="122" t="s">
        <v>10</v>
      </c>
      <c r="F83" s="128" t="s">
        <v>8</v>
      </c>
      <c r="G83" s="128" t="s">
        <v>31</v>
      </c>
      <c r="H83" s="128" t="s">
        <v>10</v>
      </c>
      <c r="I83" s="122" t="s">
        <v>8</v>
      </c>
      <c r="J83" s="122" t="s">
        <v>31</v>
      </c>
      <c r="K83" s="122" t="s">
        <v>10</v>
      </c>
      <c r="L83" s="128" t="s">
        <v>156</v>
      </c>
      <c r="M83" s="128" t="s">
        <v>157</v>
      </c>
      <c r="N83" s="128" t="s">
        <v>158</v>
      </c>
      <c r="O83" s="148" t="s">
        <v>156</v>
      </c>
      <c r="P83" s="148" t="s">
        <v>157</v>
      </c>
      <c r="Q83" s="148" t="s">
        <v>158</v>
      </c>
    </row>
    <row r="84" spans="2:17">
      <c r="B84" s="141" t="s">
        <v>85</v>
      </c>
      <c r="C84" s="142">
        <v>5005</v>
      </c>
      <c r="D84" s="142">
        <v>12505</v>
      </c>
      <c r="E84" s="142">
        <v>17510</v>
      </c>
      <c r="F84" s="149">
        <v>5431</v>
      </c>
      <c r="G84" s="149">
        <v>10668</v>
      </c>
      <c r="H84" s="149">
        <v>16099</v>
      </c>
      <c r="I84" s="142">
        <v>4275</v>
      </c>
      <c r="J84" s="142">
        <v>8421</v>
      </c>
      <c r="K84" s="142">
        <v>12696</v>
      </c>
      <c r="L84" s="134">
        <f t="shared" ref="L84:Q96" si="4">IFERROR(F84/C84-1,"-")</f>
        <v>8.5114885114885075E-2</v>
      </c>
      <c r="M84" s="134">
        <f t="shared" si="4"/>
        <v>-0.14690123950419831</v>
      </c>
      <c r="N84" s="134">
        <f t="shared" si="4"/>
        <v>-8.0582524271844647E-2</v>
      </c>
      <c r="O84" s="130">
        <f t="shared" si="4"/>
        <v>-0.21285214509298467</v>
      </c>
      <c r="P84" s="130">
        <f t="shared" si="4"/>
        <v>-0.21062992125984248</v>
      </c>
      <c r="Q84" s="130">
        <f t="shared" si="4"/>
        <v>-0.21137958879433505</v>
      </c>
    </row>
    <row r="85" spans="2:17">
      <c r="B85" s="141" t="s">
        <v>86</v>
      </c>
      <c r="C85" s="142">
        <v>5753</v>
      </c>
      <c r="D85" s="142">
        <v>13186</v>
      </c>
      <c r="E85" s="142">
        <v>18939</v>
      </c>
      <c r="F85" s="149">
        <v>5501</v>
      </c>
      <c r="G85" s="149">
        <v>10433</v>
      </c>
      <c r="H85" s="149">
        <v>15934</v>
      </c>
      <c r="I85" s="142">
        <v>4524</v>
      </c>
      <c r="J85" s="142">
        <v>8611</v>
      </c>
      <c r="K85" s="142">
        <v>13135</v>
      </c>
      <c r="L85" s="134">
        <f t="shared" si="4"/>
        <v>-4.3803233095776162E-2</v>
      </c>
      <c r="M85" s="134">
        <f t="shared" si="4"/>
        <v>-0.20878204155922953</v>
      </c>
      <c r="N85" s="134">
        <f t="shared" si="4"/>
        <v>-0.15866730027984577</v>
      </c>
      <c r="O85" s="130">
        <f t="shared" si="4"/>
        <v>-0.17760407198691142</v>
      </c>
      <c r="P85" s="130">
        <f t="shared" si="4"/>
        <v>-0.17463816735358961</v>
      </c>
      <c r="Q85" s="130">
        <f t="shared" si="4"/>
        <v>-0.17566210618802558</v>
      </c>
    </row>
    <row r="86" spans="2:17">
      <c r="B86" s="141" t="s">
        <v>87</v>
      </c>
      <c r="C86" s="142">
        <v>6309</v>
      </c>
      <c r="D86" s="142">
        <v>14098</v>
      </c>
      <c r="E86" s="142">
        <v>20407</v>
      </c>
      <c r="F86" s="149">
        <v>6326</v>
      </c>
      <c r="G86" s="149">
        <v>11738</v>
      </c>
      <c r="H86" s="149">
        <v>18064</v>
      </c>
      <c r="I86" s="142">
        <v>4746</v>
      </c>
      <c r="J86" s="142">
        <v>7501</v>
      </c>
      <c r="K86" s="142">
        <v>12247</v>
      </c>
      <c r="L86" s="134">
        <f t="shared" si="4"/>
        <v>2.6945633222381637E-3</v>
      </c>
      <c r="M86" s="134">
        <f t="shared" si="4"/>
        <v>-0.1673996311533551</v>
      </c>
      <c r="N86" s="134">
        <f t="shared" si="4"/>
        <v>-0.11481354437202917</v>
      </c>
      <c r="O86" s="130">
        <f t="shared" si="4"/>
        <v>-0.24976288333860264</v>
      </c>
      <c r="P86" s="130">
        <f t="shared" si="4"/>
        <v>-0.3609643891634009</v>
      </c>
      <c r="Q86" s="130">
        <f t="shared" si="4"/>
        <v>-0.32202170062001767</v>
      </c>
    </row>
    <row r="87" spans="2:17">
      <c r="B87" s="141" t="s">
        <v>19</v>
      </c>
      <c r="C87" s="142">
        <v>2340</v>
      </c>
      <c r="D87" s="142">
        <v>4100</v>
      </c>
      <c r="E87" s="142">
        <v>6440</v>
      </c>
      <c r="F87" s="149">
        <v>2472</v>
      </c>
      <c r="G87" s="149">
        <v>4249</v>
      </c>
      <c r="H87" s="149">
        <v>6721</v>
      </c>
      <c r="I87" s="142">
        <v>1960</v>
      </c>
      <c r="J87" s="142">
        <v>2570</v>
      </c>
      <c r="K87" s="142">
        <v>4530</v>
      </c>
      <c r="L87" s="134">
        <f t="shared" si="4"/>
        <v>5.6410256410256432E-2</v>
      </c>
      <c r="M87" s="134">
        <f t="shared" si="4"/>
        <v>3.6341463414634179E-2</v>
      </c>
      <c r="N87" s="134">
        <f t="shared" si="4"/>
        <v>4.3633540372670865E-2</v>
      </c>
      <c r="O87" s="130">
        <f t="shared" si="4"/>
        <v>-0.20711974110032361</v>
      </c>
      <c r="P87" s="130">
        <f t="shared" si="4"/>
        <v>-0.39515180042362907</v>
      </c>
      <c r="Q87" s="130">
        <f t="shared" si="4"/>
        <v>-0.32599315578038979</v>
      </c>
    </row>
    <row r="88" spans="2:17">
      <c r="B88" s="141" t="s">
        <v>89</v>
      </c>
      <c r="C88" s="142">
        <v>572</v>
      </c>
      <c r="D88" s="142">
        <v>1838</v>
      </c>
      <c r="E88" s="142">
        <v>2410</v>
      </c>
      <c r="F88" s="149">
        <v>921</v>
      </c>
      <c r="G88" s="149">
        <v>1056</v>
      </c>
      <c r="H88" s="149">
        <v>1977</v>
      </c>
      <c r="I88" s="142">
        <v>691</v>
      </c>
      <c r="J88" s="142">
        <v>983</v>
      </c>
      <c r="K88" s="142">
        <v>1674</v>
      </c>
      <c r="L88" s="134">
        <f t="shared" si="4"/>
        <v>0.61013986013986021</v>
      </c>
      <c r="M88" s="134">
        <f t="shared" si="4"/>
        <v>-0.42546245919477688</v>
      </c>
      <c r="N88" s="134">
        <f t="shared" si="4"/>
        <v>-0.17966804979253115</v>
      </c>
      <c r="O88" s="130">
        <f t="shared" si="4"/>
        <v>-0.249728555917481</v>
      </c>
      <c r="P88" s="130">
        <f t="shared" si="4"/>
        <v>-6.9128787878787845E-2</v>
      </c>
      <c r="Q88" s="130">
        <f t="shared" si="4"/>
        <v>-0.15326251896813359</v>
      </c>
    </row>
    <row r="89" spans="2:17">
      <c r="B89" s="141" t="s">
        <v>90</v>
      </c>
      <c r="C89" s="142">
        <v>1283</v>
      </c>
      <c r="D89" s="142">
        <v>1512</v>
      </c>
      <c r="E89" s="142">
        <v>2795</v>
      </c>
      <c r="F89" s="149">
        <v>1158</v>
      </c>
      <c r="G89" s="149">
        <v>1092</v>
      </c>
      <c r="H89" s="149">
        <v>2250</v>
      </c>
      <c r="I89" s="142">
        <v>802</v>
      </c>
      <c r="J89" s="142">
        <v>689</v>
      </c>
      <c r="K89" s="142">
        <v>1491</v>
      </c>
      <c r="L89" s="134">
        <f t="shared" si="4"/>
        <v>-9.7427903351519851E-2</v>
      </c>
      <c r="M89" s="134">
        <f t="shared" si="4"/>
        <v>-0.27777777777777779</v>
      </c>
      <c r="N89" s="134">
        <f t="shared" si="4"/>
        <v>-0.19499105545617168</v>
      </c>
      <c r="O89" s="130">
        <f t="shared" si="4"/>
        <v>-0.30742659758203794</v>
      </c>
      <c r="P89" s="130">
        <f t="shared" si="4"/>
        <v>-0.36904761904761907</v>
      </c>
      <c r="Q89" s="130">
        <f t="shared" si="4"/>
        <v>-0.33733333333333337</v>
      </c>
    </row>
    <row r="90" spans="2:17">
      <c r="B90" s="141" t="s">
        <v>91</v>
      </c>
      <c r="C90" s="142">
        <v>1729</v>
      </c>
      <c r="D90" s="142">
        <v>1984</v>
      </c>
      <c r="E90" s="142">
        <v>3713</v>
      </c>
      <c r="F90" s="149">
        <v>962</v>
      </c>
      <c r="G90" s="149">
        <v>948</v>
      </c>
      <c r="H90" s="149">
        <v>1910</v>
      </c>
      <c r="I90" s="142">
        <v>799</v>
      </c>
      <c r="J90" s="142">
        <v>884</v>
      </c>
      <c r="K90" s="142">
        <v>1683</v>
      </c>
      <c r="L90" s="134">
        <f t="shared" si="4"/>
        <v>-0.44360902255639101</v>
      </c>
      <c r="M90" s="134">
        <f t="shared" si="4"/>
        <v>-0.52217741935483875</v>
      </c>
      <c r="N90" s="134">
        <f t="shared" si="4"/>
        <v>-0.48559116617290599</v>
      </c>
      <c r="O90" s="130">
        <f t="shared" si="4"/>
        <v>-0.16943866943866948</v>
      </c>
      <c r="P90" s="130">
        <f t="shared" si="4"/>
        <v>-6.7510548523206704E-2</v>
      </c>
      <c r="Q90" s="130">
        <f t="shared" si="4"/>
        <v>-0.11884816753926697</v>
      </c>
    </row>
    <row r="91" spans="2:17">
      <c r="B91" s="141" t="s">
        <v>92</v>
      </c>
      <c r="C91" s="142">
        <v>1257</v>
      </c>
      <c r="D91" s="142">
        <v>1171</v>
      </c>
      <c r="E91" s="142">
        <v>2428</v>
      </c>
      <c r="F91" s="149">
        <v>716</v>
      </c>
      <c r="G91" s="149">
        <v>753</v>
      </c>
      <c r="H91" s="149">
        <v>1469</v>
      </c>
      <c r="I91" s="142">
        <v>615</v>
      </c>
      <c r="J91" s="142">
        <v>556</v>
      </c>
      <c r="K91" s="142">
        <v>1171</v>
      </c>
      <c r="L91" s="134">
        <f t="shared" si="4"/>
        <v>-0.43038981702466195</v>
      </c>
      <c r="M91" s="134">
        <f t="shared" si="4"/>
        <v>-0.35695986336464558</v>
      </c>
      <c r="N91" s="134">
        <f t="shared" si="4"/>
        <v>-0.39497528830313011</v>
      </c>
      <c r="O91" s="130">
        <f t="shared" si="4"/>
        <v>-0.14106145251396651</v>
      </c>
      <c r="P91" s="130">
        <f t="shared" si="4"/>
        <v>-0.26162018592297476</v>
      </c>
      <c r="Q91" s="130">
        <f t="shared" si="4"/>
        <v>-0.20285908781484008</v>
      </c>
    </row>
    <row r="92" spans="2:17">
      <c r="B92" s="141" t="s">
        <v>93</v>
      </c>
      <c r="C92" s="142">
        <v>1618</v>
      </c>
      <c r="D92" s="142">
        <v>1479</v>
      </c>
      <c r="E92" s="142">
        <v>3097</v>
      </c>
      <c r="F92" s="149">
        <v>1131</v>
      </c>
      <c r="G92" s="149">
        <v>1029</v>
      </c>
      <c r="H92" s="149">
        <v>2160</v>
      </c>
      <c r="I92" s="142">
        <v>577</v>
      </c>
      <c r="J92" s="142">
        <v>498</v>
      </c>
      <c r="K92" s="142">
        <v>1075</v>
      </c>
      <c r="L92" s="134">
        <f t="shared" si="4"/>
        <v>-0.30098887515451178</v>
      </c>
      <c r="M92" s="134">
        <f t="shared" si="4"/>
        <v>-0.3042596348884381</v>
      </c>
      <c r="N92" s="134">
        <f t="shared" si="4"/>
        <v>-0.30255085566677431</v>
      </c>
      <c r="O92" s="130">
        <f t="shared" si="4"/>
        <v>-0.48983200707338637</v>
      </c>
      <c r="P92" s="130">
        <f t="shared" si="4"/>
        <v>-0.51603498542274051</v>
      </c>
      <c r="Q92" s="130">
        <f t="shared" si="4"/>
        <v>-0.50231481481481488</v>
      </c>
    </row>
    <row r="93" spans="2:17">
      <c r="B93" s="141" t="s">
        <v>94</v>
      </c>
      <c r="C93" s="142">
        <v>4563</v>
      </c>
      <c r="D93" s="142">
        <v>5585</v>
      </c>
      <c r="E93" s="142">
        <v>10148</v>
      </c>
      <c r="F93" s="149">
        <v>2832</v>
      </c>
      <c r="G93" s="149">
        <v>4227</v>
      </c>
      <c r="H93" s="149">
        <v>7059</v>
      </c>
      <c r="I93" s="142">
        <v>2861</v>
      </c>
      <c r="J93" s="142">
        <v>4481</v>
      </c>
      <c r="K93" s="142">
        <v>7342</v>
      </c>
      <c r="L93" s="134">
        <f t="shared" si="4"/>
        <v>-0.37935568704799472</v>
      </c>
      <c r="M93" s="134">
        <f t="shared" si="4"/>
        <v>-0.24315129811996417</v>
      </c>
      <c r="N93" s="134">
        <f t="shared" si="4"/>
        <v>-0.30439495467087108</v>
      </c>
      <c r="O93" s="130">
        <f t="shared" si="4"/>
        <v>1.0240112994350348E-2</v>
      </c>
      <c r="P93" s="130">
        <f t="shared" si="4"/>
        <v>6.0089898273006925E-2</v>
      </c>
      <c r="Q93" s="130">
        <f t="shared" si="4"/>
        <v>4.0090664400056708E-2</v>
      </c>
    </row>
    <row r="94" spans="2:17">
      <c r="B94" s="141" t="s">
        <v>95</v>
      </c>
      <c r="C94" s="142">
        <v>5741</v>
      </c>
      <c r="D94" s="142">
        <v>12386</v>
      </c>
      <c r="E94" s="142">
        <v>18127</v>
      </c>
      <c r="F94" s="149">
        <v>3247</v>
      </c>
      <c r="G94" s="149">
        <v>7225</v>
      </c>
      <c r="H94" s="149">
        <v>10472</v>
      </c>
      <c r="I94" s="142">
        <v>3201</v>
      </c>
      <c r="J94" s="142">
        <v>6898</v>
      </c>
      <c r="K94" s="142">
        <v>10099</v>
      </c>
      <c r="L94" s="134">
        <f t="shared" si="4"/>
        <v>-0.43441909075074026</v>
      </c>
      <c r="M94" s="134">
        <f t="shared" si="4"/>
        <v>-0.41668012271919908</v>
      </c>
      <c r="N94" s="134">
        <f t="shared" si="4"/>
        <v>-0.42229822916092019</v>
      </c>
      <c r="O94" s="130">
        <f t="shared" si="4"/>
        <v>-1.4166923313828184E-2</v>
      </c>
      <c r="P94" s="130">
        <f t="shared" si="4"/>
        <v>-4.5259515570934217E-2</v>
      </c>
      <c r="Q94" s="130">
        <f t="shared" si="4"/>
        <v>-3.5618792971734203E-2</v>
      </c>
    </row>
    <row r="95" spans="2:17">
      <c r="B95" s="141" t="s">
        <v>96</v>
      </c>
      <c r="C95" s="142">
        <v>4790</v>
      </c>
      <c r="D95" s="142">
        <v>9651</v>
      </c>
      <c r="E95" s="142">
        <v>14441</v>
      </c>
      <c r="F95" s="149">
        <v>3661</v>
      </c>
      <c r="G95" s="149">
        <v>6964</v>
      </c>
      <c r="H95" s="149">
        <v>10625</v>
      </c>
      <c r="I95" s="142">
        <v>3064</v>
      </c>
      <c r="J95" s="142">
        <v>8029</v>
      </c>
      <c r="K95" s="142">
        <v>11093</v>
      </c>
      <c r="L95" s="134">
        <f t="shared" si="4"/>
        <v>-0.23569937369519833</v>
      </c>
      <c r="M95" s="134">
        <f t="shared" si="4"/>
        <v>-0.2784167443788208</v>
      </c>
      <c r="N95" s="134">
        <f t="shared" si="4"/>
        <v>-0.26424762828059001</v>
      </c>
      <c r="O95" s="130">
        <f t="shared" si="4"/>
        <v>-0.1630701993990713</v>
      </c>
      <c r="P95" s="130">
        <f t="shared" si="4"/>
        <v>0.15292935094773119</v>
      </c>
      <c r="Q95" s="130">
        <f t="shared" si="4"/>
        <v>4.4047058823529328E-2</v>
      </c>
    </row>
    <row r="96" spans="2:17">
      <c r="B96" s="143" t="s">
        <v>97</v>
      </c>
      <c r="C96" s="144">
        <v>40960</v>
      </c>
      <c r="D96" s="144">
        <v>79495</v>
      </c>
      <c r="E96" s="144">
        <v>120455</v>
      </c>
      <c r="F96" s="144">
        <v>34358</v>
      </c>
      <c r="G96" s="144">
        <v>60382</v>
      </c>
      <c r="H96" s="144">
        <v>94740</v>
      </c>
      <c r="I96" s="144">
        <v>28115</v>
      </c>
      <c r="J96" s="144">
        <v>50121</v>
      </c>
      <c r="K96" s="144">
        <v>78236</v>
      </c>
      <c r="L96" s="150">
        <f t="shared" si="4"/>
        <v>-0.16118164062499996</v>
      </c>
      <c r="M96" s="150">
        <f t="shared" si="4"/>
        <v>-0.24043021573683876</v>
      </c>
      <c r="N96" s="150">
        <f>IFERROR(H96/E96-1,"-")</f>
        <v>-0.21348221327466688</v>
      </c>
      <c r="O96" s="150">
        <f t="shared" si="4"/>
        <v>-0.18170440654287212</v>
      </c>
      <c r="P96" s="150">
        <f t="shared" si="4"/>
        <v>-0.16993474876618864</v>
      </c>
      <c r="Q96" s="150">
        <f t="shared" si="4"/>
        <v>-0.17420308211948488</v>
      </c>
    </row>
    <row r="97" spans="2:17" ht="15" customHeight="1">
      <c r="B97" s="312" t="s">
        <v>23</v>
      </c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B13" sqref="B13"/>
    </sheetView>
  </sheetViews>
  <sheetFormatPr baseColWidth="10" defaultRowHeight="12.75"/>
  <cols>
    <col min="1" max="1" width="15.7109375" style="52" customWidth="1"/>
    <col min="2" max="2" width="2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>
      <c r="B1" s="151"/>
    </row>
    <row r="2" spans="2:7" ht="15" customHeight="1"/>
    <row r="3" spans="2:7" ht="15" customHeight="1"/>
    <row r="4" spans="2:7" ht="15" customHeight="1"/>
    <row r="5" spans="2:7" ht="36" customHeight="1">
      <c r="B5" s="310" t="s">
        <v>299</v>
      </c>
      <c r="C5" s="310"/>
      <c r="D5" s="310"/>
      <c r="E5" s="310"/>
      <c r="F5" s="310"/>
      <c r="G5" s="310"/>
    </row>
    <row r="6" spans="2:7" ht="30" customHeight="1">
      <c r="B6" s="53" t="s">
        <v>159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105" t="s">
        <v>160</v>
      </c>
      <c r="C7" s="152"/>
      <c r="D7" s="152"/>
      <c r="E7" s="152"/>
      <c r="F7" s="152"/>
      <c r="G7" s="152"/>
    </row>
    <row r="8" spans="2:7" ht="15" customHeight="1">
      <c r="B8" s="153" t="s">
        <v>112</v>
      </c>
      <c r="C8" s="154">
        <v>94740</v>
      </c>
      <c r="D8" s="155">
        <f>C8/$C$8</f>
        <v>1</v>
      </c>
      <c r="E8" s="154">
        <v>78236</v>
      </c>
      <c r="F8" s="155">
        <f>E8/$E$8</f>
        <v>1</v>
      </c>
      <c r="G8" s="155">
        <f>IFERROR((E8-C8)/C8,"-")</f>
        <v>-0.1742030821194849</v>
      </c>
    </row>
    <row r="9" spans="2:7" ht="15" customHeight="1">
      <c r="B9" s="105" t="s">
        <v>161</v>
      </c>
      <c r="C9" s="152"/>
      <c r="D9" s="152"/>
      <c r="E9" s="152"/>
      <c r="F9" s="156"/>
      <c r="G9" s="156"/>
    </row>
    <row r="10" spans="2:7" ht="15" customHeight="1">
      <c r="B10" s="157" t="s">
        <v>162</v>
      </c>
      <c r="C10" s="158">
        <v>34358</v>
      </c>
      <c r="D10" s="159">
        <f t="shared" ref="D10:D15" si="0">C10/$C$8</f>
        <v>0.36265568925480263</v>
      </c>
      <c r="E10" s="158">
        <v>28115</v>
      </c>
      <c r="F10" s="159">
        <f t="shared" ref="F10:F15" si="1">E10/$E$8</f>
        <v>0.359361419295465</v>
      </c>
      <c r="G10" s="159">
        <f t="shared" ref="G10:G15" si="2">IFERROR((E10-C10)/C10,"-")</f>
        <v>-0.18170440654287212</v>
      </c>
    </row>
    <row r="11" spans="2:7" ht="15" customHeight="1">
      <c r="B11" s="160" t="s">
        <v>163</v>
      </c>
      <c r="C11" s="161">
        <v>1462</v>
      </c>
      <c r="D11" s="162">
        <f t="shared" si="0"/>
        <v>1.5431707831961157E-2</v>
      </c>
      <c r="E11" s="161">
        <v>1354</v>
      </c>
      <c r="F11" s="162">
        <f t="shared" si="1"/>
        <v>1.7306610767421647E-2</v>
      </c>
      <c r="G11" s="163">
        <f t="shared" si="2"/>
        <v>-7.3871409028727769E-2</v>
      </c>
    </row>
    <row r="12" spans="2:7" ht="15" customHeight="1">
      <c r="B12" s="160" t="s">
        <v>164</v>
      </c>
      <c r="C12" s="161">
        <v>16071</v>
      </c>
      <c r="D12" s="162">
        <f t="shared" si="0"/>
        <v>0.16963267891070297</v>
      </c>
      <c r="E12" s="161">
        <v>16865</v>
      </c>
      <c r="F12" s="162">
        <f t="shared" si="1"/>
        <v>0.21556572421902961</v>
      </c>
      <c r="G12" s="163">
        <f t="shared" si="2"/>
        <v>4.940576193142928E-2</v>
      </c>
    </row>
    <row r="13" spans="2:7" ht="15" customHeight="1">
      <c r="B13" s="160" t="s">
        <v>165</v>
      </c>
      <c r="C13" s="161">
        <v>10579</v>
      </c>
      <c r="D13" s="162">
        <f t="shared" si="0"/>
        <v>0.11166350010555204</v>
      </c>
      <c r="E13" s="161">
        <v>6875</v>
      </c>
      <c r="F13" s="162">
        <f t="shared" si="1"/>
        <v>8.7875146991154965E-2</v>
      </c>
      <c r="G13" s="163">
        <f t="shared" si="2"/>
        <v>-0.35012761130541636</v>
      </c>
    </row>
    <row r="14" spans="2:7" ht="15" customHeight="1">
      <c r="B14" s="160" t="s">
        <v>166</v>
      </c>
      <c r="C14" s="161">
        <v>6156</v>
      </c>
      <c r="D14" s="162">
        <f t="shared" si="0"/>
        <v>6.4977834072197593E-2</v>
      </c>
      <c r="E14" s="161">
        <v>2941</v>
      </c>
      <c r="F14" s="162">
        <f t="shared" si="1"/>
        <v>3.7591390152870802E-2</v>
      </c>
      <c r="G14" s="163">
        <f t="shared" si="2"/>
        <v>-0.52225471085120212</v>
      </c>
    </row>
    <row r="15" spans="2:7" ht="15" customHeight="1">
      <c r="B15" s="160" t="s">
        <v>167</v>
      </c>
      <c r="C15" s="161">
        <v>90</v>
      </c>
      <c r="D15" s="162">
        <f t="shared" si="0"/>
        <v>9.4996833438885367E-4</v>
      </c>
      <c r="E15" s="161">
        <v>80</v>
      </c>
      <c r="F15" s="162">
        <f t="shared" si="1"/>
        <v>1.022547164987985E-3</v>
      </c>
      <c r="G15" s="163">
        <f t="shared" si="2"/>
        <v>-0.1111111111111111</v>
      </c>
    </row>
    <row r="16" spans="2:7" ht="15" customHeight="1">
      <c r="B16" s="105" t="s">
        <v>168</v>
      </c>
      <c r="C16" s="152"/>
      <c r="D16" s="152"/>
      <c r="E16" s="152"/>
      <c r="F16" s="156"/>
      <c r="G16" s="156"/>
    </row>
    <row r="17" spans="2:11" ht="15" customHeight="1">
      <c r="B17" s="157" t="s">
        <v>169</v>
      </c>
      <c r="C17" s="158">
        <v>60382</v>
      </c>
      <c r="D17" s="159">
        <f>C17/$C$8</f>
        <v>0.63734431074519737</v>
      </c>
      <c r="E17" s="158">
        <v>50121</v>
      </c>
      <c r="F17" s="159">
        <f>E17/$E$8</f>
        <v>0.64063858070453494</v>
      </c>
      <c r="G17" s="159">
        <f>IFERROR((E17-C17)/C17,"-")</f>
        <v>-0.16993474876618861</v>
      </c>
    </row>
    <row r="18" spans="2:11" ht="15" customHeight="1">
      <c r="B18" s="296" t="s">
        <v>148</v>
      </c>
      <c r="C18" s="296"/>
      <c r="D18" s="296"/>
      <c r="E18" s="296"/>
      <c r="F18" s="296"/>
      <c r="G18" s="296"/>
    </row>
    <row r="19" spans="2:11" ht="20.100000000000001" customHeight="1" thickBot="1"/>
    <row r="20" spans="2:11" ht="30" customHeight="1" thickBot="1">
      <c r="G20" s="1" t="s">
        <v>100</v>
      </c>
    </row>
    <row r="21" spans="2:11" ht="20.100000000000001" customHeight="1"/>
    <row r="26" spans="2:11">
      <c r="B26" s="65"/>
      <c r="C26" s="65"/>
      <c r="D26" s="65"/>
      <c r="E26" s="65"/>
      <c r="F26" s="65"/>
      <c r="G26" s="65"/>
      <c r="H26" s="65"/>
      <c r="I26" s="65"/>
      <c r="J26" s="65"/>
      <c r="K26" s="6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B13" sqref="B13"/>
    </sheetView>
  </sheetViews>
  <sheetFormatPr baseColWidth="10" defaultRowHeight="12.75"/>
  <cols>
    <col min="1" max="1" width="15" style="13" customWidth="1"/>
    <col min="2" max="9" width="11.42578125" style="13"/>
    <col min="10" max="10" width="11.85546875" style="13" customWidth="1"/>
    <col min="11" max="11" width="3.7109375" style="13" customWidth="1"/>
    <col min="12" max="265" width="11.42578125" style="13"/>
    <col min="266" max="266" width="11.85546875" style="13" customWidth="1"/>
    <col min="267" max="267" width="3.7109375" style="13" customWidth="1"/>
    <col min="268" max="521" width="11.42578125" style="13"/>
    <col min="522" max="522" width="11.85546875" style="13" customWidth="1"/>
    <col min="523" max="523" width="3.7109375" style="13" customWidth="1"/>
    <col min="524" max="777" width="11.42578125" style="13"/>
    <col min="778" max="778" width="11.85546875" style="13" customWidth="1"/>
    <col min="779" max="779" width="3.7109375" style="13" customWidth="1"/>
    <col min="780" max="1033" width="11.42578125" style="13"/>
    <col min="1034" max="1034" width="11.85546875" style="13" customWidth="1"/>
    <col min="1035" max="1035" width="3.7109375" style="13" customWidth="1"/>
    <col min="1036" max="1289" width="11.42578125" style="13"/>
    <col min="1290" max="1290" width="11.85546875" style="13" customWidth="1"/>
    <col min="1291" max="1291" width="3.7109375" style="13" customWidth="1"/>
    <col min="1292" max="1545" width="11.42578125" style="13"/>
    <col min="1546" max="1546" width="11.85546875" style="13" customWidth="1"/>
    <col min="1547" max="1547" width="3.7109375" style="13" customWidth="1"/>
    <col min="1548" max="1801" width="11.42578125" style="13"/>
    <col min="1802" max="1802" width="11.85546875" style="13" customWidth="1"/>
    <col min="1803" max="1803" width="3.7109375" style="13" customWidth="1"/>
    <col min="1804" max="2057" width="11.42578125" style="13"/>
    <col min="2058" max="2058" width="11.85546875" style="13" customWidth="1"/>
    <col min="2059" max="2059" width="3.7109375" style="13" customWidth="1"/>
    <col min="2060" max="2313" width="11.42578125" style="13"/>
    <col min="2314" max="2314" width="11.85546875" style="13" customWidth="1"/>
    <col min="2315" max="2315" width="3.7109375" style="13" customWidth="1"/>
    <col min="2316" max="2569" width="11.42578125" style="13"/>
    <col min="2570" max="2570" width="11.85546875" style="13" customWidth="1"/>
    <col min="2571" max="2571" width="3.7109375" style="13" customWidth="1"/>
    <col min="2572" max="2825" width="11.42578125" style="13"/>
    <col min="2826" max="2826" width="11.85546875" style="13" customWidth="1"/>
    <col min="2827" max="2827" width="3.7109375" style="13" customWidth="1"/>
    <col min="2828" max="3081" width="11.42578125" style="13"/>
    <col min="3082" max="3082" width="11.85546875" style="13" customWidth="1"/>
    <col min="3083" max="3083" width="3.7109375" style="13" customWidth="1"/>
    <col min="3084" max="3337" width="11.42578125" style="13"/>
    <col min="3338" max="3338" width="11.85546875" style="13" customWidth="1"/>
    <col min="3339" max="3339" width="3.7109375" style="13" customWidth="1"/>
    <col min="3340" max="3593" width="11.42578125" style="13"/>
    <col min="3594" max="3594" width="11.85546875" style="13" customWidth="1"/>
    <col min="3595" max="3595" width="3.7109375" style="13" customWidth="1"/>
    <col min="3596" max="3849" width="11.42578125" style="13"/>
    <col min="3850" max="3850" width="11.85546875" style="13" customWidth="1"/>
    <col min="3851" max="3851" width="3.7109375" style="13" customWidth="1"/>
    <col min="3852" max="4105" width="11.42578125" style="13"/>
    <col min="4106" max="4106" width="11.85546875" style="13" customWidth="1"/>
    <col min="4107" max="4107" width="3.7109375" style="13" customWidth="1"/>
    <col min="4108" max="4361" width="11.42578125" style="13"/>
    <col min="4362" max="4362" width="11.85546875" style="13" customWidth="1"/>
    <col min="4363" max="4363" width="3.7109375" style="13" customWidth="1"/>
    <col min="4364" max="4617" width="11.42578125" style="13"/>
    <col min="4618" max="4618" width="11.85546875" style="13" customWidth="1"/>
    <col min="4619" max="4619" width="3.7109375" style="13" customWidth="1"/>
    <col min="4620" max="4873" width="11.42578125" style="13"/>
    <col min="4874" max="4874" width="11.85546875" style="13" customWidth="1"/>
    <col min="4875" max="4875" width="3.7109375" style="13" customWidth="1"/>
    <col min="4876" max="5129" width="11.42578125" style="13"/>
    <col min="5130" max="5130" width="11.85546875" style="13" customWidth="1"/>
    <col min="5131" max="5131" width="3.7109375" style="13" customWidth="1"/>
    <col min="5132" max="5385" width="11.42578125" style="13"/>
    <col min="5386" max="5386" width="11.85546875" style="13" customWidth="1"/>
    <col min="5387" max="5387" width="3.7109375" style="13" customWidth="1"/>
    <col min="5388" max="5641" width="11.42578125" style="13"/>
    <col min="5642" max="5642" width="11.85546875" style="13" customWidth="1"/>
    <col min="5643" max="5643" width="3.7109375" style="13" customWidth="1"/>
    <col min="5644" max="5897" width="11.42578125" style="13"/>
    <col min="5898" max="5898" width="11.85546875" style="13" customWidth="1"/>
    <col min="5899" max="5899" width="3.7109375" style="13" customWidth="1"/>
    <col min="5900" max="6153" width="11.42578125" style="13"/>
    <col min="6154" max="6154" width="11.85546875" style="13" customWidth="1"/>
    <col min="6155" max="6155" width="3.7109375" style="13" customWidth="1"/>
    <col min="6156" max="6409" width="11.42578125" style="13"/>
    <col min="6410" max="6410" width="11.85546875" style="13" customWidth="1"/>
    <col min="6411" max="6411" width="3.7109375" style="13" customWidth="1"/>
    <col min="6412" max="6665" width="11.42578125" style="13"/>
    <col min="6666" max="6666" width="11.85546875" style="13" customWidth="1"/>
    <col min="6667" max="6667" width="3.7109375" style="13" customWidth="1"/>
    <col min="6668" max="6921" width="11.42578125" style="13"/>
    <col min="6922" max="6922" width="11.85546875" style="13" customWidth="1"/>
    <col min="6923" max="6923" width="3.7109375" style="13" customWidth="1"/>
    <col min="6924" max="7177" width="11.42578125" style="13"/>
    <col min="7178" max="7178" width="11.85546875" style="13" customWidth="1"/>
    <col min="7179" max="7179" width="3.7109375" style="13" customWidth="1"/>
    <col min="7180" max="7433" width="11.42578125" style="13"/>
    <col min="7434" max="7434" width="11.85546875" style="13" customWidth="1"/>
    <col min="7435" max="7435" width="3.7109375" style="13" customWidth="1"/>
    <col min="7436" max="7689" width="11.42578125" style="13"/>
    <col min="7690" max="7690" width="11.85546875" style="13" customWidth="1"/>
    <col min="7691" max="7691" width="3.7109375" style="13" customWidth="1"/>
    <col min="7692" max="7945" width="11.42578125" style="13"/>
    <col min="7946" max="7946" width="11.85546875" style="13" customWidth="1"/>
    <col min="7947" max="7947" width="3.7109375" style="13" customWidth="1"/>
    <col min="7948" max="8201" width="11.42578125" style="13"/>
    <col min="8202" max="8202" width="11.85546875" style="13" customWidth="1"/>
    <col min="8203" max="8203" width="3.7109375" style="13" customWidth="1"/>
    <col min="8204" max="8457" width="11.42578125" style="13"/>
    <col min="8458" max="8458" width="11.85546875" style="13" customWidth="1"/>
    <col min="8459" max="8459" width="3.7109375" style="13" customWidth="1"/>
    <col min="8460" max="8713" width="11.42578125" style="13"/>
    <col min="8714" max="8714" width="11.85546875" style="13" customWidth="1"/>
    <col min="8715" max="8715" width="3.7109375" style="13" customWidth="1"/>
    <col min="8716" max="8969" width="11.42578125" style="13"/>
    <col min="8970" max="8970" width="11.85546875" style="13" customWidth="1"/>
    <col min="8971" max="8971" width="3.7109375" style="13" customWidth="1"/>
    <col min="8972" max="9225" width="11.42578125" style="13"/>
    <col min="9226" max="9226" width="11.85546875" style="13" customWidth="1"/>
    <col min="9227" max="9227" width="3.7109375" style="13" customWidth="1"/>
    <col min="9228" max="9481" width="11.42578125" style="13"/>
    <col min="9482" max="9482" width="11.85546875" style="13" customWidth="1"/>
    <col min="9483" max="9483" width="3.7109375" style="13" customWidth="1"/>
    <col min="9484" max="9737" width="11.42578125" style="13"/>
    <col min="9738" max="9738" width="11.85546875" style="13" customWidth="1"/>
    <col min="9739" max="9739" width="3.7109375" style="13" customWidth="1"/>
    <col min="9740" max="9993" width="11.42578125" style="13"/>
    <col min="9994" max="9994" width="11.85546875" style="13" customWidth="1"/>
    <col min="9995" max="9995" width="3.7109375" style="13" customWidth="1"/>
    <col min="9996" max="10249" width="11.42578125" style="13"/>
    <col min="10250" max="10250" width="11.85546875" style="13" customWidth="1"/>
    <col min="10251" max="10251" width="3.7109375" style="13" customWidth="1"/>
    <col min="10252" max="10505" width="11.42578125" style="13"/>
    <col min="10506" max="10506" width="11.85546875" style="13" customWidth="1"/>
    <col min="10507" max="10507" width="3.7109375" style="13" customWidth="1"/>
    <col min="10508" max="10761" width="11.42578125" style="13"/>
    <col min="10762" max="10762" width="11.85546875" style="13" customWidth="1"/>
    <col min="10763" max="10763" width="3.7109375" style="13" customWidth="1"/>
    <col min="10764" max="11017" width="11.42578125" style="13"/>
    <col min="11018" max="11018" width="11.85546875" style="13" customWidth="1"/>
    <col min="11019" max="11019" width="3.7109375" style="13" customWidth="1"/>
    <col min="11020" max="11273" width="11.42578125" style="13"/>
    <col min="11274" max="11274" width="11.85546875" style="13" customWidth="1"/>
    <col min="11275" max="11275" width="3.7109375" style="13" customWidth="1"/>
    <col min="11276" max="11529" width="11.42578125" style="13"/>
    <col min="11530" max="11530" width="11.85546875" style="13" customWidth="1"/>
    <col min="11531" max="11531" width="3.7109375" style="13" customWidth="1"/>
    <col min="11532" max="11785" width="11.42578125" style="13"/>
    <col min="11786" max="11786" width="11.85546875" style="13" customWidth="1"/>
    <col min="11787" max="11787" width="3.7109375" style="13" customWidth="1"/>
    <col min="11788" max="12041" width="11.42578125" style="13"/>
    <col min="12042" max="12042" width="11.85546875" style="13" customWidth="1"/>
    <col min="12043" max="12043" width="3.7109375" style="13" customWidth="1"/>
    <col min="12044" max="12297" width="11.42578125" style="13"/>
    <col min="12298" max="12298" width="11.85546875" style="13" customWidth="1"/>
    <col min="12299" max="12299" width="3.7109375" style="13" customWidth="1"/>
    <col min="12300" max="12553" width="11.42578125" style="13"/>
    <col min="12554" max="12554" width="11.85546875" style="13" customWidth="1"/>
    <col min="12555" max="12555" width="3.7109375" style="13" customWidth="1"/>
    <col min="12556" max="12809" width="11.42578125" style="13"/>
    <col min="12810" max="12810" width="11.85546875" style="13" customWidth="1"/>
    <col min="12811" max="12811" width="3.7109375" style="13" customWidth="1"/>
    <col min="12812" max="13065" width="11.42578125" style="13"/>
    <col min="13066" max="13066" width="11.85546875" style="13" customWidth="1"/>
    <col min="13067" max="13067" width="3.7109375" style="13" customWidth="1"/>
    <col min="13068" max="13321" width="11.42578125" style="13"/>
    <col min="13322" max="13322" width="11.85546875" style="13" customWidth="1"/>
    <col min="13323" max="13323" width="3.7109375" style="13" customWidth="1"/>
    <col min="13324" max="13577" width="11.42578125" style="13"/>
    <col min="13578" max="13578" width="11.85546875" style="13" customWidth="1"/>
    <col min="13579" max="13579" width="3.7109375" style="13" customWidth="1"/>
    <col min="13580" max="13833" width="11.42578125" style="13"/>
    <col min="13834" max="13834" width="11.85546875" style="13" customWidth="1"/>
    <col min="13835" max="13835" width="3.7109375" style="13" customWidth="1"/>
    <col min="13836" max="14089" width="11.42578125" style="13"/>
    <col min="14090" max="14090" width="11.85546875" style="13" customWidth="1"/>
    <col min="14091" max="14091" width="3.7109375" style="13" customWidth="1"/>
    <col min="14092" max="14345" width="11.42578125" style="13"/>
    <col min="14346" max="14346" width="11.85546875" style="13" customWidth="1"/>
    <col min="14347" max="14347" width="3.7109375" style="13" customWidth="1"/>
    <col min="14348" max="14601" width="11.42578125" style="13"/>
    <col min="14602" max="14602" width="11.85546875" style="13" customWidth="1"/>
    <col min="14603" max="14603" width="3.7109375" style="13" customWidth="1"/>
    <col min="14604" max="14857" width="11.42578125" style="13"/>
    <col min="14858" max="14858" width="11.85546875" style="13" customWidth="1"/>
    <col min="14859" max="14859" width="3.7109375" style="13" customWidth="1"/>
    <col min="14860" max="15113" width="11.42578125" style="13"/>
    <col min="15114" max="15114" width="11.85546875" style="13" customWidth="1"/>
    <col min="15115" max="15115" width="3.7109375" style="13" customWidth="1"/>
    <col min="15116" max="15369" width="11.42578125" style="13"/>
    <col min="15370" max="15370" width="11.85546875" style="13" customWidth="1"/>
    <col min="15371" max="15371" width="3.7109375" style="13" customWidth="1"/>
    <col min="15372" max="15625" width="11.42578125" style="13"/>
    <col min="15626" max="15626" width="11.85546875" style="13" customWidth="1"/>
    <col min="15627" max="15627" width="3.7109375" style="13" customWidth="1"/>
    <col min="15628" max="15881" width="11.42578125" style="13"/>
    <col min="15882" max="15882" width="11.85546875" style="13" customWidth="1"/>
    <col min="15883" max="15883" width="3.7109375" style="13" customWidth="1"/>
    <col min="15884" max="16137" width="11.42578125" style="13"/>
    <col min="16138" max="16138" width="11.85546875" style="13" customWidth="1"/>
    <col min="16139" max="16139" width="3.7109375" style="13" customWidth="1"/>
    <col min="16140" max="16384" width="11.42578125" style="13"/>
  </cols>
  <sheetData>
    <row r="28" spans="2:12" ht="24.9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20.100000000000001" customHeight="1" thickBot="1"/>
    <row r="30" spans="2:12" ht="30" customHeight="1" thickBot="1">
      <c r="J30" s="1" t="s">
        <v>7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36"/>
  <sheetViews>
    <sheetView showGridLines="0" showRowColHeaders="0" zoomScaleNormal="100" workbookViewId="0">
      <selection activeCell="B13" sqref="B13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3" t="s">
        <v>305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</row>
    <row r="6" spans="2:21" ht="26.25" thickBot="1">
      <c r="B6" s="138"/>
      <c r="C6" s="122" t="s">
        <v>167</v>
      </c>
      <c r="D6" s="122" t="s">
        <v>116</v>
      </c>
      <c r="E6" s="128" t="s">
        <v>166</v>
      </c>
      <c r="F6" s="128" t="s">
        <v>116</v>
      </c>
      <c r="G6" s="122" t="s">
        <v>165</v>
      </c>
      <c r="H6" s="122" t="s">
        <v>116</v>
      </c>
      <c r="I6" s="128" t="s">
        <v>164</v>
      </c>
      <c r="J6" s="128" t="s">
        <v>116</v>
      </c>
      <c r="K6" s="122" t="s">
        <v>163</v>
      </c>
      <c r="L6" s="122" t="s">
        <v>116</v>
      </c>
      <c r="M6" s="128" t="s">
        <v>8</v>
      </c>
      <c r="N6" s="128" t="s">
        <v>116</v>
      </c>
      <c r="O6" s="122" t="s">
        <v>121</v>
      </c>
      <c r="P6" s="122" t="s">
        <v>116</v>
      </c>
      <c r="Q6" s="128" t="s">
        <v>10</v>
      </c>
      <c r="R6" s="128" t="s">
        <v>116</v>
      </c>
      <c r="T6" s="1" t="s">
        <v>107</v>
      </c>
      <c r="U6" s="1" t="s">
        <v>108</v>
      </c>
    </row>
    <row r="7" spans="2:21">
      <c r="B7" s="41" t="s">
        <v>11</v>
      </c>
      <c r="C7" s="142">
        <v>13</v>
      </c>
      <c r="D7" s="164">
        <f>C7/C20-1</f>
        <v>2.25</v>
      </c>
      <c r="E7" s="149">
        <v>42</v>
      </c>
      <c r="F7" s="165">
        <f>E7/E20-1</f>
        <v>-0.91796875</v>
      </c>
      <c r="G7" s="142">
        <v>835</v>
      </c>
      <c r="H7" s="164">
        <f>G7/G20-1</f>
        <v>-0.1164021164021164</v>
      </c>
      <c r="I7" s="149">
        <v>2058</v>
      </c>
      <c r="J7" s="165">
        <f>I7/I20-1</f>
        <v>-4.2790697674418565E-2</v>
      </c>
      <c r="K7" s="142">
        <v>116</v>
      </c>
      <c r="L7" s="164">
        <f>K7/K20-1</f>
        <v>1.3199999999999998</v>
      </c>
      <c r="M7" s="149">
        <v>3064</v>
      </c>
      <c r="N7" s="165">
        <f>M7/M20-1</f>
        <v>-0.1630701993990713</v>
      </c>
      <c r="O7" s="142">
        <v>8029</v>
      </c>
      <c r="P7" s="164">
        <f>O7/O20-1</f>
        <v>0.15292935094773119</v>
      </c>
      <c r="Q7" s="149">
        <v>11093</v>
      </c>
      <c r="R7" s="165">
        <f>Q7/Q20-1</f>
        <v>4.4047058823529328E-2</v>
      </c>
    </row>
    <row r="8" spans="2:21">
      <c r="B8" s="41" t="s">
        <v>12</v>
      </c>
      <c r="C8" s="142">
        <v>10</v>
      </c>
      <c r="D8" s="164">
        <f t="shared" ref="D8:D71" si="0">C8/C21-1</f>
        <v>0.25</v>
      </c>
      <c r="E8" s="149">
        <v>47</v>
      </c>
      <c r="F8" s="165">
        <f t="shared" ref="F8:F71" si="1">E8/E21-1</f>
        <v>-0.91064638783269958</v>
      </c>
      <c r="G8" s="142">
        <v>727</v>
      </c>
      <c r="H8" s="164">
        <f t="shared" ref="H8:H71" si="2">G8/G21-1</f>
        <v>0.36397748592870549</v>
      </c>
      <c r="I8" s="149">
        <v>2252</v>
      </c>
      <c r="J8" s="165">
        <f t="shared" ref="J8:J71" si="3">I8/I21-1</f>
        <v>0.12095569935291195</v>
      </c>
      <c r="K8" s="142">
        <v>165</v>
      </c>
      <c r="L8" s="164">
        <f t="shared" ref="L8:L71" si="4">K8/K21-1</f>
        <v>-3.5087719298245612E-2</v>
      </c>
      <c r="M8" s="149">
        <v>3201</v>
      </c>
      <c r="N8" s="165">
        <f t="shared" ref="N8:N71" si="5">M8/M21-1</f>
        <v>-1.4166923313828184E-2</v>
      </c>
      <c r="O8" s="142">
        <v>6898</v>
      </c>
      <c r="P8" s="164">
        <f t="shared" ref="P8:P71" si="6">O8/O21-1</f>
        <v>-4.5259515570934217E-2</v>
      </c>
      <c r="Q8" s="149">
        <v>10099</v>
      </c>
      <c r="R8" s="165">
        <f t="shared" ref="R8:R71" si="7">Q8/Q21-1</f>
        <v>-3.5618792971734203E-2</v>
      </c>
    </row>
    <row r="9" spans="2:21">
      <c r="B9" s="41" t="s">
        <v>13</v>
      </c>
      <c r="C9" s="142">
        <v>4</v>
      </c>
      <c r="D9" s="164">
        <f t="shared" si="0"/>
        <v>0</v>
      </c>
      <c r="E9" s="149">
        <v>347</v>
      </c>
      <c r="F9" s="165">
        <f t="shared" si="1"/>
        <v>3.5820895522387985E-2</v>
      </c>
      <c r="G9" s="142">
        <v>427</v>
      </c>
      <c r="H9" s="164">
        <f t="shared" si="2"/>
        <v>-0.325434439178515</v>
      </c>
      <c r="I9" s="149">
        <v>1880</v>
      </c>
      <c r="J9" s="165">
        <f t="shared" si="3"/>
        <v>8.7333718912666392E-2</v>
      </c>
      <c r="K9" s="142">
        <v>203</v>
      </c>
      <c r="L9" s="164">
        <f t="shared" si="4"/>
        <v>0.54961832061068705</v>
      </c>
      <c r="M9" s="149">
        <v>2861</v>
      </c>
      <c r="N9" s="165">
        <f t="shared" si="5"/>
        <v>1.0240112994350348E-2</v>
      </c>
      <c r="O9" s="142">
        <v>4481</v>
      </c>
      <c r="P9" s="164">
        <f t="shared" si="6"/>
        <v>6.0089898273006925E-2</v>
      </c>
      <c r="Q9" s="149">
        <v>7342</v>
      </c>
      <c r="R9" s="165">
        <f t="shared" si="7"/>
        <v>4.0090664400056708E-2</v>
      </c>
    </row>
    <row r="10" spans="2:21">
      <c r="B10" s="41" t="s">
        <v>14</v>
      </c>
      <c r="C10" s="142">
        <v>11</v>
      </c>
      <c r="D10" s="164">
        <f t="shared" si="0"/>
        <v>10</v>
      </c>
      <c r="E10" s="149">
        <v>13</v>
      </c>
      <c r="F10" s="165">
        <f t="shared" si="1"/>
        <v>-0.97173913043478266</v>
      </c>
      <c r="G10" s="142">
        <v>104</v>
      </c>
      <c r="H10" s="164">
        <f t="shared" si="2"/>
        <v>-0.36969696969696975</v>
      </c>
      <c r="I10" s="149">
        <v>405</v>
      </c>
      <c r="J10" s="165">
        <f t="shared" si="3"/>
        <v>-0.18181818181818177</v>
      </c>
      <c r="K10" s="142">
        <v>44</v>
      </c>
      <c r="L10" s="164">
        <f t="shared" si="4"/>
        <v>3.4000000000000004</v>
      </c>
      <c r="M10" s="149">
        <v>577</v>
      </c>
      <c r="N10" s="165">
        <f t="shared" si="5"/>
        <v>-0.48983200707338637</v>
      </c>
      <c r="O10" s="142">
        <v>498</v>
      </c>
      <c r="P10" s="164">
        <f t="shared" si="6"/>
        <v>-0.51603498542274051</v>
      </c>
      <c r="Q10" s="149">
        <v>1075</v>
      </c>
      <c r="R10" s="165">
        <f t="shared" si="7"/>
        <v>-0.50231481481481488</v>
      </c>
    </row>
    <row r="11" spans="2:21">
      <c r="B11" s="41" t="s">
        <v>15</v>
      </c>
      <c r="C11" s="142">
        <v>2</v>
      </c>
      <c r="D11" s="164">
        <f t="shared" si="0"/>
        <v>-0.66666666666666674</v>
      </c>
      <c r="E11" s="149">
        <v>157</v>
      </c>
      <c r="F11" s="165">
        <f t="shared" si="1"/>
        <v>-0.50473186119873814</v>
      </c>
      <c r="G11" s="142">
        <v>79</v>
      </c>
      <c r="H11" s="164">
        <f t="shared" si="2"/>
        <v>-0.31304347826086953</v>
      </c>
      <c r="I11" s="149">
        <v>372</v>
      </c>
      <c r="J11" s="165">
        <f t="shared" si="3"/>
        <v>0.35272727272727278</v>
      </c>
      <c r="K11" s="142">
        <v>5</v>
      </c>
      <c r="L11" s="164">
        <f t="shared" si="4"/>
        <v>0.66666666666666674</v>
      </c>
      <c r="M11" s="149">
        <v>615</v>
      </c>
      <c r="N11" s="165">
        <f t="shared" si="5"/>
        <v>-0.14106145251396651</v>
      </c>
      <c r="O11" s="142">
        <v>556</v>
      </c>
      <c r="P11" s="164">
        <f t="shared" si="6"/>
        <v>-0.26162018592297476</v>
      </c>
      <c r="Q11" s="149">
        <v>1171</v>
      </c>
      <c r="R11" s="165">
        <f t="shared" si="7"/>
        <v>-0.20285908781484008</v>
      </c>
    </row>
    <row r="12" spans="2:21">
      <c r="B12" s="41" t="s">
        <v>16</v>
      </c>
      <c r="C12" s="142">
        <v>0</v>
      </c>
      <c r="D12" s="164">
        <f t="shared" si="0"/>
        <v>-1</v>
      </c>
      <c r="E12" s="149">
        <v>180</v>
      </c>
      <c r="F12" s="165">
        <f t="shared" si="1"/>
        <v>-0.52</v>
      </c>
      <c r="G12" s="142">
        <v>73</v>
      </c>
      <c r="H12" s="164">
        <f t="shared" si="2"/>
        <v>-0.41600000000000004</v>
      </c>
      <c r="I12" s="149">
        <v>493</v>
      </c>
      <c r="J12" s="165">
        <f t="shared" si="3"/>
        <v>0.2481012658227848</v>
      </c>
      <c r="K12" s="142">
        <v>53</v>
      </c>
      <c r="L12" s="164">
        <f t="shared" si="4"/>
        <v>-0.171875</v>
      </c>
      <c r="M12" s="149">
        <v>799</v>
      </c>
      <c r="N12" s="165">
        <f t="shared" si="5"/>
        <v>-0.16943866943866948</v>
      </c>
      <c r="O12" s="142">
        <v>884</v>
      </c>
      <c r="P12" s="164">
        <f t="shared" si="6"/>
        <v>-6.7510548523206704E-2</v>
      </c>
      <c r="Q12" s="149">
        <v>1683</v>
      </c>
      <c r="R12" s="165">
        <f t="shared" si="7"/>
        <v>-0.11884816753926697</v>
      </c>
    </row>
    <row r="13" spans="2:21">
      <c r="B13" s="41" t="s">
        <v>17</v>
      </c>
      <c r="C13" s="142">
        <v>1</v>
      </c>
      <c r="D13" s="164">
        <f t="shared" si="0"/>
        <v>-0.94117647058823528</v>
      </c>
      <c r="E13" s="149">
        <v>146</v>
      </c>
      <c r="F13" s="165">
        <f t="shared" si="1"/>
        <v>-0.67770419426048567</v>
      </c>
      <c r="G13" s="142">
        <v>85</v>
      </c>
      <c r="H13" s="164">
        <f t="shared" si="2"/>
        <v>0.18055555555555558</v>
      </c>
      <c r="I13" s="149">
        <v>532</v>
      </c>
      <c r="J13" s="165">
        <f t="shared" si="3"/>
        <v>-4.3165467625899234E-2</v>
      </c>
      <c r="K13" s="142">
        <v>38</v>
      </c>
      <c r="L13" s="164">
        <f t="shared" si="4"/>
        <v>-0.3666666666666667</v>
      </c>
      <c r="M13" s="149">
        <v>802</v>
      </c>
      <c r="N13" s="165">
        <f t="shared" si="5"/>
        <v>-0.30742659758203794</v>
      </c>
      <c r="O13" s="142">
        <v>689</v>
      </c>
      <c r="P13" s="164">
        <f t="shared" si="6"/>
        <v>-0.36904761904761907</v>
      </c>
      <c r="Q13" s="149">
        <v>1491</v>
      </c>
      <c r="R13" s="165">
        <f t="shared" si="7"/>
        <v>-0.33733333333333337</v>
      </c>
    </row>
    <row r="14" spans="2:21">
      <c r="B14" s="41" t="s">
        <v>18</v>
      </c>
      <c r="C14" s="142">
        <v>0</v>
      </c>
      <c r="D14" s="164" t="s">
        <v>132</v>
      </c>
      <c r="E14" s="149">
        <v>171</v>
      </c>
      <c r="F14" s="165">
        <f t="shared" si="1"/>
        <v>-0.33720930232558144</v>
      </c>
      <c r="G14" s="142">
        <v>76</v>
      </c>
      <c r="H14" s="164">
        <f t="shared" si="2"/>
        <v>-0.17391304347826086</v>
      </c>
      <c r="I14" s="149">
        <v>401</v>
      </c>
      <c r="J14" s="165">
        <f t="shared" si="3"/>
        <v>0.15229885057471271</v>
      </c>
      <c r="K14" s="142">
        <v>43</v>
      </c>
      <c r="L14" s="164">
        <f t="shared" si="4"/>
        <v>-0.80717488789237668</v>
      </c>
      <c r="M14" s="149">
        <v>691</v>
      </c>
      <c r="N14" s="165">
        <f t="shared" si="5"/>
        <v>-0.249728555917481</v>
      </c>
      <c r="O14" s="142">
        <v>983</v>
      </c>
      <c r="P14" s="164">
        <f t="shared" si="6"/>
        <v>-6.9128787878787845E-2</v>
      </c>
      <c r="Q14" s="149">
        <v>1674</v>
      </c>
      <c r="R14" s="165">
        <f t="shared" si="7"/>
        <v>-0.15326251896813359</v>
      </c>
    </row>
    <row r="15" spans="2:21">
      <c r="B15" s="41" t="s">
        <v>19</v>
      </c>
      <c r="C15" s="142">
        <v>1</v>
      </c>
      <c r="D15" s="164">
        <f t="shared" si="0"/>
        <v>-0.85714285714285721</v>
      </c>
      <c r="E15" s="149">
        <v>305</v>
      </c>
      <c r="F15" s="165">
        <f t="shared" si="1"/>
        <v>-0.24504950495049505</v>
      </c>
      <c r="G15" s="142">
        <v>633</v>
      </c>
      <c r="H15" s="164">
        <f t="shared" si="2"/>
        <v>-0.11344537815126055</v>
      </c>
      <c r="I15" s="149">
        <v>914</v>
      </c>
      <c r="J15" s="165">
        <f t="shared" si="3"/>
        <v>-0.25931928687196115</v>
      </c>
      <c r="K15" s="142">
        <v>107</v>
      </c>
      <c r="L15" s="164">
        <f t="shared" si="4"/>
        <v>-5.3097345132743334E-2</v>
      </c>
      <c r="M15" s="149">
        <v>1960</v>
      </c>
      <c r="N15" s="165">
        <f t="shared" si="5"/>
        <v>-0.20711974110032361</v>
      </c>
      <c r="O15" s="142">
        <v>2570</v>
      </c>
      <c r="P15" s="164">
        <f t="shared" si="6"/>
        <v>-0.39515180042362907</v>
      </c>
      <c r="Q15" s="149">
        <v>4530</v>
      </c>
      <c r="R15" s="165">
        <f t="shared" si="7"/>
        <v>-0.32599315578038979</v>
      </c>
    </row>
    <row r="16" spans="2:21">
      <c r="B16" s="41" t="s">
        <v>20</v>
      </c>
      <c r="C16" s="142">
        <v>11</v>
      </c>
      <c r="D16" s="164">
        <f t="shared" si="0"/>
        <v>-0.15384615384615385</v>
      </c>
      <c r="E16" s="149">
        <v>471</v>
      </c>
      <c r="F16" s="165">
        <f t="shared" si="1"/>
        <v>-0.59640102827763497</v>
      </c>
      <c r="G16" s="142">
        <v>1246</v>
      </c>
      <c r="H16" s="164">
        <f t="shared" si="2"/>
        <v>-0.52095347943098802</v>
      </c>
      <c r="I16" s="149">
        <v>2780</v>
      </c>
      <c r="J16" s="165">
        <f t="shared" si="3"/>
        <v>0.19518486672398971</v>
      </c>
      <c r="K16" s="142">
        <v>238</v>
      </c>
      <c r="L16" s="164">
        <f t="shared" si="4"/>
        <v>8.6757990867579959E-2</v>
      </c>
      <c r="M16" s="149">
        <v>4746</v>
      </c>
      <c r="N16" s="165">
        <f t="shared" si="5"/>
        <v>-0.24976288333860264</v>
      </c>
      <c r="O16" s="142">
        <v>7501</v>
      </c>
      <c r="P16" s="164">
        <f t="shared" si="6"/>
        <v>-0.3609643891634009</v>
      </c>
      <c r="Q16" s="149">
        <v>12247</v>
      </c>
      <c r="R16" s="165">
        <f t="shared" si="7"/>
        <v>-0.32202170062001767</v>
      </c>
    </row>
    <row r="17" spans="2:18">
      <c r="B17" s="41" t="s">
        <v>21</v>
      </c>
      <c r="C17" s="142">
        <v>11</v>
      </c>
      <c r="D17" s="164">
        <f t="shared" si="0"/>
        <v>1.2000000000000002</v>
      </c>
      <c r="E17" s="149">
        <v>484</v>
      </c>
      <c r="F17" s="165">
        <f t="shared" si="1"/>
        <v>-0.32307692307692304</v>
      </c>
      <c r="G17" s="142">
        <v>1260</v>
      </c>
      <c r="H17" s="164">
        <f t="shared" si="2"/>
        <v>-0.37869822485207105</v>
      </c>
      <c r="I17" s="149">
        <v>2542</v>
      </c>
      <c r="J17" s="165">
        <f t="shared" si="3"/>
        <v>1.8021625951141429E-2</v>
      </c>
      <c r="K17" s="142">
        <v>227</v>
      </c>
      <c r="L17" s="164">
        <f t="shared" si="4"/>
        <v>-0.11328125</v>
      </c>
      <c r="M17" s="149">
        <v>4524</v>
      </c>
      <c r="N17" s="165">
        <f t="shared" si="5"/>
        <v>-0.17760407198691142</v>
      </c>
      <c r="O17" s="142">
        <v>8611</v>
      </c>
      <c r="P17" s="164">
        <f t="shared" si="6"/>
        <v>-0.17463816735358961</v>
      </c>
      <c r="Q17" s="149">
        <v>13135</v>
      </c>
      <c r="R17" s="165">
        <f t="shared" si="7"/>
        <v>-0.17566210618802558</v>
      </c>
    </row>
    <row r="18" spans="2:18">
      <c r="B18" s="41" t="s">
        <v>22</v>
      </c>
      <c r="C18" s="142">
        <v>16</v>
      </c>
      <c r="D18" s="164">
        <f t="shared" si="0"/>
        <v>-0.27272727272727271</v>
      </c>
      <c r="E18" s="149">
        <v>578</v>
      </c>
      <c r="F18" s="165">
        <f t="shared" si="1"/>
        <v>-8.8328075709779186E-2</v>
      </c>
      <c r="G18" s="142">
        <v>1330</v>
      </c>
      <c r="H18" s="164">
        <f t="shared" si="2"/>
        <v>-0.47965571205007829</v>
      </c>
      <c r="I18" s="149">
        <v>2236</v>
      </c>
      <c r="J18" s="165">
        <f t="shared" si="3"/>
        <v>8.701993193971802E-2</v>
      </c>
      <c r="K18" s="142">
        <v>115</v>
      </c>
      <c r="L18" s="164">
        <f t="shared" si="4"/>
        <v>-0.29012345679012341</v>
      </c>
      <c r="M18" s="149">
        <v>4275</v>
      </c>
      <c r="N18" s="165">
        <f t="shared" si="5"/>
        <v>-0.21285214509298467</v>
      </c>
      <c r="O18" s="142">
        <v>8421</v>
      </c>
      <c r="P18" s="164">
        <f t="shared" si="6"/>
        <v>-0.21062992125984248</v>
      </c>
      <c r="Q18" s="149">
        <v>12696</v>
      </c>
      <c r="R18" s="165">
        <f t="shared" si="7"/>
        <v>-0.21137958879433505</v>
      </c>
    </row>
    <row r="19" spans="2:18">
      <c r="B19" s="131" t="str">
        <f>actualizaciones!$A$2</f>
        <v>año 2010</v>
      </c>
      <c r="C19" s="166">
        <v>80</v>
      </c>
      <c r="D19" s="167">
        <v>-0.11111111111111116</v>
      </c>
      <c r="E19" s="166">
        <v>2941</v>
      </c>
      <c r="F19" s="167">
        <v>-0.52225471085120212</v>
      </c>
      <c r="G19" s="166">
        <v>6875</v>
      </c>
      <c r="H19" s="167">
        <v>-0.35012761130541636</v>
      </c>
      <c r="I19" s="166">
        <v>16865</v>
      </c>
      <c r="J19" s="167">
        <v>4.9405761931429204E-2</v>
      </c>
      <c r="K19" s="166">
        <v>1354</v>
      </c>
      <c r="L19" s="167">
        <v>-7.3871409028727797E-2</v>
      </c>
      <c r="M19" s="166">
        <v>28115</v>
      </c>
      <c r="N19" s="167">
        <v>-0.18170440654287212</v>
      </c>
      <c r="O19" s="166">
        <v>50121</v>
      </c>
      <c r="P19" s="167">
        <v>-0.16993474876618864</v>
      </c>
      <c r="Q19" s="166">
        <v>78236</v>
      </c>
      <c r="R19" s="167">
        <v>-0.17420308211948488</v>
      </c>
    </row>
    <row r="20" spans="2:18" ht="15" hidden="1" customHeight="1" outlineLevel="1">
      <c r="B20" s="41" t="s">
        <v>11</v>
      </c>
      <c r="C20" s="142">
        <v>4</v>
      </c>
      <c r="D20" s="164">
        <f t="shared" si="0"/>
        <v>-0.19999999999999996</v>
      </c>
      <c r="E20" s="149">
        <v>512</v>
      </c>
      <c r="F20" s="165">
        <f t="shared" si="1"/>
        <v>-0.32984293193717273</v>
      </c>
      <c r="G20" s="142">
        <v>945</v>
      </c>
      <c r="H20" s="164">
        <f t="shared" si="2"/>
        <v>-0.4568965517241379</v>
      </c>
      <c r="I20" s="149">
        <v>2150</v>
      </c>
      <c r="J20" s="165">
        <f t="shared" si="3"/>
        <v>-1.8712916476494756E-2</v>
      </c>
      <c r="K20" s="142">
        <v>50</v>
      </c>
      <c r="L20" s="164">
        <f t="shared" si="4"/>
        <v>-0.44444444444444442</v>
      </c>
      <c r="M20" s="149">
        <v>3661</v>
      </c>
      <c r="N20" s="165">
        <f t="shared" si="5"/>
        <v>-0.23569937369519833</v>
      </c>
      <c r="O20" s="142">
        <v>6964</v>
      </c>
      <c r="P20" s="164">
        <f t="shared" si="6"/>
        <v>-0.2784167443788208</v>
      </c>
      <c r="Q20" s="149">
        <v>10625</v>
      </c>
      <c r="R20" s="165">
        <f t="shared" si="7"/>
        <v>-0.26424762828059001</v>
      </c>
    </row>
    <row r="21" spans="2:18" ht="15" hidden="1" customHeight="1" outlineLevel="1">
      <c r="B21" s="41" t="s">
        <v>12</v>
      </c>
      <c r="C21" s="142">
        <v>8</v>
      </c>
      <c r="D21" s="164" t="e">
        <f t="shared" si="0"/>
        <v>#DIV/0!</v>
      </c>
      <c r="E21" s="149">
        <v>526</v>
      </c>
      <c r="F21" s="165">
        <f t="shared" si="1"/>
        <v>-0.65976714100905565</v>
      </c>
      <c r="G21" s="142">
        <v>533</v>
      </c>
      <c r="H21" s="164">
        <f t="shared" si="2"/>
        <v>-0.65635074145712435</v>
      </c>
      <c r="I21" s="149">
        <v>2009</v>
      </c>
      <c r="J21" s="165">
        <f t="shared" si="3"/>
        <v>-0.17663934426229511</v>
      </c>
      <c r="K21" s="142">
        <v>171</v>
      </c>
      <c r="L21" s="164">
        <f t="shared" si="4"/>
        <v>-0.16176470588235292</v>
      </c>
      <c r="M21" s="149">
        <v>3247</v>
      </c>
      <c r="N21" s="165">
        <f t="shared" si="5"/>
        <v>-0.43441909075074026</v>
      </c>
      <c r="O21" s="142">
        <v>7225</v>
      </c>
      <c r="P21" s="164">
        <f t="shared" si="6"/>
        <v>-0.41668012271919908</v>
      </c>
      <c r="Q21" s="149">
        <v>10472</v>
      </c>
      <c r="R21" s="165">
        <f t="shared" si="7"/>
        <v>-0.42229822916092019</v>
      </c>
    </row>
    <row r="22" spans="2:18" ht="15" hidden="1" customHeight="1" outlineLevel="1">
      <c r="B22" s="41" t="s">
        <v>13</v>
      </c>
      <c r="C22" s="142">
        <v>4</v>
      </c>
      <c r="D22" s="164">
        <f t="shared" si="0"/>
        <v>0.33333333333333326</v>
      </c>
      <c r="E22" s="149">
        <v>335</v>
      </c>
      <c r="F22" s="165">
        <f t="shared" si="1"/>
        <v>-0.72473294987674608</v>
      </c>
      <c r="G22" s="142">
        <v>633</v>
      </c>
      <c r="H22" s="164">
        <f t="shared" si="2"/>
        <v>-0.51531393568147021</v>
      </c>
      <c r="I22" s="149">
        <v>1729</v>
      </c>
      <c r="J22" s="165">
        <f t="shared" si="3"/>
        <v>-9.4290204295442659E-2</v>
      </c>
      <c r="K22" s="142">
        <v>131</v>
      </c>
      <c r="L22" s="164">
        <f t="shared" si="4"/>
        <v>2.34375E-2</v>
      </c>
      <c r="M22" s="149">
        <v>2832</v>
      </c>
      <c r="N22" s="165">
        <f t="shared" si="5"/>
        <v>-0.37935568704799472</v>
      </c>
      <c r="O22" s="142">
        <v>4227</v>
      </c>
      <c r="P22" s="164">
        <f t="shared" si="6"/>
        <v>-0.24315129811996417</v>
      </c>
      <c r="Q22" s="149">
        <v>7059</v>
      </c>
      <c r="R22" s="165">
        <f t="shared" si="7"/>
        <v>-0.30439495467087108</v>
      </c>
    </row>
    <row r="23" spans="2:18" ht="15" hidden="1" customHeight="1" outlineLevel="1">
      <c r="B23" s="41" t="s">
        <v>14</v>
      </c>
      <c r="C23" s="142">
        <v>1</v>
      </c>
      <c r="D23" s="164">
        <f t="shared" si="0"/>
        <v>0</v>
      </c>
      <c r="E23" s="149">
        <v>460</v>
      </c>
      <c r="F23" s="165">
        <f t="shared" si="1"/>
        <v>-0.55512572533849136</v>
      </c>
      <c r="G23" s="142">
        <v>165</v>
      </c>
      <c r="H23" s="164">
        <f t="shared" si="2"/>
        <v>-0.2289719626168224</v>
      </c>
      <c r="I23" s="149">
        <v>495</v>
      </c>
      <c r="J23" s="165">
        <f t="shared" si="3"/>
        <v>0.4864864864864864</v>
      </c>
      <c r="K23" s="142">
        <v>10</v>
      </c>
      <c r="L23" s="164">
        <f t="shared" si="4"/>
        <v>-0.72222222222222221</v>
      </c>
      <c r="M23" s="149">
        <v>1131</v>
      </c>
      <c r="N23" s="165">
        <f t="shared" si="5"/>
        <v>-0.30098887515451178</v>
      </c>
      <c r="O23" s="142">
        <v>1029</v>
      </c>
      <c r="P23" s="164">
        <f t="shared" si="6"/>
        <v>-0.3042596348884381</v>
      </c>
      <c r="Q23" s="149">
        <v>2160</v>
      </c>
      <c r="R23" s="165">
        <f t="shared" si="7"/>
        <v>-0.30255085566677431</v>
      </c>
    </row>
    <row r="24" spans="2:18" ht="15" hidden="1" customHeight="1" outlineLevel="1">
      <c r="B24" s="41" t="s">
        <v>15</v>
      </c>
      <c r="C24" s="142">
        <v>6</v>
      </c>
      <c r="D24" s="164" t="e">
        <f t="shared" si="0"/>
        <v>#DIV/0!</v>
      </c>
      <c r="E24" s="149">
        <v>317</v>
      </c>
      <c r="F24" s="165">
        <f t="shared" si="1"/>
        <v>-0.60815822002472186</v>
      </c>
      <c r="G24" s="142">
        <v>115</v>
      </c>
      <c r="H24" s="164">
        <f t="shared" si="2"/>
        <v>0.61971830985915499</v>
      </c>
      <c r="I24" s="149">
        <v>275</v>
      </c>
      <c r="J24" s="165">
        <f t="shared" si="3"/>
        <v>-0.2142857142857143</v>
      </c>
      <c r="K24" s="142">
        <v>3</v>
      </c>
      <c r="L24" s="164">
        <f t="shared" si="4"/>
        <v>-0.88888888888888884</v>
      </c>
      <c r="M24" s="149">
        <v>716</v>
      </c>
      <c r="N24" s="165">
        <f t="shared" si="5"/>
        <v>-0.43038981702466195</v>
      </c>
      <c r="O24" s="142">
        <v>753</v>
      </c>
      <c r="P24" s="164">
        <f t="shared" si="6"/>
        <v>-0.35695986336464558</v>
      </c>
      <c r="Q24" s="149">
        <v>1469</v>
      </c>
      <c r="R24" s="165">
        <f t="shared" si="7"/>
        <v>-0.39497528830313011</v>
      </c>
    </row>
    <row r="25" spans="2:18" ht="15" hidden="1" customHeight="1" outlineLevel="1">
      <c r="B25" s="41" t="s">
        <v>16</v>
      </c>
      <c r="C25" s="142">
        <v>3</v>
      </c>
      <c r="D25" s="164">
        <f t="shared" si="0"/>
        <v>0.5</v>
      </c>
      <c r="E25" s="149">
        <v>375</v>
      </c>
      <c r="F25" s="165">
        <f t="shared" si="1"/>
        <v>-0.65405904059040587</v>
      </c>
      <c r="G25" s="142">
        <v>125</v>
      </c>
      <c r="H25" s="164">
        <f t="shared" si="2"/>
        <v>0.40449438202247201</v>
      </c>
      <c r="I25" s="149">
        <v>395</v>
      </c>
      <c r="J25" s="165">
        <f t="shared" si="3"/>
        <v>-0.26443202979515834</v>
      </c>
      <c r="K25" s="142">
        <v>64</v>
      </c>
      <c r="L25" s="164">
        <f t="shared" si="4"/>
        <v>2.7647058823529411</v>
      </c>
      <c r="M25" s="149">
        <v>962</v>
      </c>
      <c r="N25" s="165">
        <f t="shared" si="5"/>
        <v>-0.44360902255639101</v>
      </c>
      <c r="O25" s="142">
        <v>948</v>
      </c>
      <c r="P25" s="164">
        <f t="shared" si="6"/>
        <v>-0.52217741935483875</v>
      </c>
      <c r="Q25" s="149">
        <v>1910</v>
      </c>
      <c r="R25" s="165">
        <f t="shared" si="7"/>
        <v>-0.48559116617290599</v>
      </c>
    </row>
    <row r="26" spans="2:18" ht="15" hidden="1" customHeight="1" outlineLevel="1">
      <c r="B26" s="41" t="s">
        <v>17</v>
      </c>
      <c r="C26" s="142">
        <v>17</v>
      </c>
      <c r="D26" s="164">
        <f t="shared" si="0"/>
        <v>7.5</v>
      </c>
      <c r="E26" s="149">
        <v>453</v>
      </c>
      <c r="F26" s="165">
        <f t="shared" si="1"/>
        <v>-0.53538461538461535</v>
      </c>
      <c r="G26" s="142">
        <v>72</v>
      </c>
      <c r="H26" s="164">
        <f t="shared" si="2"/>
        <v>-0.16279069767441856</v>
      </c>
      <c r="I26" s="149">
        <v>556</v>
      </c>
      <c r="J26" s="165">
        <f t="shared" si="3"/>
        <v>1.7799999999999998</v>
      </c>
      <c r="K26" s="142">
        <v>60</v>
      </c>
      <c r="L26" s="164">
        <f t="shared" si="4"/>
        <v>2</v>
      </c>
      <c r="M26" s="149">
        <v>1158</v>
      </c>
      <c r="N26" s="165">
        <f t="shared" si="5"/>
        <v>-9.7427903351519851E-2</v>
      </c>
      <c r="O26" s="142">
        <v>1092</v>
      </c>
      <c r="P26" s="164">
        <f t="shared" si="6"/>
        <v>-0.27777777777777779</v>
      </c>
      <c r="Q26" s="149">
        <v>2250</v>
      </c>
      <c r="R26" s="165">
        <f t="shared" si="7"/>
        <v>-0.19499105545617168</v>
      </c>
    </row>
    <row r="27" spans="2:18" ht="15" hidden="1" customHeight="1" outlineLevel="1">
      <c r="B27" s="41" t="s">
        <v>18</v>
      </c>
      <c r="C27" s="142">
        <v>0</v>
      </c>
      <c r="D27" s="164">
        <f t="shared" si="0"/>
        <v>-1</v>
      </c>
      <c r="E27" s="149">
        <v>258</v>
      </c>
      <c r="F27" s="165">
        <f t="shared" si="1"/>
        <v>-0.3645320197044335</v>
      </c>
      <c r="G27" s="142">
        <v>92</v>
      </c>
      <c r="H27" s="164">
        <f t="shared" si="2"/>
        <v>-9.8039215686274495E-2</v>
      </c>
      <c r="I27" s="149">
        <v>348</v>
      </c>
      <c r="J27" s="165">
        <f t="shared" si="3"/>
        <v>17.315789473684209</v>
      </c>
      <c r="K27" s="142">
        <v>223</v>
      </c>
      <c r="L27" s="164">
        <f t="shared" si="4"/>
        <v>4.4390243902439028</v>
      </c>
      <c r="M27" s="149">
        <v>921</v>
      </c>
      <c r="N27" s="165">
        <f t="shared" si="5"/>
        <v>0.61013986013986021</v>
      </c>
      <c r="O27" s="142">
        <v>1056</v>
      </c>
      <c r="P27" s="164">
        <f t="shared" si="6"/>
        <v>-0.42546245919477688</v>
      </c>
      <c r="Q27" s="149">
        <v>1977</v>
      </c>
      <c r="R27" s="165">
        <f t="shared" si="7"/>
        <v>-0.17966804979253115</v>
      </c>
    </row>
    <row r="28" spans="2:18" ht="15" hidden="1" customHeight="1" outlineLevel="1">
      <c r="B28" s="41" t="s">
        <v>19</v>
      </c>
      <c r="C28" s="142">
        <v>7</v>
      </c>
      <c r="D28" s="164">
        <f t="shared" si="0"/>
        <v>-0.125</v>
      </c>
      <c r="E28" s="149">
        <v>404</v>
      </c>
      <c r="F28" s="165">
        <f t="shared" si="1"/>
        <v>-0.31058020477815695</v>
      </c>
      <c r="G28" s="142">
        <v>714</v>
      </c>
      <c r="H28" s="164">
        <f t="shared" si="2"/>
        <v>0.129746835443038</v>
      </c>
      <c r="I28" s="149">
        <v>1234</v>
      </c>
      <c r="J28" s="165">
        <f t="shared" si="3"/>
        <v>0.205078125</v>
      </c>
      <c r="K28" s="142">
        <v>113</v>
      </c>
      <c r="L28" s="164">
        <f t="shared" si="4"/>
        <v>0.25555555555555554</v>
      </c>
      <c r="M28" s="149">
        <v>2472</v>
      </c>
      <c r="N28" s="165">
        <f t="shared" si="5"/>
        <v>5.6410256410256432E-2</v>
      </c>
      <c r="O28" s="142">
        <v>4249</v>
      </c>
      <c r="P28" s="164">
        <f t="shared" si="6"/>
        <v>3.6341463414634179E-2</v>
      </c>
      <c r="Q28" s="149">
        <v>6721</v>
      </c>
      <c r="R28" s="165">
        <f t="shared" si="7"/>
        <v>4.3633540372670865E-2</v>
      </c>
    </row>
    <row r="29" spans="2:18" ht="15" hidden="1" customHeight="1" outlineLevel="1">
      <c r="B29" s="41" t="s">
        <v>20</v>
      </c>
      <c r="C29" s="142">
        <v>13</v>
      </c>
      <c r="D29" s="164">
        <f t="shared" si="0"/>
        <v>0.44444444444444442</v>
      </c>
      <c r="E29" s="149">
        <v>1167</v>
      </c>
      <c r="F29" s="165">
        <f t="shared" si="1"/>
        <v>0.25618945102260504</v>
      </c>
      <c r="G29" s="142">
        <v>2601</v>
      </c>
      <c r="H29" s="164">
        <f t="shared" si="2"/>
        <v>8.0598255089322723E-2</v>
      </c>
      <c r="I29" s="149">
        <v>2326</v>
      </c>
      <c r="J29" s="165">
        <f t="shared" si="3"/>
        <v>-0.1492318946598391</v>
      </c>
      <c r="K29" s="142">
        <v>219</v>
      </c>
      <c r="L29" s="164">
        <f t="shared" si="4"/>
        <v>-4.7826086956521685E-2</v>
      </c>
      <c r="M29" s="149">
        <v>6326</v>
      </c>
      <c r="N29" s="165">
        <f t="shared" si="5"/>
        <v>2.6945633222381637E-3</v>
      </c>
      <c r="O29" s="142">
        <v>11738</v>
      </c>
      <c r="P29" s="164">
        <f t="shared" si="6"/>
        <v>-0.1673996311533551</v>
      </c>
      <c r="Q29" s="149">
        <v>18064</v>
      </c>
      <c r="R29" s="165">
        <f t="shared" si="7"/>
        <v>-0.11481354437202917</v>
      </c>
    </row>
    <row r="30" spans="2:18" ht="15" hidden="1" customHeight="1" outlineLevel="1">
      <c r="B30" s="41" t="s">
        <v>21</v>
      </c>
      <c r="C30" s="142">
        <v>5</v>
      </c>
      <c r="D30" s="164">
        <f t="shared" si="0"/>
        <v>-0.75</v>
      </c>
      <c r="E30" s="149">
        <v>715</v>
      </c>
      <c r="F30" s="165">
        <f t="shared" si="1"/>
        <v>-0.21600877192982459</v>
      </c>
      <c r="G30" s="142">
        <v>2028</v>
      </c>
      <c r="H30" s="164">
        <f t="shared" si="2"/>
        <v>5.4536440257808572E-3</v>
      </c>
      <c r="I30" s="149">
        <v>2497</v>
      </c>
      <c r="J30" s="165">
        <f t="shared" si="3"/>
        <v>2.0064205457464013E-3</v>
      </c>
      <c r="K30" s="142">
        <v>256</v>
      </c>
      <c r="L30" s="164">
        <f t="shared" si="4"/>
        <v>-0.17948717948717952</v>
      </c>
      <c r="M30" s="149">
        <v>5501</v>
      </c>
      <c r="N30" s="165">
        <f t="shared" si="5"/>
        <v>-4.3803233095776162E-2</v>
      </c>
      <c r="O30" s="142">
        <v>10433</v>
      </c>
      <c r="P30" s="164">
        <f t="shared" si="6"/>
        <v>-0.20878204155922953</v>
      </c>
      <c r="Q30" s="149">
        <v>15934</v>
      </c>
      <c r="R30" s="165">
        <f t="shared" si="7"/>
        <v>-0.15866730027984577</v>
      </c>
    </row>
    <row r="31" spans="2:18" ht="15" hidden="1" customHeight="1" outlineLevel="1">
      <c r="B31" s="41" t="s">
        <v>22</v>
      </c>
      <c r="C31" s="142">
        <v>22</v>
      </c>
      <c r="D31" s="164">
        <f t="shared" si="0"/>
        <v>0.69230769230769229</v>
      </c>
      <c r="E31" s="149">
        <v>634</v>
      </c>
      <c r="F31" s="165">
        <f t="shared" si="1"/>
        <v>-7.1742313323572504E-2</v>
      </c>
      <c r="G31" s="142">
        <v>2556</v>
      </c>
      <c r="H31" s="164">
        <f t="shared" si="2"/>
        <v>0.31009738595591996</v>
      </c>
      <c r="I31" s="149">
        <v>2057</v>
      </c>
      <c r="J31" s="165">
        <f t="shared" si="3"/>
        <v>-5.2510363887609435E-2</v>
      </c>
      <c r="K31" s="142">
        <v>162</v>
      </c>
      <c r="L31" s="164">
        <f t="shared" si="4"/>
        <v>-0.13368983957219249</v>
      </c>
      <c r="M31" s="149">
        <v>5431</v>
      </c>
      <c r="N31" s="165">
        <f t="shared" si="5"/>
        <v>8.5114885114885075E-2</v>
      </c>
      <c r="O31" s="142">
        <v>10668</v>
      </c>
      <c r="P31" s="164">
        <f t="shared" si="6"/>
        <v>-0.14690123950419831</v>
      </c>
      <c r="Q31" s="149">
        <v>16099</v>
      </c>
      <c r="R31" s="165">
        <f t="shared" si="7"/>
        <v>-8.0582524271844647E-2</v>
      </c>
    </row>
    <row r="32" spans="2:18" collapsed="1">
      <c r="B32" s="168">
        <v>2009</v>
      </c>
      <c r="C32" s="169">
        <v>90</v>
      </c>
      <c r="D32" s="170">
        <f t="shared" si="0"/>
        <v>0.34328358208955234</v>
      </c>
      <c r="E32" s="169">
        <v>6156</v>
      </c>
      <c r="F32" s="170">
        <f t="shared" si="1"/>
        <v>-0.43755139333028781</v>
      </c>
      <c r="G32" s="169">
        <v>10579</v>
      </c>
      <c r="H32" s="170">
        <f t="shared" si="2"/>
        <v>-0.1304455038632254</v>
      </c>
      <c r="I32" s="169">
        <v>16071</v>
      </c>
      <c r="J32" s="170">
        <f t="shared" si="3"/>
        <v>-2.006097560975606E-2</v>
      </c>
      <c r="K32" s="169">
        <v>1462</v>
      </c>
      <c r="L32" s="170">
        <f t="shared" si="4"/>
        <v>5.7887120115774238E-2</v>
      </c>
      <c r="M32" s="169">
        <v>34358</v>
      </c>
      <c r="N32" s="170">
        <f t="shared" si="5"/>
        <v>-0.16118164062499996</v>
      </c>
      <c r="O32" s="169">
        <v>60382</v>
      </c>
      <c r="P32" s="170">
        <f t="shared" si="6"/>
        <v>-0.24043021573683876</v>
      </c>
      <c r="Q32" s="169">
        <v>94740</v>
      </c>
      <c r="R32" s="170">
        <f t="shared" si="7"/>
        <v>-0.21348221327466688</v>
      </c>
    </row>
    <row r="33" spans="2:18" ht="15" hidden="1" customHeight="1" outlineLevel="1">
      <c r="B33" s="41" t="s">
        <v>11</v>
      </c>
      <c r="C33" s="142">
        <v>5</v>
      </c>
      <c r="D33" s="164">
        <f t="shared" si="0"/>
        <v>-0.16666666666666663</v>
      </c>
      <c r="E33" s="149">
        <v>764</v>
      </c>
      <c r="F33" s="165">
        <f t="shared" si="1"/>
        <v>-0.25825242718446606</v>
      </c>
      <c r="G33" s="142">
        <v>1740</v>
      </c>
      <c r="H33" s="164">
        <f t="shared" si="2"/>
        <v>-6.6523605150214604E-2</v>
      </c>
      <c r="I33" s="149">
        <v>2191</v>
      </c>
      <c r="J33" s="165">
        <f t="shared" si="3"/>
        <v>-2.1000893655049202E-2</v>
      </c>
      <c r="K33" s="142">
        <v>90</v>
      </c>
      <c r="L33" s="164">
        <f t="shared" si="4"/>
        <v>-9.0909090909090939E-2</v>
      </c>
      <c r="M33" s="149">
        <v>4790</v>
      </c>
      <c r="N33" s="165">
        <f t="shared" si="5"/>
        <v>-8.5354210425816257E-2</v>
      </c>
      <c r="O33" s="142">
        <v>9651</v>
      </c>
      <c r="P33" s="164">
        <f t="shared" si="6"/>
        <v>-0.3213557415090359</v>
      </c>
      <c r="Q33" s="149">
        <v>14441</v>
      </c>
      <c r="R33" s="165">
        <f t="shared" si="7"/>
        <v>-0.25783739336005751</v>
      </c>
    </row>
    <row r="34" spans="2:18" ht="15" hidden="1" customHeight="1" outlineLevel="1">
      <c r="B34" s="41" t="s">
        <v>12</v>
      </c>
      <c r="C34" s="142">
        <v>0</v>
      </c>
      <c r="D34" s="164">
        <f t="shared" si="0"/>
        <v>-1</v>
      </c>
      <c r="E34" s="149">
        <v>1546</v>
      </c>
      <c r="F34" s="165">
        <f t="shared" si="1"/>
        <v>1.1005434782608696</v>
      </c>
      <c r="G34" s="142">
        <v>1551</v>
      </c>
      <c r="H34" s="164">
        <f t="shared" si="2"/>
        <v>0.68954248366013071</v>
      </c>
      <c r="I34" s="149">
        <v>2440</v>
      </c>
      <c r="J34" s="165">
        <f t="shared" si="3"/>
        <v>0.34583563154991737</v>
      </c>
      <c r="K34" s="142">
        <v>204</v>
      </c>
      <c r="L34" s="164">
        <f t="shared" si="4"/>
        <v>-0.12446351931330468</v>
      </c>
      <c r="M34" s="149">
        <v>5741</v>
      </c>
      <c r="N34" s="165">
        <f t="shared" si="5"/>
        <v>0.54577275175013473</v>
      </c>
      <c r="O34" s="142">
        <v>12386</v>
      </c>
      <c r="P34" s="164">
        <f t="shared" si="6"/>
        <v>0.11055321438178067</v>
      </c>
      <c r="Q34" s="149">
        <v>18127</v>
      </c>
      <c r="R34" s="165">
        <f t="shared" si="7"/>
        <v>0.2192775946727652</v>
      </c>
    </row>
    <row r="35" spans="2:18" ht="15" hidden="1" customHeight="1" outlineLevel="1">
      <c r="B35" s="41" t="s">
        <v>13</v>
      </c>
      <c r="C35" s="142">
        <v>3</v>
      </c>
      <c r="D35" s="164">
        <f t="shared" si="0"/>
        <v>-0.4</v>
      </c>
      <c r="E35" s="149">
        <v>1217</v>
      </c>
      <c r="F35" s="165">
        <f t="shared" si="1"/>
        <v>63.05263157894737</v>
      </c>
      <c r="G35" s="142">
        <v>1306</v>
      </c>
      <c r="H35" s="164">
        <f t="shared" si="2"/>
        <v>1.0279503105590062</v>
      </c>
      <c r="I35" s="149">
        <v>1909</v>
      </c>
      <c r="J35" s="165">
        <f t="shared" si="3"/>
        <v>7.7313769751693018E-2</v>
      </c>
      <c r="K35" s="142">
        <v>128</v>
      </c>
      <c r="L35" s="164">
        <f t="shared" si="4"/>
        <v>-0.33333333333333337</v>
      </c>
      <c r="M35" s="149">
        <v>4563</v>
      </c>
      <c r="N35" s="165">
        <f t="shared" si="5"/>
        <v>0.73366261398176302</v>
      </c>
      <c r="O35" s="142">
        <v>5585</v>
      </c>
      <c r="P35" s="164">
        <f t="shared" si="6"/>
        <v>-8.4726319239593617E-2</v>
      </c>
      <c r="Q35" s="149">
        <v>10148</v>
      </c>
      <c r="R35" s="165">
        <f t="shared" si="7"/>
        <v>0.16189603847034584</v>
      </c>
    </row>
    <row r="36" spans="2:18" ht="15" hidden="1" customHeight="1" outlineLevel="1">
      <c r="B36" s="41" t="s">
        <v>14</v>
      </c>
      <c r="C36" s="142">
        <v>1</v>
      </c>
      <c r="D36" s="164">
        <f t="shared" si="0"/>
        <v>-0.83333333333333337</v>
      </c>
      <c r="E36" s="149">
        <v>1034</v>
      </c>
      <c r="F36" s="165">
        <f t="shared" si="1"/>
        <v>0.62323390894819464</v>
      </c>
      <c r="G36" s="142">
        <v>214</v>
      </c>
      <c r="H36" s="164">
        <f t="shared" si="2"/>
        <v>-0.30293159609120524</v>
      </c>
      <c r="I36" s="149">
        <v>333</v>
      </c>
      <c r="J36" s="165">
        <f t="shared" si="3"/>
        <v>8.4690553745928376E-2</v>
      </c>
      <c r="K36" s="142">
        <v>36</v>
      </c>
      <c r="L36" s="164">
        <f t="shared" si="4"/>
        <v>1.4</v>
      </c>
      <c r="M36" s="149">
        <v>1618</v>
      </c>
      <c r="N36" s="165">
        <f t="shared" si="5"/>
        <v>0.27201257861635231</v>
      </c>
      <c r="O36" s="142">
        <v>1479</v>
      </c>
      <c r="P36" s="164">
        <f t="shared" si="6"/>
        <v>8.1931236283833142E-2</v>
      </c>
      <c r="Q36" s="149">
        <v>3097</v>
      </c>
      <c r="R36" s="165">
        <f t="shared" si="7"/>
        <v>0.17355058734369089</v>
      </c>
    </row>
    <row r="37" spans="2:18" ht="15" hidden="1" customHeight="1" outlineLevel="1">
      <c r="B37" s="41" t="s">
        <v>15</v>
      </c>
      <c r="C37" s="142">
        <v>0</v>
      </c>
      <c r="D37" s="164">
        <f t="shared" si="0"/>
        <v>-1</v>
      </c>
      <c r="E37" s="149">
        <v>809</v>
      </c>
      <c r="F37" s="165">
        <f t="shared" si="1"/>
        <v>808</v>
      </c>
      <c r="G37" s="142">
        <v>71</v>
      </c>
      <c r="H37" s="164">
        <f t="shared" si="2"/>
        <v>-0.63020833333333326</v>
      </c>
      <c r="I37" s="149">
        <v>350</v>
      </c>
      <c r="J37" s="165">
        <f t="shared" si="3"/>
        <v>2.8653295128939771E-3</v>
      </c>
      <c r="K37" s="142">
        <v>27</v>
      </c>
      <c r="L37" s="164">
        <f t="shared" si="4"/>
        <v>0.5</v>
      </c>
      <c r="M37" s="149">
        <v>1257</v>
      </c>
      <c r="N37" s="165">
        <f t="shared" si="5"/>
        <v>1.2366548042704628</v>
      </c>
      <c r="O37" s="142">
        <v>1171</v>
      </c>
      <c r="P37" s="164">
        <f t="shared" si="6"/>
        <v>-0.23812621990891347</v>
      </c>
      <c r="Q37" s="149">
        <v>2428</v>
      </c>
      <c r="R37" s="165">
        <f t="shared" si="7"/>
        <v>0.15674130538351605</v>
      </c>
    </row>
    <row r="38" spans="2:18" ht="15" hidden="1" customHeight="1" outlineLevel="1">
      <c r="B38" s="41" t="s">
        <v>16</v>
      </c>
      <c r="C38" s="142">
        <v>2</v>
      </c>
      <c r="D38" s="164" t="e">
        <f t="shared" si="0"/>
        <v>#DIV/0!</v>
      </c>
      <c r="E38" s="149">
        <v>1084</v>
      </c>
      <c r="F38" s="165">
        <f t="shared" si="1"/>
        <v>179.66666666666666</v>
      </c>
      <c r="G38" s="142">
        <v>89</v>
      </c>
      <c r="H38" s="164">
        <f t="shared" si="2"/>
        <v>-0.36879432624113473</v>
      </c>
      <c r="I38" s="149">
        <v>537</v>
      </c>
      <c r="J38" s="165">
        <f t="shared" si="3"/>
        <v>0.13530655391120505</v>
      </c>
      <c r="K38" s="142">
        <v>17</v>
      </c>
      <c r="L38" s="164">
        <f t="shared" si="4"/>
        <v>-0.52777777777777779</v>
      </c>
      <c r="M38" s="149">
        <v>1729</v>
      </c>
      <c r="N38" s="165">
        <f t="shared" si="5"/>
        <v>1.6356707317073171</v>
      </c>
      <c r="O38" s="142">
        <v>1984</v>
      </c>
      <c r="P38" s="164">
        <f t="shared" si="6"/>
        <v>0.16981132075471694</v>
      </c>
      <c r="Q38" s="149">
        <v>3713</v>
      </c>
      <c r="R38" s="165">
        <f t="shared" si="7"/>
        <v>0.57865646258503411</v>
      </c>
    </row>
    <row r="39" spans="2:18" ht="15" hidden="1" customHeight="1" outlineLevel="1">
      <c r="B39" s="41" t="s">
        <v>17</v>
      </c>
      <c r="C39" s="142">
        <v>2</v>
      </c>
      <c r="D39" s="164" t="e">
        <f t="shared" si="0"/>
        <v>#DIV/0!</v>
      </c>
      <c r="E39" s="149">
        <v>975</v>
      </c>
      <c r="F39" s="165">
        <f t="shared" si="1"/>
        <v>87.63636363636364</v>
      </c>
      <c r="G39" s="142">
        <v>86</v>
      </c>
      <c r="H39" s="164">
        <f t="shared" si="2"/>
        <v>-0.43046357615894038</v>
      </c>
      <c r="I39" s="149">
        <v>200</v>
      </c>
      <c r="J39" s="165">
        <f t="shared" si="3"/>
        <v>1.6666666666666665</v>
      </c>
      <c r="K39" s="142">
        <v>20</v>
      </c>
      <c r="L39" s="164">
        <f t="shared" si="4"/>
        <v>-0.39393939393939392</v>
      </c>
      <c r="M39" s="149">
        <v>1283</v>
      </c>
      <c r="N39" s="165">
        <f t="shared" si="5"/>
        <v>3.7518518518518515</v>
      </c>
      <c r="O39" s="142">
        <v>1512</v>
      </c>
      <c r="P39" s="164">
        <f t="shared" si="6"/>
        <v>0.20863309352517989</v>
      </c>
      <c r="Q39" s="149">
        <v>2795</v>
      </c>
      <c r="R39" s="165">
        <f t="shared" si="7"/>
        <v>0.83760683760683752</v>
      </c>
    </row>
    <row r="40" spans="2:18" ht="15" hidden="1" customHeight="1" outlineLevel="1">
      <c r="B40" s="41" t="s">
        <v>18</v>
      </c>
      <c r="C40" s="142">
        <v>4</v>
      </c>
      <c r="D40" s="164">
        <f t="shared" si="0"/>
        <v>0</v>
      </c>
      <c r="E40" s="149">
        <v>406</v>
      </c>
      <c r="F40" s="165">
        <f t="shared" si="1"/>
        <v>405</v>
      </c>
      <c r="G40" s="142">
        <v>102</v>
      </c>
      <c r="H40" s="164">
        <f t="shared" si="2"/>
        <v>-0.50485436893203883</v>
      </c>
      <c r="I40" s="149">
        <v>19</v>
      </c>
      <c r="J40" s="165">
        <f t="shared" si="3"/>
        <v>-0.76543209876543217</v>
      </c>
      <c r="K40" s="142">
        <v>41</v>
      </c>
      <c r="L40" s="164">
        <f t="shared" si="4"/>
        <v>-0.25454545454545452</v>
      </c>
      <c r="M40" s="149">
        <v>572</v>
      </c>
      <c r="N40" s="165">
        <f t="shared" si="5"/>
        <v>0.64841498559077815</v>
      </c>
      <c r="O40" s="142">
        <v>1838</v>
      </c>
      <c r="P40" s="164">
        <f t="shared" si="6"/>
        <v>-9.3241243216576231E-2</v>
      </c>
      <c r="Q40" s="149">
        <v>2410</v>
      </c>
      <c r="R40" s="165">
        <f t="shared" si="7"/>
        <v>1.5164279696714411E-2</v>
      </c>
    </row>
    <row r="41" spans="2:18" ht="15" hidden="1" customHeight="1" outlineLevel="1">
      <c r="B41" s="41" t="s">
        <v>19</v>
      </c>
      <c r="C41" s="142">
        <v>8</v>
      </c>
      <c r="D41" s="164">
        <f t="shared" si="0"/>
        <v>0.33333333333333326</v>
      </c>
      <c r="E41" s="149">
        <v>586</v>
      </c>
      <c r="F41" s="165">
        <f t="shared" si="1"/>
        <v>44.07692307692308</v>
      </c>
      <c r="G41" s="142">
        <v>632</v>
      </c>
      <c r="H41" s="164">
        <f t="shared" si="2"/>
        <v>-0.47157190635451507</v>
      </c>
      <c r="I41" s="149">
        <v>1024</v>
      </c>
      <c r="J41" s="165">
        <f t="shared" si="3"/>
        <v>-0.13513513513513509</v>
      </c>
      <c r="K41" s="142">
        <v>90</v>
      </c>
      <c r="L41" s="164">
        <f t="shared" si="4"/>
        <v>0.32352941176470584</v>
      </c>
      <c r="M41" s="149">
        <v>2340</v>
      </c>
      <c r="N41" s="165">
        <f t="shared" si="5"/>
        <v>-5.1479529793271195E-2</v>
      </c>
      <c r="O41" s="142">
        <v>4100</v>
      </c>
      <c r="P41" s="164">
        <f t="shared" si="6"/>
        <v>-0.16241062308478038</v>
      </c>
      <c r="Q41" s="149">
        <v>6440</v>
      </c>
      <c r="R41" s="165">
        <f t="shared" si="7"/>
        <v>-0.12523770714479765</v>
      </c>
    </row>
    <row r="42" spans="2:18" ht="15" hidden="1" customHeight="1" outlineLevel="1">
      <c r="B42" s="41" t="s">
        <v>20</v>
      </c>
      <c r="C42" s="142">
        <v>9</v>
      </c>
      <c r="D42" s="164">
        <f t="shared" si="0"/>
        <v>3.5</v>
      </c>
      <c r="E42" s="149">
        <v>929</v>
      </c>
      <c r="F42" s="165">
        <f t="shared" si="1"/>
        <v>-0.11523809523809525</v>
      </c>
      <c r="G42" s="142">
        <v>2407</v>
      </c>
      <c r="H42" s="164">
        <f t="shared" si="2"/>
        <v>0.12529219261337077</v>
      </c>
      <c r="I42" s="149">
        <v>2734</v>
      </c>
      <c r="J42" s="165">
        <f t="shared" si="3"/>
        <v>0.31695568400770724</v>
      </c>
      <c r="K42" s="142">
        <v>230</v>
      </c>
      <c r="L42" s="164">
        <f t="shared" si="4"/>
        <v>-0.20415224913494812</v>
      </c>
      <c r="M42" s="149">
        <v>6309</v>
      </c>
      <c r="N42" s="165">
        <f t="shared" si="5"/>
        <v>0.13552915766738671</v>
      </c>
      <c r="O42" s="142">
        <v>14098</v>
      </c>
      <c r="P42" s="164">
        <f t="shared" si="6"/>
        <v>0.45445166615083044</v>
      </c>
      <c r="Q42" s="149">
        <v>20407</v>
      </c>
      <c r="R42" s="165">
        <f t="shared" si="7"/>
        <v>0.3382516886353204</v>
      </c>
    </row>
    <row r="43" spans="2:18" ht="15" hidden="1" customHeight="1" outlineLevel="1">
      <c r="B43" s="41" t="s">
        <v>21</v>
      </c>
      <c r="C43" s="142">
        <v>20</v>
      </c>
      <c r="D43" s="164">
        <f t="shared" si="0"/>
        <v>0.4285714285714286</v>
      </c>
      <c r="E43" s="149">
        <v>912</v>
      </c>
      <c r="F43" s="165">
        <f t="shared" si="1"/>
        <v>-0.19148936170212771</v>
      </c>
      <c r="G43" s="142">
        <v>2017</v>
      </c>
      <c r="H43" s="164">
        <f t="shared" si="2"/>
        <v>-0.18472109943411474</v>
      </c>
      <c r="I43" s="149">
        <v>2492</v>
      </c>
      <c r="J43" s="165">
        <f t="shared" si="3"/>
        <v>4.6619067618647536E-2</v>
      </c>
      <c r="K43" s="142">
        <v>312</v>
      </c>
      <c r="L43" s="164">
        <f t="shared" si="4"/>
        <v>1.298701298701288E-2</v>
      </c>
      <c r="M43" s="149">
        <v>5753</v>
      </c>
      <c r="N43" s="165">
        <f t="shared" si="5"/>
        <v>-8.7549563838223654E-2</v>
      </c>
      <c r="O43" s="142">
        <v>13186</v>
      </c>
      <c r="P43" s="164">
        <f t="shared" si="6"/>
        <v>0.31820453863840847</v>
      </c>
      <c r="Q43" s="149">
        <v>18939</v>
      </c>
      <c r="R43" s="165">
        <f t="shared" si="7"/>
        <v>0.16133186166298752</v>
      </c>
    </row>
    <row r="44" spans="2:18" ht="15" hidden="1" customHeight="1" outlineLevel="1">
      <c r="B44" s="41" t="s">
        <v>22</v>
      </c>
      <c r="C44" s="142">
        <v>13</v>
      </c>
      <c r="D44" s="164">
        <f t="shared" si="0"/>
        <v>-0.71111111111111114</v>
      </c>
      <c r="E44" s="149">
        <v>683</v>
      </c>
      <c r="F44" s="165">
        <f t="shared" si="1"/>
        <v>-0.27340425531914891</v>
      </c>
      <c r="G44" s="142">
        <v>1951</v>
      </c>
      <c r="H44" s="164">
        <f t="shared" si="2"/>
        <v>-4.3627450980392113E-2</v>
      </c>
      <c r="I44" s="149">
        <v>2171</v>
      </c>
      <c r="J44" s="165">
        <f t="shared" si="3"/>
        <v>0.25274091171379109</v>
      </c>
      <c r="K44" s="142">
        <v>187</v>
      </c>
      <c r="L44" s="164">
        <f t="shared" si="4"/>
        <v>-8.333333333333337E-2</v>
      </c>
      <c r="M44" s="149">
        <v>5005</v>
      </c>
      <c r="N44" s="165">
        <f t="shared" si="5"/>
        <v>8.6658605401048749E-3</v>
      </c>
      <c r="O44" s="142">
        <v>12505</v>
      </c>
      <c r="P44" s="164">
        <f t="shared" si="6"/>
        <v>3.5010759807978742E-2</v>
      </c>
      <c r="Q44" s="149">
        <v>17510</v>
      </c>
      <c r="R44" s="165">
        <f t="shared" si="7"/>
        <v>2.7340999765313345E-2</v>
      </c>
    </row>
    <row r="45" spans="2:18" collapsed="1">
      <c r="B45" s="171">
        <v>2008</v>
      </c>
      <c r="C45" s="172">
        <v>67</v>
      </c>
      <c r="D45" s="173">
        <f t="shared" si="0"/>
        <v>-0.35576923076923073</v>
      </c>
      <c r="E45" s="172">
        <v>10945</v>
      </c>
      <c r="F45" s="173">
        <f t="shared" si="1"/>
        <v>0.96428571428571419</v>
      </c>
      <c r="G45" s="172">
        <v>12166</v>
      </c>
      <c r="H45" s="173">
        <f t="shared" si="2"/>
        <v>-8.6375488917861398E-3</v>
      </c>
      <c r="I45" s="172">
        <v>16400</v>
      </c>
      <c r="J45" s="173">
        <f t="shared" si="3"/>
        <v>0.13244027068084518</v>
      </c>
      <c r="K45" s="172">
        <v>1382</v>
      </c>
      <c r="L45" s="173">
        <f t="shared" si="4"/>
        <v>-0.10838709677419356</v>
      </c>
      <c r="M45" s="172">
        <v>40960</v>
      </c>
      <c r="N45" s="173">
        <f t="shared" si="5"/>
        <v>0.20541494997057086</v>
      </c>
      <c r="O45" s="172">
        <v>79495</v>
      </c>
      <c r="P45" s="173">
        <f t="shared" si="6"/>
        <v>4.5615373485735411E-2</v>
      </c>
      <c r="Q45" s="172">
        <v>120455</v>
      </c>
      <c r="R45" s="173">
        <f t="shared" si="7"/>
        <v>9.4975774268910129E-2</v>
      </c>
    </row>
    <row r="46" spans="2:18" ht="15" hidden="1" customHeight="1" outlineLevel="1">
      <c r="B46" s="41" t="s">
        <v>11</v>
      </c>
      <c r="C46" s="142">
        <v>6</v>
      </c>
      <c r="D46" s="164">
        <f t="shared" si="0"/>
        <v>-0.73913043478260865</v>
      </c>
      <c r="E46" s="149">
        <v>1030</v>
      </c>
      <c r="F46" s="165">
        <f t="shared" si="1"/>
        <v>-0.49485041687101516</v>
      </c>
      <c r="G46" s="142">
        <v>1864</v>
      </c>
      <c r="H46" s="164">
        <f t="shared" si="2"/>
        <v>8.1834010446894867E-2</v>
      </c>
      <c r="I46" s="149">
        <v>2238</v>
      </c>
      <c r="J46" s="165">
        <f t="shared" si="3"/>
        <v>0.34981905910735822</v>
      </c>
      <c r="K46" s="142">
        <v>99</v>
      </c>
      <c r="L46" s="164">
        <f t="shared" si="4"/>
        <v>-0.10810810810810811</v>
      </c>
      <c r="M46" s="149">
        <v>5237</v>
      </c>
      <c r="N46" s="165">
        <f t="shared" si="5"/>
        <v>-5.7075981274756882E-2</v>
      </c>
      <c r="O46" s="142">
        <v>14221</v>
      </c>
      <c r="P46" s="164">
        <f t="shared" si="6"/>
        <v>0.61126217992295495</v>
      </c>
      <c r="Q46" s="149">
        <v>19458</v>
      </c>
      <c r="R46" s="165">
        <f t="shared" si="7"/>
        <v>0.35312934631432547</v>
      </c>
    </row>
    <row r="47" spans="2:18" ht="15" hidden="1" customHeight="1" outlineLevel="1">
      <c r="B47" s="41" t="s">
        <v>12</v>
      </c>
      <c r="C47" s="142">
        <v>14</v>
      </c>
      <c r="D47" s="164">
        <f t="shared" si="0"/>
        <v>0.39999999999999991</v>
      </c>
      <c r="E47" s="149">
        <v>736</v>
      </c>
      <c r="F47" s="165">
        <f t="shared" si="1"/>
        <v>-0.53240152477763658</v>
      </c>
      <c r="G47" s="142">
        <v>918</v>
      </c>
      <c r="H47" s="164">
        <f t="shared" si="2"/>
        <v>0.11678832116788329</v>
      </c>
      <c r="I47" s="149">
        <v>1813</v>
      </c>
      <c r="J47" s="165">
        <f t="shared" si="3"/>
        <v>1.6825574873808202E-2</v>
      </c>
      <c r="K47" s="142">
        <v>233</v>
      </c>
      <c r="L47" s="164">
        <f t="shared" si="4"/>
        <v>7.870370370370372E-2</v>
      </c>
      <c r="M47" s="149">
        <v>3714</v>
      </c>
      <c r="N47" s="165">
        <f t="shared" si="5"/>
        <v>-0.15686719636776392</v>
      </c>
      <c r="O47" s="142">
        <v>11153</v>
      </c>
      <c r="P47" s="164">
        <f t="shared" si="6"/>
        <v>0.61497248769186208</v>
      </c>
      <c r="Q47" s="149">
        <v>14867</v>
      </c>
      <c r="R47" s="165">
        <f t="shared" si="7"/>
        <v>0.3143842277429052</v>
      </c>
    </row>
    <row r="48" spans="2:18" ht="15" hidden="1" customHeight="1" outlineLevel="1">
      <c r="B48" s="41" t="s">
        <v>13</v>
      </c>
      <c r="C48" s="142">
        <v>5</v>
      </c>
      <c r="D48" s="164">
        <f t="shared" si="0"/>
        <v>1.5</v>
      </c>
      <c r="E48" s="149">
        <v>19</v>
      </c>
      <c r="F48" s="165">
        <f t="shared" si="1"/>
        <v>-0.98849878934624702</v>
      </c>
      <c r="G48" s="142">
        <v>644</v>
      </c>
      <c r="H48" s="164">
        <f t="shared" si="2"/>
        <v>-0.23696682464454977</v>
      </c>
      <c r="I48" s="149">
        <v>1772</v>
      </c>
      <c r="J48" s="165">
        <f t="shared" si="3"/>
        <v>0.35993860322333071</v>
      </c>
      <c r="K48" s="142">
        <v>192</v>
      </c>
      <c r="L48" s="164">
        <f t="shared" si="4"/>
        <v>-9.4339622641509413E-2</v>
      </c>
      <c r="M48" s="149">
        <v>2632</v>
      </c>
      <c r="N48" s="165">
        <f t="shared" si="5"/>
        <v>-0.34413157238973335</v>
      </c>
      <c r="O48" s="142">
        <v>6102</v>
      </c>
      <c r="P48" s="164">
        <f t="shared" si="6"/>
        <v>0.30972311654861562</v>
      </c>
      <c r="Q48" s="149">
        <v>8734</v>
      </c>
      <c r="R48" s="165">
        <f t="shared" si="7"/>
        <v>7.1494464944650282E-3</v>
      </c>
    </row>
    <row r="49" spans="2:18" ht="15" hidden="1" customHeight="1" outlineLevel="1">
      <c r="B49" s="41" t="s">
        <v>14</v>
      </c>
      <c r="C49" s="142">
        <v>6</v>
      </c>
      <c r="D49" s="164" t="e">
        <f t="shared" si="0"/>
        <v>#DIV/0!</v>
      </c>
      <c r="E49" s="149">
        <v>637</v>
      </c>
      <c r="F49" s="165">
        <f t="shared" si="1"/>
        <v>-0.17380025940337229</v>
      </c>
      <c r="G49" s="142">
        <v>307</v>
      </c>
      <c r="H49" s="164">
        <f t="shared" si="2"/>
        <v>0.57435897435897432</v>
      </c>
      <c r="I49" s="149">
        <v>307</v>
      </c>
      <c r="J49" s="165">
        <f t="shared" si="3"/>
        <v>1.5798319327731094</v>
      </c>
      <c r="K49" s="142">
        <v>15</v>
      </c>
      <c r="L49" s="164">
        <f t="shared" si="4"/>
        <v>-0.2857142857142857</v>
      </c>
      <c r="M49" s="149">
        <v>1272</v>
      </c>
      <c r="N49" s="165">
        <f t="shared" si="5"/>
        <v>0.15009041591320083</v>
      </c>
      <c r="O49" s="142">
        <v>1367</v>
      </c>
      <c r="P49" s="164">
        <f t="shared" si="6"/>
        <v>1.7015810276679844</v>
      </c>
      <c r="Q49" s="149">
        <v>2639</v>
      </c>
      <c r="R49" s="165">
        <f t="shared" si="7"/>
        <v>0.63709677419354849</v>
      </c>
    </row>
    <row r="50" spans="2:18" ht="15" hidden="1" customHeight="1" outlineLevel="1">
      <c r="B50" s="41" t="s">
        <v>15</v>
      </c>
      <c r="C50" s="142">
        <v>2</v>
      </c>
      <c r="D50" s="164">
        <f t="shared" si="0"/>
        <v>-0.5</v>
      </c>
      <c r="E50" s="149">
        <v>1</v>
      </c>
      <c r="F50" s="165">
        <f t="shared" si="1"/>
        <v>-0.99891067538126366</v>
      </c>
      <c r="G50" s="142">
        <v>192</v>
      </c>
      <c r="H50" s="164">
        <f t="shared" si="2"/>
        <v>2.1475409836065573</v>
      </c>
      <c r="I50" s="149">
        <v>349</v>
      </c>
      <c r="J50" s="165">
        <f t="shared" si="3"/>
        <v>0.89673913043478271</v>
      </c>
      <c r="K50" s="142">
        <v>18</v>
      </c>
      <c r="L50" s="164">
        <f t="shared" si="4"/>
        <v>0.19999999999999996</v>
      </c>
      <c r="M50" s="149">
        <v>562</v>
      </c>
      <c r="N50" s="165">
        <f t="shared" si="5"/>
        <v>-0.52453468697123518</v>
      </c>
      <c r="O50" s="142">
        <v>1537</v>
      </c>
      <c r="P50" s="164">
        <f t="shared" si="6"/>
        <v>1.5404958677685952</v>
      </c>
      <c r="Q50" s="149">
        <v>2099</v>
      </c>
      <c r="R50" s="165">
        <f t="shared" si="7"/>
        <v>0.17459429210968103</v>
      </c>
    </row>
    <row r="51" spans="2:18" ht="15" hidden="1" customHeight="1" outlineLevel="1">
      <c r="B51" s="41" t="s">
        <v>16</v>
      </c>
      <c r="C51" s="142">
        <v>0</v>
      </c>
      <c r="D51" s="164">
        <f t="shared" si="0"/>
        <v>-1</v>
      </c>
      <c r="E51" s="149">
        <v>6</v>
      </c>
      <c r="F51" s="165">
        <f t="shared" si="1"/>
        <v>-0.991044776119403</v>
      </c>
      <c r="G51" s="142">
        <v>141</v>
      </c>
      <c r="H51" s="164">
        <f t="shared" si="2"/>
        <v>1.4736842105263159</v>
      </c>
      <c r="I51" s="149">
        <v>473</v>
      </c>
      <c r="J51" s="165">
        <f t="shared" si="3"/>
        <v>1.2000000000000002</v>
      </c>
      <c r="K51" s="142">
        <v>36</v>
      </c>
      <c r="L51" s="164">
        <f t="shared" si="4"/>
        <v>-0.23404255319148937</v>
      </c>
      <c r="M51" s="149">
        <v>656</v>
      </c>
      <c r="N51" s="165">
        <f t="shared" si="5"/>
        <v>-0.33804238143289611</v>
      </c>
      <c r="O51" s="142">
        <v>1696</v>
      </c>
      <c r="P51" s="164">
        <f t="shared" si="6"/>
        <v>1.3921015514809589</v>
      </c>
      <c r="Q51" s="149">
        <v>2352</v>
      </c>
      <c r="R51" s="165">
        <f t="shared" si="7"/>
        <v>0.3835294117647059</v>
      </c>
    </row>
    <row r="52" spans="2:18" ht="15" hidden="1" customHeight="1" outlineLevel="1">
      <c r="B52" s="41" t="s">
        <v>17</v>
      </c>
      <c r="C52" s="142">
        <v>0</v>
      </c>
      <c r="D52" s="164">
        <f t="shared" si="0"/>
        <v>-1</v>
      </c>
      <c r="E52" s="149">
        <v>11</v>
      </c>
      <c r="F52" s="165">
        <f t="shared" si="1"/>
        <v>-0.98419540229885061</v>
      </c>
      <c r="G52" s="142">
        <v>151</v>
      </c>
      <c r="H52" s="164">
        <f t="shared" si="2"/>
        <v>1.435483870967742</v>
      </c>
      <c r="I52" s="149">
        <v>75</v>
      </c>
      <c r="J52" s="165">
        <f t="shared" si="3"/>
        <v>1.8846153846153846</v>
      </c>
      <c r="K52" s="142">
        <v>33</v>
      </c>
      <c r="L52" s="164">
        <f t="shared" si="4"/>
        <v>1.2000000000000002</v>
      </c>
      <c r="M52" s="149">
        <v>270</v>
      </c>
      <c r="N52" s="165">
        <f t="shared" si="5"/>
        <v>-0.66376089663760895</v>
      </c>
      <c r="O52" s="142">
        <v>1251</v>
      </c>
      <c r="P52" s="164">
        <f t="shared" si="6"/>
        <v>1.5900621118012421</v>
      </c>
      <c r="Q52" s="149">
        <v>1521</v>
      </c>
      <c r="R52" s="165">
        <f t="shared" si="7"/>
        <v>0.18273716951788499</v>
      </c>
    </row>
    <row r="53" spans="2:18" ht="15" hidden="1" customHeight="1" outlineLevel="1">
      <c r="B53" s="41" t="s">
        <v>18</v>
      </c>
      <c r="C53" s="142">
        <v>4</v>
      </c>
      <c r="D53" s="164" t="e">
        <f t="shared" si="0"/>
        <v>#DIV/0!</v>
      </c>
      <c r="E53" s="149">
        <v>1</v>
      </c>
      <c r="F53" s="165">
        <f t="shared" si="1"/>
        <v>-0.99883177570093462</v>
      </c>
      <c r="G53" s="142">
        <v>206</v>
      </c>
      <c r="H53" s="164">
        <f t="shared" si="2"/>
        <v>3.3829787234042552</v>
      </c>
      <c r="I53" s="149">
        <v>81</v>
      </c>
      <c r="J53" s="165">
        <f t="shared" si="3"/>
        <v>4.4000000000000004</v>
      </c>
      <c r="K53" s="142">
        <v>55</v>
      </c>
      <c r="L53" s="164">
        <f t="shared" si="4"/>
        <v>0.34146341463414642</v>
      </c>
      <c r="M53" s="149">
        <v>347</v>
      </c>
      <c r="N53" s="165">
        <f t="shared" si="5"/>
        <v>-0.63816475495307612</v>
      </c>
      <c r="O53" s="142">
        <v>2027</v>
      </c>
      <c r="P53" s="164">
        <f t="shared" si="6"/>
        <v>1.0029644268774702</v>
      </c>
      <c r="Q53" s="149">
        <v>2374</v>
      </c>
      <c r="R53" s="165">
        <f t="shared" si="7"/>
        <v>0.2044647387113141</v>
      </c>
    </row>
    <row r="54" spans="2:18" ht="15" hidden="1" customHeight="1" outlineLevel="1">
      <c r="B54" s="41" t="s">
        <v>19</v>
      </c>
      <c r="C54" s="142">
        <v>6</v>
      </c>
      <c r="D54" s="164" t="e">
        <f t="shared" si="0"/>
        <v>#DIV/0!</v>
      </c>
      <c r="E54" s="149">
        <v>13</v>
      </c>
      <c r="F54" s="165">
        <f t="shared" si="1"/>
        <v>-0.98696088264794379</v>
      </c>
      <c r="G54" s="142">
        <v>1196</v>
      </c>
      <c r="H54" s="164">
        <f t="shared" si="2"/>
        <v>-0.31185270425776757</v>
      </c>
      <c r="I54" s="149">
        <v>1184</v>
      </c>
      <c r="J54" s="165">
        <f t="shared" si="3"/>
        <v>-3.1096563011456579E-2</v>
      </c>
      <c r="K54" s="142">
        <v>68</v>
      </c>
      <c r="L54" s="164">
        <f t="shared" si="4"/>
        <v>-0.40869565217391302</v>
      </c>
      <c r="M54" s="149">
        <v>2467</v>
      </c>
      <c r="N54" s="165">
        <f t="shared" si="5"/>
        <v>-0.39415520628683698</v>
      </c>
      <c r="O54" s="142">
        <v>4895</v>
      </c>
      <c r="P54" s="164">
        <f t="shared" si="6"/>
        <v>2.2988505747126409E-2</v>
      </c>
      <c r="Q54" s="149">
        <v>7362</v>
      </c>
      <c r="R54" s="165">
        <f t="shared" si="7"/>
        <v>-0.16879304504911374</v>
      </c>
    </row>
    <row r="55" spans="2:18" ht="15" hidden="1" customHeight="1" outlineLevel="1">
      <c r="B55" s="41" t="s">
        <v>20</v>
      </c>
      <c r="C55" s="142">
        <v>2</v>
      </c>
      <c r="D55" s="164">
        <f t="shared" si="0"/>
        <v>-0.92592592592592593</v>
      </c>
      <c r="E55" s="149">
        <v>1050</v>
      </c>
      <c r="F55" s="165">
        <f t="shared" si="1"/>
        <v>1.2536162005786E-2</v>
      </c>
      <c r="G55" s="142">
        <v>2139</v>
      </c>
      <c r="H55" s="164">
        <f t="shared" si="2"/>
        <v>-7.2821846553966174E-2</v>
      </c>
      <c r="I55" s="149">
        <v>2076</v>
      </c>
      <c r="J55" s="165">
        <f t="shared" si="3"/>
        <v>0.23866348448687358</v>
      </c>
      <c r="K55" s="142">
        <v>289</v>
      </c>
      <c r="L55" s="164">
        <f t="shared" si="4"/>
        <v>0.20416666666666661</v>
      </c>
      <c r="M55" s="149">
        <v>5556</v>
      </c>
      <c r="N55" s="165">
        <f t="shared" si="5"/>
        <v>5.0879515793455621E-2</v>
      </c>
      <c r="O55" s="142">
        <v>9693</v>
      </c>
      <c r="P55" s="164">
        <f t="shared" si="6"/>
        <v>-4.8025928108426652E-2</v>
      </c>
      <c r="Q55" s="149">
        <v>15249</v>
      </c>
      <c r="R55" s="165">
        <f t="shared" si="7"/>
        <v>-1.4221992371840408E-2</v>
      </c>
    </row>
    <row r="56" spans="2:18" ht="15" hidden="1" customHeight="1" outlineLevel="1">
      <c r="B56" s="41" t="s">
        <v>21</v>
      </c>
      <c r="C56" s="142">
        <v>14</v>
      </c>
      <c r="D56" s="164">
        <f t="shared" si="0"/>
        <v>0.39999999999999991</v>
      </c>
      <c r="E56" s="149">
        <v>1128</v>
      </c>
      <c r="F56" s="165">
        <f t="shared" si="1"/>
        <v>1.9891500904159143E-2</v>
      </c>
      <c r="G56" s="142">
        <v>2474</v>
      </c>
      <c r="H56" s="164">
        <f t="shared" si="2"/>
        <v>-5.6805184902783079E-2</v>
      </c>
      <c r="I56" s="149">
        <v>2381</v>
      </c>
      <c r="J56" s="165">
        <f t="shared" si="3"/>
        <v>0.36368843069874002</v>
      </c>
      <c r="K56" s="142">
        <v>308</v>
      </c>
      <c r="L56" s="164">
        <f t="shared" si="4"/>
        <v>0.63829787234042556</v>
      </c>
      <c r="M56" s="149">
        <v>6305</v>
      </c>
      <c r="N56" s="165">
        <f t="shared" si="5"/>
        <v>0.11140490040542916</v>
      </c>
      <c r="O56" s="142">
        <v>10003</v>
      </c>
      <c r="P56" s="164">
        <f t="shared" si="6"/>
        <v>-5.4268696227663837E-2</v>
      </c>
      <c r="Q56" s="149">
        <v>16308</v>
      </c>
      <c r="R56" s="165">
        <f t="shared" si="7"/>
        <v>3.569230769230769E-3</v>
      </c>
    </row>
    <row r="57" spans="2:18" ht="15" hidden="1" customHeight="1" outlineLevel="1">
      <c r="B57" s="41" t="s">
        <v>22</v>
      </c>
      <c r="C57" s="142">
        <v>45</v>
      </c>
      <c r="D57" s="164">
        <f t="shared" si="0"/>
        <v>21.5</v>
      </c>
      <c r="E57" s="149">
        <v>940</v>
      </c>
      <c r="F57" s="165">
        <f t="shared" si="1"/>
        <v>-0.23701298701298701</v>
      </c>
      <c r="G57" s="142">
        <v>2040</v>
      </c>
      <c r="H57" s="164">
        <f t="shared" si="2"/>
        <v>-0.29606625258799169</v>
      </c>
      <c r="I57" s="149">
        <v>1733</v>
      </c>
      <c r="J57" s="165">
        <f t="shared" si="3"/>
        <v>0.20598469032707034</v>
      </c>
      <c r="K57" s="142">
        <v>204</v>
      </c>
      <c r="L57" s="164">
        <f t="shared" si="4"/>
        <v>1.04</v>
      </c>
      <c r="M57" s="149">
        <v>4962</v>
      </c>
      <c r="N57" s="165">
        <f t="shared" si="5"/>
        <v>-0.12471335332510147</v>
      </c>
      <c r="O57" s="142">
        <v>12082</v>
      </c>
      <c r="P57" s="164">
        <f t="shared" si="6"/>
        <v>5.0426012867327508E-2</v>
      </c>
      <c r="Q57" s="149">
        <v>17044</v>
      </c>
      <c r="R57" s="165">
        <f t="shared" si="7"/>
        <v>-7.3961912526935292E-3</v>
      </c>
    </row>
    <row r="58" spans="2:18" collapsed="1">
      <c r="B58" s="171">
        <v>2007</v>
      </c>
      <c r="C58" s="172">
        <v>104</v>
      </c>
      <c r="D58" s="173">
        <f t="shared" si="0"/>
        <v>0.23809523809523814</v>
      </c>
      <c r="E58" s="172">
        <v>5572</v>
      </c>
      <c r="F58" s="173">
        <f t="shared" si="1"/>
        <v>-0.58872158252140538</v>
      </c>
      <c r="G58" s="172">
        <v>12272</v>
      </c>
      <c r="H58" s="173">
        <f t="shared" si="2"/>
        <v>-8.2604470359572413E-2</v>
      </c>
      <c r="I58" s="172">
        <v>14482</v>
      </c>
      <c r="J58" s="173">
        <f t="shared" si="3"/>
        <v>0.27213633169360496</v>
      </c>
      <c r="K58" s="172">
        <v>1550</v>
      </c>
      <c r="L58" s="173">
        <f t="shared" si="4"/>
        <v>0.17335352006056026</v>
      </c>
      <c r="M58" s="172">
        <v>33980</v>
      </c>
      <c r="N58" s="173">
        <f t="shared" si="5"/>
        <v>-0.14438233368585385</v>
      </c>
      <c r="O58" s="172">
        <v>76027</v>
      </c>
      <c r="P58" s="173">
        <f t="shared" si="6"/>
        <v>0.25143205161969973</v>
      </c>
      <c r="Q58" s="172">
        <v>110007</v>
      </c>
      <c r="R58" s="173">
        <f t="shared" si="7"/>
        <v>9.4967451675193493E-2</v>
      </c>
    </row>
    <row r="59" spans="2:18" ht="15" hidden="1" customHeight="1" outlineLevel="1">
      <c r="B59" s="41" t="s">
        <v>11</v>
      </c>
      <c r="C59" s="142">
        <v>23</v>
      </c>
      <c r="D59" s="164" t="e">
        <f t="shared" si="0"/>
        <v>#DIV/0!</v>
      </c>
      <c r="E59" s="149">
        <v>2039</v>
      </c>
      <c r="F59" s="165">
        <f t="shared" si="1"/>
        <v>0.34144736842105261</v>
      </c>
      <c r="G59" s="142">
        <v>1723</v>
      </c>
      <c r="H59" s="164">
        <f t="shared" si="2"/>
        <v>-0.19636194029850751</v>
      </c>
      <c r="I59" s="149">
        <v>1658</v>
      </c>
      <c r="J59" s="165">
        <f t="shared" si="3"/>
        <v>0.63188976377952755</v>
      </c>
      <c r="K59" s="142">
        <v>111</v>
      </c>
      <c r="L59" s="164">
        <f t="shared" si="4"/>
        <v>1.8461538461538463</v>
      </c>
      <c r="M59" s="149">
        <v>5554</v>
      </c>
      <c r="N59" s="165">
        <f t="shared" si="5"/>
        <v>0.17694426785335882</v>
      </c>
      <c r="O59" s="142">
        <v>8826</v>
      </c>
      <c r="P59" s="164">
        <f t="shared" si="6"/>
        <v>-3.5000564525233813E-3</v>
      </c>
      <c r="Q59" s="149">
        <v>14380</v>
      </c>
      <c r="R59" s="165">
        <f t="shared" si="7"/>
        <v>5.9222156747200883E-2</v>
      </c>
    </row>
    <row r="60" spans="2:18" ht="15" hidden="1" customHeight="1" outlineLevel="1">
      <c r="B60" s="41" t="s">
        <v>12</v>
      </c>
      <c r="C60" s="142">
        <v>10</v>
      </c>
      <c r="D60" s="164">
        <f t="shared" si="0"/>
        <v>1.5</v>
      </c>
      <c r="E60" s="149">
        <v>1574</v>
      </c>
      <c r="F60" s="165">
        <f t="shared" si="1"/>
        <v>2.741514360313313E-2</v>
      </c>
      <c r="G60" s="142">
        <v>822</v>
      </c>
      <c r="H60" s="164">
        <f t="shared" si="2"/>
        <v>-0.47676639083386374</v>
      </c>
      <c r="I60" s="149">
        <v>1783</v>
      </c>
      <c r="J60" s="165">
        <f t="shared" si="3"/>
        <v>0.30336257309941517</v>
      </c>
      <c r="K60" s="142">
        <v>216</v>
      </c>
      <c r="L60" s="164">
        <f t="shared" si="4"/>
        <v>1.0377358490566038</v>
      </c>
      <c r="M60" s="149">
        <v>4405</v>
      </c>
      <c r="N60" s="165">
        <f t="shared" si="5"/>
        <v>-3.8419559048242791E-2</v>
      </c>
      <c r="O60" s="142">
        <v>6906</v>
      </c>
      <c r="P60" s="164">
        <f t="shared" si="6"/>
        <v>-0.18580523461447773</v>
      </c>
      <c r="Q60" s="149">
        <v>11311</v>
      </c>
      <c r="R60" s="165">
        <f t="shared" si="7"/>
        <v>-0.13411926816198427</v>
      </c>
    </row>
    <row r="61" spans="2:18" ht="15" hidden="1" customHeight="1" outlineLevel="1">
      <c r="B61" s="41" t="s">
        <v>13</v>
      </c>
      <c r="C61" s="142">
        <v>2</v>
      </c>
      <c r="D61" s="164" t="e">
        <f t="shared" si="0"/>
        <v>#DIV/0!</v>
      </c>
      <c r="E61" s="149">
        <v>1652</v>
      </c>
      <c r="F61" s="165">
        <f t="shared" si="1"/>
        <v>3.2499999999999973E-2</v>
      </c>
      <c r="G61" s="142">
        <v>844</v>
      </c>
      <c r="H61" s="164">
        <f t="shared" si="2"/>
        <v>-2.3640661938534313E-3</v>
      </c>
      <c r="I61" s="149">
        <v>1303</v>
      </c>
      <c r="J61" s="165">
        <f t="shared" si="3"/>
        <v>0.52934272300469476</v>
      </c>
      <c r="K61" s="142">
        <v>212</v>
      </c>
      <c r="L61" s="164">
        <f t="shared" si="4"/>
        <v>0.92727272727272725</v>
      </c>
      <c r="M61" s="149">
        <v>4013</v>
      </c>
      <c r="N61" s="165">
        <f t="shared" si="5"/>
        <v>0.17752347417840375</v>
      </c>
      <c r="O61" s="142">
        <v>4659</v>
      </c>
      <c r="P61" s="164">
        <f t="shared" si="6"/>
        <v>0.16097682531771751</v>
      </c>
      <c r="Q61" s="149">
        <v>8672</v>
      </c>
      <c r="R61" s="165">
        <f t="shared" si="7"/>
        <v>0.16857566365718912</v>
      </c>
    </row>
    <row r="62" spans="2:18" ht="15" hidden="1" customHeight="1" outlineLevel="1">
      <c r="B62" s="41" t="s">
        <v>14</v>
      </c>
      <c r="C62" s="142">
        <v>0</v>
      </c>
      <c r="D62" s="164">
        <f t="shared" si="0"/>
        <v>-1</v>
      </c>
      <c r="E62" s="149">
        <v>771</v>
      </c>
      <c r="F62" s="165">
        <f t="shared" si="1"/>
        <v>-0.26220095693779899</v>
      </c>
      <c r="G62" s="142">
        <v>195</v>
      </c>
      <c r="H62" s="164">
        <f t="shared" si="2"/>
        <v>1.1428571428571428</v>
      </c>
      <c r="I62" s="149">
        <v>119</v>
      </c>
      <c r="J62" s="165">
        <f t="shared" si="3"/>
        <v>-0.47345132743362828</v>
      </c>
      <c r="K62" s="142">
        <v>21</v>
      </c>
      <c r="L62" s="164">
        <f t="shared" si="4"/>
        <v>-0.41666666666666663</v>
      </c>
      <c r="M62" s="149">
        <v>1106</v>
      </c>
      <c r="N62" s="165">
        <f t="shared" si="5"/>
        <v>-0.20943531093638312</v>
      </c>
      <c r="O62" s="142">
        <v>506</v>
      </c>
      <c r="P62" s="164">
        <f t="shared" si="6"/>
        <v>1.0569105691056913</v>
      </c>
      <c r="Q62" s="149">
        <v>1612</v>
      </c>
      <c r="R62" s="165">
        <f t="shared" si="7"/>
        <v>-2.0060790273556228E-2</v>
      </c>
    </row>
    <row r="63" spans="2:18" ht="15" hidden="1" customHeight="1" outlineLevel="1">
      <c r="B63" s="41" t="s">
        <v>15</v>
      </c>
      <c r="C63" s="142">
        <v>4</v>
      </c>
      <c r="D63" s="164">
        <f t="shared" si="0"/>
        <v>-0.76470588235294112</v>
      </c>
      <c r="E63" s="149">
        <v>918</v>
      </c>
      <c r="F63" s="165">
        <f t="shared" si="1"/>
        <v>3.8461538461538547E-2</v>
      </c>
      <c r="G63" s="142">
        <v>61</v>
      </c>
      <c r="H63" s="164">
        <f t="shared" si="2"/>
        <v>1.0333333333333332</v>
      </c>
      <c r="I63" s="149">
        <v>184</v>
      </c>
      <c r="J63" s="165">
        <f t="shared" si="3"/>
        <v>-0.21030042918454939</v>
      </c>
      <c r="K63" s="142">
        <v>15</v>
      </c>
      <c r="L63" s="164">
        <f t="shared" si="4"/>
        <v>0.66666666666666674</v>
      </c>
      <c r="M63" s="149">
        <v>1182</v>
      </c>
      <c r="N63" s="165">
        <f t="shared" si="5"/>
        <v>7.6726342710997653E-3</v>
      </c>
      <c r="O63" s="142">
        <v>605</v>
      </c>
      <c r="P63" s="164">
        <f t="shared" si="6"/>
        <v>0.63072776280323439</v>
      </c>
      <c r="Q63" s="149">
        <v>1787</v>
      </c>
      <c r="R63" s="165">
        <f t="shared" si="7"/>
        <v>0.15738341968911906</v>
      </c>
    </row>
    <row r="64" spans="2:18" ht="15" hidden="1" customHeight="1" outlineLevel="1">
      <c r="B64" s="41" t="s">
        <v>16</v>
      </c>
      <c r="C64" s="142">
        <v>2</v>
      </c>
      <c r="D64" s="164">
        <f t="shared" si="0"/>
        <v>-0.7142857142857143</v>
      </c>
      <c r="E64" s="149">
        <v>670</v>
      </c>
      <c r="F64" s="165">
        <f t="shared" si="1"/>
        <v>-0.45924132364810333</v>
      </c>
      <c r="G64" s="142">
        <v>57</v>
      </c>
      <c r="H64" s="164">
        <f t="shared" si="2"/>
        <v>0.1875</v>
      </c>
      <c r="I64" s="149">
        <v>215</v>
      </c>
      <c r="J64" s="165">
        <f t="shared" si="3"/>
        <v>-0.10041841004184104</v>
      </c>
      <c r="K64" s="142">
        <v>47</v>
      </c>
      <c r="L64" s="164">
        <f t="shared" si="4"/>
        <v>1.6111111111111112</v>
      </c>
      <c r="M64" s="149">
        <v>991</v>
      </c>
      <c r="N64" s="165">
        <f t="shared" si="5"/>
        <v>-0.36105738233397811</v>
      </c>
      <c r="O64" s="142">
        <v>709</v>
      </c>
      <c r="P64" s="164">
        <f t="shared" si="6"/>
        <v>0.37137330754352038</v>
      </c>
      <c r="Q64" s="149">
        <v>1700</v>
      </c>
      <c r="R64" s="165">
        <f t="shared" si="7"/>
        <v>-0.17794970986460346</v>
      </c>
    </row>
    <row r="65" spans="2:18" ht="15" hidden="1" customHeight="1" outlineLevel="1">
      <c r="B65" s="41" t="s">
        <v>17</v>
      </c>
      <c r="C65" s="142">
        <v>4</v>
      </c>
      <c r="D65" s="164" t="e">
        <f t="shared" si="0"/>
        <v>#DIV/0!</v>
      </c>
      <c r="E65" s="149">
        <v>696</v>
      </c>
      <c r="F65" s="165">
        <f t="shared" si="1"/>
        <v>-0.35074626865671643</v>
      </c>
      <c r="G65" s="142">
        <v>62</v>
      </c>
      <c r="H65" s="164">
        <f t="shared" si="2"/>
        <v>1.6956521739130435</v>
      </c>
      <c r="I65" s="149">
        <v>26</v>
      </c>
      <c r="J65" s="165">
        <f t="shared" si="3"/>
        <v>-0.8779342723004695</v>
      </c>
      <c r="K65" s="142">
        <v>15</v>
      </c>
      <c r="L65" s="164">
        <f t="shared" si="4"/>
        <v>-0.21052631578947367</v>
      </c>
      <c r="M65" s="149">
        <v>803</v>
      </c>
      <c r="N65" s="165">
        <f t="shared" si="5"/>
        <v>-0.39487565938206481</v>
      </c>
      <c r="O65" s="142">
        <v>483</v>
      </c>
      <c r="P65" s="164">
        <f t="shared" si="6"/>
        <v>0.35674157303370779</v>
      </c>
      <c r="Q65" s="149">
        <v>1286</v>
      </c>
      <c r="R65" s="165">
        <f t="shared" si="7"/>
        <v>-0.23588829471182415</v>
      </c>
    </row>
    <row r="66" spans="2:18" ht="15" hidden="1" customHeight="1" outlineLevel="1">
      <c r="B66" s="41" t="s">
        <v>18</v>
      </c>
      <c r="C66" s="142">
        <v>0</v>
      </c>
      <c r="D66" s="164">
        <f t="shared" si="0"/>
        <v>-1</v>
      </c>
      <c r="E66" s="149">
        <v>856</v>
      </c>
      <c r="F66" s="165">
        <f t="shared" si="1"/>
        <v>-0.36167039522744215</v>
      </c>
      <c r="G66" s="142">
        <v>47</v>
      </c>
      <c r="H66" s="164">
        <f t="shared" si="2"/>
        <v>-0.53465346534653468</v>
      </c>
      <c r="I66" s="149">
        <v>15</v>
      </c>
      <c r="J66" s="165">
        <f t="shared" si="3"/>
        <v>-0.93055555555555558</v>
      </c>
      <c r="K66" s="142">
        <v>41</v>
      </c>
      <c r="L66" s="164">
        <f t="shared" si="4"/>
        <v>2.1538461538461537</v>
      </c>
      <c r="M66" s="149">
        <v>959</v>
      </c>
      <c r="N66" s="165">
        <f t="shared" si="5"/>
        <v>-0.42643540669856461</v>
      </c>
      <c r="O66" s="142">
        <v>1012</v>
      </c>
      <c r="P66" s="164">
        <f t="shared" si="6"/>
        <v>2.2332268370607027</v>
      </c>
      <c r="Q66" s="149">
        <v>1971</v>
      </c>
      <c r="R66" s="165">
        <f t="shared" si="7"/>
        <v>-7.0528967254408492E-3</v>
      </c>
    </row>
    <row r="67" spans="2:18" ht="15" hidden="1" customHeight="1" outlineLevel="1">
      <c r="B67" s="41" t="s">
        <v>19</v>
      </c>
      <c r="C67" s="142">
        <v>0</v>
      </c>
      <c r="D67" s="164" t="e">
        <f t="shared" si="0"/>
        <v>#DIV/0!</v>
      </c>
      <c r="E67" s="149">
        <v>997</v>
      </c>
      <c r="F67" s="165">
        <f t="shared" si="1"/>
        <v>-4.2267050912584092E-2</v>
      </c>
      <c r="G67" s="142">
        <v>1738</v>
      </c>
      <c r="H67" s="164">
        <f t="shared" si="2"/>
        <v>0.93756967670011138</v>
      </c>
      <c r="I67" s="149">
        <v>1222</v>
      </c>
      <c r="J67" s="165">
        <f t="shared" si="3"/>
        <v>1.2756052141527001</v>
      </c>
      <c r="K67" s="142">
        <v>115</v>
      </c>
      <c r="L67" s="164">
        <f t="shared" si="4"/>
        <v>0.41975308641975317</v>
      </c>
      <c r="M67" s="149">
        <v>4072</v>
      </c>
      <c r="N67" s="165">
        <f t="shared" si="5"/>
        <v>0.59311424100156485</v>
      </c>
      <c r="O67" s="142">
        <v>4785</v>
      </c>
      <c r="P67" s="164">
        <f t="shared" si="6"/>
        <v>0.29991850040749801</v>
      </c>
      <c r="Q67" s="149">
        <v>8857</v>
      </c>
      <c r="R67" s="165">
        <f t="shared" si="7"/>
        <v>0.42007375340708664</v>
      </c>
    </row>
    <row r="68" spans="2:18" ht="15" hidden="1" customHeight="1" outlineLevel="1">
      <c r="B68" s="41" t="s">
        <v>20</v>
      </c>
      <c r="C68" s="142">
        <v>27</v>
      </c>
      <c r="D68" s="164">
        <f t="shared" si="0"/>
        <v>2.375</v>
      </c>
      <c r="E68" s="149">
        <v>1037</v>
      </c>
      <c r="F68" s="165">
        <f t="shared" si="1"/>
        <v>44.086956521739133</v>
      </c>
      <c r="G68" s="142">
        <v>2307</v>
      </c>
      <c r="H68" s="164">
        <f t="shared" si="2"/>
        <v>-5.5669259107654523E-2</v>
      </c>
      <c r="I68" s="149">
        <v>1676</v>
      </c>
      <c r="J68" s="165">
        <f t="shared" si="3"/>
        <v>0.20229555236728847</v>
      </c>
      <c r="K68" s="142">
        <v>240</v>
      </c>
      <c r="L68" s="164">
        <f t="shared" si="4"/>
        <v>0.39534883720930236</v>
      </c>
      <c r="M68" s="149">
        <v>5287</v>
      </c>
      <c r="N68" s="165">
        <f t="shared" si="5"/>
        <v>0.3086633663366336</v>
      </c>
      <c r="O68" s="142">
        <v>10182</v>
      </c>
      <c r="P68" s="164">
        <f t="shared" si="6"/>
        <v>0.10445818418483577</v>
      </c>
      <c r="Q68" s="149">
        <v>15469</v>
      </c>
      <c r="R68" s="165">
        <f t="shared" si="7"/>
        <v>0.16667923674485263</v>
      </c>
    </row>
    <row r="69" spans="2:18" ht="15" hidden="1" customHeight="1" outlineLevel="1">
      <c r="B69" s="41" t="s">
        <v>21</v>
      </c>
      <c r="C69" s="142">
        <v>10</v>
      </c>
      <c r="D69" s="164">
        <f t="shared" si="0"/>
        <v>-0.56521739130434789</v>
      </c>
      <c r="E69" s="149">
        <v>1106</v>
      </c>
      <c r="F69" s="165">
        <f t="shared" si="1"/>
        <v>-9.1954022988505746E-2</v>
      </c>
      <c r="G69" s="142">
        <v>2623</v>
      </c>
      <c r="H69" s="164">
        <f t="shared" si="2"/>
        <v>0.31941649899396385</v>
      </c>
      <c r="I69" s="149">
        <v>1746</v>
      </c>
      <c r="J69" s="165">
        <f t="shared" si="3"/>
        <v>9.8804279421019547E-2</v>
      </c>
      <c r="K69" s="142">
        <v>188</v>
      </c>
      <c r="L69" s="164">
        <f t="shared" si="4"/>
        <v>-0.25984251968503935</v>
      </c>
      <c r="M69" s="149">
        <v>5673</v>
      </c>
      <c r="N69" s="165">
        <f t="shared" si="5"/>
        <v>0.11849369085173511</v>
      </c>
      <c r="O69" s="142">
        <v>10577</v>
      </c>
      <c r="P69" s="164">
        <f t="shared" si="6"/>
        <v>0.11137963644005455</v>
      </c>
      <c r="Q69" s="149">
        <v>16250</v>
      </c>
      <c r="R69" s="165">
        <f t="shared" si="7"/>
        <v>0.11385290287202676</v>
      </c>
    </row>
    <row r="70" spans="2:18" ht="15" hidden="1" customHeight="1" outlineLevel="1">
      <c r="B70" s="41" t="s">
        <v>22</v>
      </c>
      <c r="C70" s="142">
        <v>2</v>
      </c>
      <c r="D70" s="164">
        <f t="shared" si="0"/>
        <v>-0.6</v>
      </c>
      <c r="E70" s="149">
        <v>1232</v>
      </c>
      <c r="F70" s="165">
        <f t="shared" si="1"/>
        <v>2.0712510356255098E-2</v>
      </c>
      <c r="G70" s="142">
        <v>2898</v>
      </c>
      <c r="H70" s="164">
        <f t="shared" si="2"/>
        <v>-1.8292682926829285E-2</v>
      </c>
      <c r="I70" s="149">
        <v>1437</v>
      </c>
      <c r="J70" s="165">
        <f t="shared" si="3"/>
        <v>6.6815144766146917E-2</v>
      </c>
      <c r="K70" s="142">
        <v>100</v>
      </c>
      <c r="L70" s="164">
        <f t="shared" si="4"/>
        <v>-0.35483870967741937</v>
      </c>
      <c r="M70" s="149">
        <v>5669</v>
      </c>
      <c r="N70" s="165">
        <f t="shared" si="5"/>
        <v>5.2947405577130624E-4</v>
      </c>
      <c r="O70" s="142">
        <v>11502</v>
      </c>
      <c r="P70" s="164">
        <f t="shared" si="6"/>
        <v>0.17199918483798649</v>
      </c>
      <c r="Q70" s="149">
        <v>17171</v>
      </c>
      <c r="R70" s="165">
        <f t="shared" si="7"/>
        <v>0.10923772609819116</v>
      </c>
    </row>
    <row r="71" spans="2:18" collapsed="1">
      <c r="B71" s="171">
        <v>2006</v>
      </c>
      <c r="C71" s="172">
        <v>84</v>
      </c>
      <c r="D71" s="173">
        <f t="shared" si="0"/>
        <v>0.27272727272727271</v>
      </c>
      <c r="E71" s="172">
        <v>13548</v>
      </c>
      <c r="F71" s="173">
        <f t="shared" si="1"/>
        <v>-1.2680367293397499E-2</v>
      </c>
      <c r="G71" s="172">
        <v>13377</v>
      </c>
      <c r="H71" s="173">
        <f t="shared" si="2"/>
        <v>1.8501598903609029E-2</v>
      </c>
      <c r="I71" s="172">
        <v>11384</v>
      </c>
      <c r="J71" s="173">
        <f t="shared" si="3"/>
        <v>0.23336944745395449</v>
      </c>
      <c r="K71" s="172">
        <v>1321</v>
      </c>
      <c r="L71" s="173">
        <f t="shared" si="4"/>
        <v>0.30533596837944654</v>
      </c>
      <c r="M71" s="172">
        <v>39714</v>
      </c>
      <c r="N71" s="173">
        <f t="shared" si="5"/>
        <v>6.8614788505004798E-2</v>
      </c>
      <c r="O71" s="172">
        <v>60752</v>
      </c>
      <c r="P71" s="173">
        <f t="shared" si="6"/>
        <v>9.6883689018885555E-2</v>
      </c>
      <c r="Q71" s="172">
        <v>100466</v>
      </c>
      <c r="R71" s="173">
        <f t="shared" si="7"/>
        <v>8.553214478660176E-2</v>
      </c>
    </row>
    <row r="72" spans="2:18" ht="15" hidden="1" customHeight="1" outlineLevel="1">
      <c r="B72" s="41" t="s">
        <v>11</v>
      </c>
      <c r="C72" s="142">
        <v>0</v>
      </c>
      <c r="D72" s="164">
        <f t="shared" ref="D72:D135" si="8">C72/C85-1</f>
        <v>-1</v>
      </c>
      <c r="E72" s="149">
        <v>1520</v>
      </c>
      <c r="F72" s="165">
        <f t="shared" ref="F72:F135" si="9">E72/E85-1</f>
        <v>-0.16253443526170797</v>
      </c>
      <c r="G72" s="142">
        <v>2144</v>
      </c>
      <c r="H72" s="164">
        <f t="shared" ref="H72:H135" si="10">G72/G85-1</f>
        <v>0.34083802376485295</v>
      </c>
      <c r="I72" s="149">
        <v>1016</v>
      </c>
      <c r="J72" s="165">
        <f t="shared" ref="J72:J135" si="11">I72/I85-1</f>
        <v>-4.7797563261480769E-2</v>
      </c>
      <c r="K72" s="142">
        <v>39</v>
      </c>
      <c r="L72" s="164">
        <f t="shared" ref="L72:L135" si="12">K72/K85-1</f>
        <v>8.3333333333333259E-2</v>
      </c>
      <c r="M72" s="149">
        <v>4719</v>
      </c>
      <c r="N72" s="165">
        <f t="shared" ref="N72:N135" si="13">M72/M85-1</f>
        <v>3.874092009685226E-2</v>
      </c>
      <c r="O72" s="142">
        <v>8857</v>
      </c>
      <c r="P72" s="164">
        <f t="shared" ref="P72:P135" si="14">O72/O85-1</f>
        <v>8.6348583343554441E-2</v>
      </c>
      <c r="Q72" s="149">
        <v>13576</v>
      </c>
      <c r="R72" s="165">
        <f t="shared" ref="R72:R135" si="15">Q72/Q85-1</f>
        <v>6.9313169502205341E-2</v>
      </c>
    </row>
    <row r="73" spans="2:18" ht="15" hidden="1" customHeight="1" outlineLevel="1">
      <c r="B73" s="41" t="s">
        <v>12</v>
      </c>
      <c r="C73" s="142">
        <v>4</v>
      </c>
      <c r="D73" s="164">
        <f t="shared" si="8"/>
        <v>-0.4285714285714286</v>
      </c>
      <c r="E73" s="149">
        <v>1532</v>
      </c>
      <c r="F73" s="165">
        <f t="shared" si="9"/>
        <v>-0.2227295788939625</v>
      </c>
      <c r="G73" s="142">
        <v>1571</v>
      </c>
      <c r="H73" s="164">
        <f t="shared" si="10"/>
        <v>0.21972049689440998</v>
      </c>
      <c r="I73" s="149">
        <v>1368</v>
      </c>
      <c r="J73" s="165">
        <f t="shared" si="11"/>
        <v>0.17829457364341095</v>
      </c>
      <c r="K73" s="142">
        <v>106</v>
      </c>
      <c r="L73" s="164">
        <f t="shared" si="12"/>
        <v>0.73770491803278682</v>
      </c>
      <c r="M73" s="149">
        <v>4581</v>
      </c>
      <c r="N73" s="165">
        <f t="shared" si="13"/>
        <v>2.0721925133689867E-2</v>
      </c>
      <c r="O73" s="142">
        <v>8482</v>
      </c>
      <c r="P73" s="164">
        <f t="shared" si="14"/>
        <v>8.8971626652972091E-2</v>
      </c>
      <c r="Q73" s="149">
        <v>13063</v>
      </c>
      <c r="R73" s="165">
        <f t="shared" si="15"/>
        <v>6.4022155249653823E-2</v>
      </c>
    </row>
    <row r="74" spans="2:18" ht="15" hidden="1" customHeight="1" outlineLevel="1">
      <c r="B74" s="41" t="s">
        <v>13</v>
      </c>
      <c r="C74" s="142">
        <v>0</v>
      </c>
      <c r="D74" s="164">
        <f t="shared" si="8"/>
        <v>-1</v>
      </c>
      <c r="E74" s="149">
        <v>1600</v>
      </c>
      <c r="F74" s="165">
        <f t="shared" si="9"/>
        <v>0.53846153846153855</v>
      </c>
      <c r="G74" s="142">
        <v>846</v>
      </c>
      <c r="H74" s="164">
        <f t="shared" si="10"/>
        <v>0.51885098743267499</v>
      </c>
      <c r="I74" s="149">
        <v>852</v>
      </c>
      <c r="J74" s="165">
        <f t="shared" si="11"/>
        <v>-0.15476190476190477</v>
      </c>
      <c r="K74" s="142">
        <v>110</v>
      </c>
      <c r="L74" s="164">
        <f t="shared" si="12"/>
        <v>0.5714285714285714</v>
      </c>
      <c r="M74" s="149">
        <v>3408</v>
      </c>
      <c r="N74" s="165">
        <f t="shared" si="13"/>
        <v>0.27164179104477615</v>
      </c>
      <c r="O74" s="142">
        <v>4013</v>
      </c>
      <c r="P74" s="164">
        <f t="shared" si="14"/>
        <v>-0.26983260553129551</v>
      </c>
      <c r="Q74" s="149">
        <v>7421</v>
      </c>
      <c r="R74" s="165">
        <f t="shared" si="15"/>
        <v>-9.2343444227005911E-2</v>
      </c>
    </row>
    <row r="75" spans="2:18" ht="15" hidden="1" customHeight="1" outlineLevel="1">
      <c r="B75" s="41" t="s">
        <v>14</v>
      </c>
      <c r="C75" s="142">
        <v>1</v>
      </c>
      <c r="D75" s="164">
        <f t="shared" si="8"/>
        <v>-0.75</v>
      </c>
      <c r="E75" s="149">
        <v>1045</v>
      </c>
      <c r="F75" s="165">
        <f t="shared" si="9"/>
        <v>0.22941176470588243</v>
      </c>
      <c r="G75" s="142">
        <v>91</v>
      </c>
      <c r="H75" s="164">
        <f t="shared" si="10"/>
        <v>0.82000000000000006</v>
      </c>
      <c r="I75" s="149">
        <v>226</v>
      </c>
      <c r="J75" s="165">
        <f t="shared" si="11"/>
        <v>-0.19572953736654808</v>
      </c>
      <c r="K75" s="142">
        <v>36</v>
      </c>
      <c r="L75" s="164">
        <f t="shared" si="12"/>
        <v>3.5</v>
      </c>
      <c r="M75" s="149">
        <v>1399</v>
      </c>
      <c r="N75" s="165">
        <f t="shared" si="13"/>
        <v>0.17267393126571662</v>
      </c>
      <c r="O75" s="142">
        <v>246</v>
      </c>
      <c r="P75" s="164">
        <f t="shared" si="14"/>
        <v>-5.7471264367816133E-2</v>
      </c>
      <c r="Q75" s="149">
        <v>1645</v>
      </c>
      <c r="R75" s="165">
        <f t="shared" si="15"/>
        <v>0.13136176066024752</v>
      </c>
    </row>
    <row r="76" spans="2:18" ht="15" hidden="1" customHeight="1" outlineLevel="1">
      <c r="B76" s="41" t="s">
        <v>15</v>
      </c>
      <c r="C76" s="142">
        <v>17</v>
      </c>
      <c r="D76" s="164">
        <f t="shared" si="8"/>
        <v>0.7</v>
      </c>
      <c r="E76" s="149">
        <v>884</v>
      </c>
      <c r="F76" s="165">
        <f t="shared" si="9"/>
        <v>-0.19343065693430661</v>
      </c>
      <c r="G76" s="142">
        <v>30</v>
      </c>
      <c r="H76" s="164">
        <f t="shared" si="10"/>
        <v>0.25</v>
      </c>
      <c r="I76" s="149">
        <v>233</v>
      </c>
      <c r="J76" s="165">
        <f t="shared" si="11"/>
        <v>-0.29819277108433739</v>
      </c>
      <c r="K76" s="142">
        <v>9</v>
      </c>
      <c r="L76" s="164">
        <f t="shared" si="12"/>
        <v>0.28571428571428581</v>
      </c>
      <c r="M76" s="149">
        <v>1173</v>
      </c>
      <c r="N76" s="165">
        <f t="shared" si="13"/>
        <v>-0.20149761742682093</v>
      </c>
      <c r="O76" s="142">
        <v>371</v>
      </c>
      <c r="P76" s="164">
        <f t="shared" si="14"/>
        <v>1.0273224043715845</v>
      </c>
      <c r="Q76" s="149">
        <v>1544</v>
      </c>
      <c r="R76" s="165">
        <f t="shared" si="15"/>
        <v>-6.5375302663438273E-2</v>
      </c>
    </row>
    <row r="77" spans="2:18" ht="15" hidden="1" customHeight="1" outlineLevel="1">
      <c r="B77" s="41" t="s">
        <v>16</v>
      </c>
      <c r="C77" s="142">
        <v>7</v>
      </c>
      <c r="D77" s="164">
        <f t="shared" si="8"/>
        <v>-0.22222222222222221</v>
      </c>
      <c r="E77" s="149">
        <v>1239</v>
      </c>
      <c r="F77" s="165">
        <f t="shared" si="9"/>
        <v>64.21052631578948</v>
      </c>
      <c r="G77" s="142">
        <v>48</v>
      </c>
      <c r="H77" s="164">
        <f t="shared" si="10"/>
        <v>2.6923076923076925</v>
      </c>
      <c r="I77" s="149">
        <v>239</v>
      </c>
      <c r="J77" s="165">
        <f t="shared" si="11"/>
        <v>-0.3286516853932584</v>
      </c>
      <c r="K77" s="142">
        <v>18</v>
      </c>
      <c r="L77" s="164">
        <f t="shared" si="12"/>
        <v>0.5</v>
      </c>
      <c r="M77" s="149">
        <v>1551</v>
      </c>
      <c r="N77" s="165">
        <f t="shared" si="13"/>
        <v>2.7921760391198043</v>
      </c>
      <c r="O77" s="142">
        <v>517</v>
      </c>
      <c r="P77" s="164">
        <f t="shared" si="14"/>
        <v>-0.62235208181154134</v>
      </c>
      <c r="Q77" s="149">
        <v>2068</v>
      </c>
      <c r="R77" s="165">
        <f t="shared" si="15"/>
        <v>0.16310461192350956</v>
      </c>
    </row>
    <row r="78" spans="2:18" ht="15" hidden="1" customHeight="1" outlineLevel="1">
      <c r="B78" s="41" t="s">
        <v>17</v>
      </c>
      <c r="C78" s="142">
        <v>0</v>
      </c>
      <c r="D78" s="164" t="e">
        <f t="shared" si="8"/>
        <v>#DIV/0!</v>
      </c>
      <c r="E78" s="149">
        <v>1072</v>
      </c>
      <c r="F78" s="165">
        <f t="shared" si="9"/>
        <v>267</v>
      </c>
      <c r="G78" s="142">
        <v>23</v>
      </c>
      <c r="H78" s="164">
        <f t="shared" si="10"/>
        <v>0.14999999999999991</v>
      </c>
      <c r="I78" s="149">
        <v>213</v>
      </c>
      <c r="J78" s="165">
        <f t="shared" si="11"/>
        <v>0.11518324607329844</v>
      </c>
      <c r="K78" s="142">
        <v>19</v>
      </c>
      <c r="L78" s="164">
        <f t="shared" si="12"/>
        <v>1.7142857142857144</v>
      </c>
      <c r="M78" s="149">
        <v>1327</v>
      </c>
      <c r="N78" s="165">
        <f t="shared" si="13"/>
        <v>4.9774774774774775</v>
      </c>
      <c r="O78" s="142">
        <v>356</v>
      </c>
      <c r="P78" s="164">
        <f t="shared" si="14"/>
        <v>-0.81696658097686381</v>
      </c>
      <c r="Q78" s="149">
        <v>1683</v>
      </c>
      <c r="R78" s="165">
        <f t="shared" si="15"/>
        <v>-0.2233502538071066</v>
      </c>
    </row>
    <row r="79" spans="2:18" ht="15" hidden="1" customHeight="1" outlineLevel="1">
      <c r="B79" s="41" t="s">
        <v>18</v>
      </c>
      <c r="C79" s="142">
        <v>1</v>
      </c>
      <c r="D79" s="164">
        <f t="shared" si="8"/>
        <v>-0.5</v>
      </c>
      <c r="E79" s="149">
        <v>1341</v>
      </c>
      <c r="F79" s="165">
        <f t="shared" si="9"/>
        <v>110.75</v>
      </c>
      <c r="G79" s="142">
        <v>101</v>
      </c>
      <c r="H79" s="164">
        <f t="shared" si="10"/>
        <v>1.0000000000000009E-2</v>
      </c>
      <c r="I79" s="149">
        <v>216</v>
      </c>
      <c r="J79" s="165">
        <f t="shared" si="11"/>
        <v>-0.1910112359550562</v>
      </c>
      <c r="K79" s="142">
        <v>13</v>
      </c>
      <c r="L79" s="164">
        <f t="shared" si="12"/>
        <v>8.3333333333333259E-2</v>
      </c>
      <c r="M79" s="149">
        <v>1672</v>
      </c>
      <c r="N79" s="165">
        <f t="shared" si="13"/>
        <v>3.2544529262086517</v>
      </c>
      <c r="O79" s="142">
        <v>313</v>
      </c>
      <c r="P79" s="164">
        <f t="shared" si="14"/>
        <v>-0.78707482993197275</v>
      </c>
      <c r="Q79" s="149">
        <v>1985</v>
      </c>
      <c r="R79" s="165">
        <f t="shared" si="15"/>
        <v>6.5485775630703236E-2</v>
      </c>
    </row>
    <row r="80" spans="2:18" ht="15" hidden="1" customHeight="1" outlineLevel="1">
      <c r="B80" s="41" t="s">
        <v>19</v>
      </c>
      <c r="C80" s="142">
        <v>0</v>
      </c>
      <c r="D80" s="164">
        <f t="shared" si="8"/>
        <v>-1</v>
      </c>
      <c r="E80" s="149">
        <v>1041</v>
      </c>
      <c r="F80" s="165">
        <f t="shared" si="9"/>
        <v>28.742857142857144</v>
      </c>
      <c r="G80" s="142">
        <v>897</v>
      </c>
      <c r="H80" s="164">
        <f t="shared" si="10"/>
        <v>-0.28297362110311752</v>
      </c>
      <c r="I80" s="149">
        <v>537</v>
      </c>
      <c r="J80" s="165">
        <f t="shared" si="11"/>
        <v>0.16485900216919736</v>
      </c>
      <c r="K80" s="142">
        <v>81</v>
      </c>
      <c r="L80" s="164">
        <f t="shared" si="12"/>
        <v>6.578947368421062E-2</v>
      </c>
      <c r="M80" s="149">
        <v>2556</v>
      </c>
      <c r="N80" s="165">
        <f t="shared" si="13"/>
        <v>0.39672131147540979</v>
      </c>
      <c r="O80" s="142">
        <v>3681</v>
      </c>
      <c r="P80" s="164">
        <f t="shared" si="14"/>
        <v>-0.27396449704142012</v>
      </c>
      <c r="Q80" s="149">
        <v>6237</v>
      </c>
      <c r="R80" s="165">
        <f t="shared" si="15"/>
        <v>-9.6086956521739153E-2</v>
      </c>
    </row>
    <row r="81" spans="2:18" ht="15" hidden="1" customHeight="1" outlineLevel="1">
      <c r="B81" s="41" t="s">
        <v>20</v>
      </c>
      <c r="C81" s="142">
        <v>8</v>
      </c>
      <c r="D81" s="164">
        <f t="shared" si="8"/>
        <v>0.14285714285714279</v>
      </c>
      <c r="E81" s="149">
        <v>23</v>
      </c>
      <c r="F81" s="165">
        <f t="shared" si="9"/>
        <v>-0.11538461538461542</v>
      </c>
      <c r="G81" s="142">
        <v>2443</v>
      </c>
      <c r="H81" s="164">
        <f t="shared" si="10"/>
        <v>0.59882198952879584</v>
      </c>
      <c r="I81" s="149">
        <v>1394</v>
      </c>
      <c r="J81" s="165">
        <f t="shared" si="11"/>
        <v>1.6153846153846154</v>
      </c>
      <c r="K81" s="142">
        <v>172</v>
      </c>
      <c r="L81" s="164">
        <f t="shared" si="12"/>
        <v>1.4927536231884058</v>
      </c>
      <c r="M81" s="149">
        <v>4040</v>
      </c>
      <c r="N81" s="165">
        <f t="shared" si="13"/>
        <v>0.86777623670827553</v>
      </c>
      <c r="O81" s="142">
        <v>9219</v>
      </c>
      <c r="P81" s="164">
        <f t="shared" si="14"/>
        <v>-5.8709413926893994E-2</v>
      </c>
      <c r="Q81" s="149">
        <v>13259</v>
      </c>
      <c r="R81" s="165">
        <f t="shared" si="15"/>
        <v>0.10889018984695165</v>
      </c>
    </row>
    <row r="82" spans="2:18" ht="15" hidden="1" customHeight="1" outlineLevel="1">
      <c r="B82" s="41" t="s">
        <v>21</v>
      </c>
      <c r="C82" s="142">
        <v>23</v>
      </c>
      <c r="D82" s="164">
        <f t="shared" si="8"/>
        <v>-0.3783783783783784</v>
      </c>
      <c r="E82" s="149">
        <v>1218</v>
      </c>
      <c r="F82" s="165">
        <f t="shared" si="9"/>
        <v>35.909090909090907</v>
      </c>
      <c r="G82" s="142">
        <v>1988</v>
      </c>
      <c r="H82" s="164">
        <f t="shared" si="10"/>
        <v>0.27435897435897427</v>
      </c>
      <c r="I82" s="149">
        <v>1589</v>
      </c>
      <c r="J82" s="165">
        <f t="shared" si="11"/>
        <v>0.90527577937649872</v>
      </c>
      <c r="K82" s="142">
        <v>254</v>
      </c>
      <c r="L82" s="164">
        <f t="shared" si="12"/>
        <v>0.95384615384615379</v>
      </c>
      <c r="M82" s="149">
        <v>5072</v>
      </c>
      <c r="N82" s="165">
        <f t="shared" si="13"/>
        <v>0.95528141865844263</v>
      </c>
      <c r="O82" s="142">
        <v>9517</v>
      </c>
      <c r="P82" s="164">
        <f t="shared" si="14"/>
        <v>-1.3373419033796408E-2</v>
      </c>
      <c r="Q82" s="149">
        <v>14589</v>
      </c>
      <c r="R82" s="165">
        <f t="shared" si="15"/>
        <v>0.19191176470588234</v>
      </c>
    </row>
    <row r="83" spans="2:18" ht="15" hidden="1" customHeight="1" outlineLevel="1">
      <c r="B83" s="41" t="s">
        <v>22</v>
      </c>
      <c r="C83" s="142">
        <v>5</v>
      </c>
      <c r="D83" s="164">
        <f t="shared" si="8"/>
        <v>-0.66666666666666674</v>
      </c>
      <c r="E83" s="149">
        <v>1207</v>
      </c>
      <c r="F83" s="165">
        <f t="shared" si="9"/>
        <v>13.901234567901234</v>
      </c>
      <c r="G83" s="142">
        <v>2952</v>
      </c>
      <c r="H83" s="164">
        <f t="shared" si="10"/>
        <v>1.0013559322033898</v>
      </c>
      <c r="I83" s="149">
        <v>1347</v>
      </c>
      <c r="J83" s="165">
        <f t="shared" si="11"/>
        <v>0.95500725689404931</v>
      </c>
      <c r="K83" s="142">
        <v>155</v>
      </c>
      <c r="L83" s="164">
        <f t="shared" si="12"/>
        <v>1.5</v>
      </c>
      <c r="M83" s="149">
        <v>5666</v>
      </c>
      <c r="N83" s="165">
        <f t="shared" si="13"/>
        <v>1.4401378122308355</v>
      </c>
      <c r="O83" s="142">
        <v>9814</v>
      </c>
      <c r="P83" s="164">
        <f t="shared" si="14"/>
        <v>0.10754993793025625</v>
      </c>
      <c r="Q83" s="149">
        <v>15480</v>
      </c>
      <c r="R83" s="165">
        <f t="shared" si="15"/>
        <v>0.38424394169721898</v>
      </c>
    </row>
    <row r="84" spans="2:18" collapsed="1">
      <c r="B84" s="171">
        <v>2005</v>
      </c>
      <c r="C84" s="172">
        <v>66</v>
      </c>
      <c r="D84" s="173">
        <f t="shared" si="8"/>
        <v>-0.48837209302325579</v>
      </c>
      <c r="E84" s="172">
        <v>13722</v>
      </c>
      <c r="F84" s="173">
        <f t="shared" si="9"/>
        <v>0.96533944428530516</v>
      </c>
      <c r="G84" s="172">
        <v>13134</v>
      </c>
      <c r="H84" s="173">
        <f t="shared" si="10"/>
        <v>0.38763866877971465</v>
      </c>
      <c r="I84" s="172">
        <v>9230</v>
      </c>
      <c r="J84" s="173">
        <f t="shared" si="11"/>
        <v>0.28551532033426175</v>
      </c>
      <c r="K84" s="172">
        <v>1012</v>
      </c>
      <c r="L84" s="173">
        <f t="shared" si="12"/>
        <v>0.84000000000000008</v>
      </c>
      <c r="M84" s="172">
        <v>37164</v>
      </c>
      <c r="N84" s="173">
        <f t="shared" si="13"/>
        <v>0.52900518390520856</v>
      </c>
      <c r="O84" s="172">
        <v>55386</v>
      </c>
      <c r="P84" s="173">
        <f t="shared" si="14"/>
        <v>-7.7468894181921155E-2</v>
      </c>
      <c r="Q84" s="172">
        <v>92550</v>
      </c>
      <c r="R84" s="173">
        <f t="shared" si="15"/>
        <v>9.7305051990087987E-2</v>
      </c>
    </row>
    <row r="85" spans="2:18" ht="15" hidden="1" customHeight="1" outlineLevel="1">
      <c r="B85" s="41" t="s">
        <v>11</v>
      </c>
      <c r="C85" s="142">
        <v>26</v>
      </c>
      <c r="D85" s="164">
        <f t="shared" si="8"/>
        <v>0.625</v>
      </c>
      <c r="E85" s="149">
        <v>1815</v>
      </c>
      <c r="F85" s="165">
        <f t="shared" si="9"/>
        <v>77.913043478260875</v>
      </c>
      <c r="G85" s="142">
        <v>1599</v>
      </c>
      <c r="H85" s="164">
        <f t="shared" si="10"/>
        <v>5.1973684210526283E-2</v>
      </c>
      <c r="I85" s="149">
        <v>1067</v>
      </c>
      <c r="J85" s="165">
        <f t="shared" si="11"/>
        <v>1.2995689655172415</v>
      </c>
      <c r="K85" s="142">
        <v>36</v>
      </c>
      <c r="L85" s="164">
        <f t="shared" si="12"/>
        <v>-5.2631578947368474E-2</v>
      </c>
      <c r="M85" s="149">
        <v>4543</v>
      </c>
      <c r="N85" s="165">
        <f t="shared" si="13"/>
        <v>1.2042697719553614</v>
      </c>
      <c r="O85" s="142">
        <v>8153</v>
      </c>
      <c r="P85" s="164">
        <f t="shared" si="14"/>
        <v>7.3752140129066168E-2</v>
      </c>
      <c r="Q85" s="149">
        <v>12696</v>
      </c>
      <c r="R85" s="165">
        <f t="shared" si="15"/>
        <v>0.31510254816656302</v>
      </c>
    </row>
    <row r="86" spans="2:18" ht="15" hidden="1" customHeight="1" outlineLevel="1">
      <c r="B86" s="41" t="s">
        <v>12</v>
      </c>
      <c r="C86" s="142">
        <v>7</v>
      </c>
      <c r="D86" s="164">
        <f t="shared" si="8"/>
        <v>-0.5</v>
      </c>
      <c r="E86" s="149">
        <v>1971</v>
      </c>
      <c r="F86" s="165">
        <f t="shared" si="9"/>
        <v>62.58064516129032</v>
      </c>
      <c r="G86" s="142">
        <v>1288</v>
      </c>
      <c r="H86" s="164">
        <f t="shared" si="10"/>
        <v>9.4043887147334804E-3</v>
      </c>
      <c r="I86" s="149">
        <v>1161</v>
      </c>
      <c r="J86" s="165">
        <f t="shared" si="11"/>
        <v>1.1263736263736264</v>
      </c>
      <c r="K86" s="142">
        <v>61</v>
      </c>
      <c r="L86" s="164">
        <f t="shared" si="12"/>
        <v>0.15094339622641506</v>
      </c>
      <c r="M86" s="149">
        <v>4488</v>
      </c>
      <c r="N86" s="165">
        <f t="shared" si="13"/>
        <v>1.3374999999999999</v>
      </c>
      <c r="O86" s="142">
        <v>7789</v>
      </c>
      <c r="P86" s="164">
        <f t="shared" si="14"/>
        <v>-2.7347652347652351E-2</v>
      </c>
      <c r="Q86" s="149">
        <v>12277</v>
      </c>
      <c r="R86" s="165">
        <f t="shared" si="15"/>
        <v>0.23660354552780016</v>
      </c>
    </row>
    <row r="87" spans="2:18" ht="15" hidden="1" customHeight="1" outlineLevel="1">
      <c r="B87" s="41" t="s">
        <v>13</v>
      </c>
      <c r="C87" s="142">
        <v>5</v>
      </c>
      <c r="D87" s="164">
        <f t="shared" si="8"/>
        <v>-0.44444444444444442</v>
      </c>
      <c r="E87" s="149">
        <v>1040</v>
      </c>
      <c r="F87" s="165">
        <f t="shared" si="9"/>
        <v>85.666666666666671</v>
      </c>
      <c r="G87" s="142">
        <v>557</v>
      </c>
      <c r="H87" s="164">
        <f t="shared" si="10"/>
        <v>-0.45177165354330706</v>
      </c>
      <c r="I87" s="149">
        <v>1008</v>
      </c>
      <c r="J87" s="165">
        <f t="shared" si="11"/>
        <v>1.1865509761388284</v>
      </c>
      <c r="K87" s="142">
        <v>70</v>
      </c>
      <c r="L87" s="164">
        <f t="shared" si="12"/>
        <v>0.27272727272727271</v>
      </c>
      <c r="M87" s="149">
        <v>2680</v>
      </c>
      <c r="N87" s="165">
        <f t="shared" si="13"/>
        <v>0.72569220862846096</v>
      </c>
      <c r="O87" s="142">
        <v>5496</v>
      </c>
      <c r="P87" s="164">
        <f t="shared" si="14"/>
        <v>3.8352541092008252E-2</v>
      </c>
      <c r="Q87" s="149">
        <v>8176</v>
      </c>
      <c r="R87" s="165">
        <f t="shared" si="15"/>
        <v>0.19427402862985677</v>
      </c>
    </row>
    <row r="88" spans="2:18" ht="15" hidden="1" customHeight="1" outlineLevel="1">
      <c r="B88" s="41" t="s">
        <v>14</v>
      </c>
      <c r="C88" s="142">
        <v>4</v>
      </c>
      <c r="D88" s="164">
        <f t="shared" si="8"/>
        <v>-0.19999999999999996</v>
      </c>
      <c r="E88" s="149">
        <v>850</v>
      </c>
      <c r="F88" s="165">
        <f t="shared" si="9"/>
        <v>140.66666666666666</v>
      </c>
      <c r="G88" s="142">
        <v>50</v>
      </c>
      <c r="H88" s="164">
        <f t="shared" si="10"/>
        <v>-0.5934959349593496</v>
      </c>
      <c r="I88" s="149">
        <v>281</v>
      </c>
      <c r="J88" s="165">
        <f t="shared" si="11"/>
        <v>0.32547169811320753</v>
      </c>
      <c r="K88" s="142">
        <v>8</v>
      </c>
      <c r="L88" s="164">
        <f t="shared" si="12"/>
        <v>-0.52941176470588236</v>
      </c>
      <c r="M88" s="149">
        <v>1193</v>
      </c>
      <c r="N88" s="165">
        <f t="shared" si="13"/>
        <v>2.2865013774104681</v>
      </c>
      <c r="O88" s="142">
        <v>261</v>
      </c>
      <c r="P88" s="164">
        <f t="shared" si="14"/>
        <v>-0.85491939966648134</v>
      </c>
      <c r="Q88" s="149">
        <v>1454</v>
      </c>
      <c r="R88" s="165">
        <f t="shared" si="15"/>
        <v>-0.32747456059204438</v>
      </c>
    </row>
    <row r="89" spans="2:18" ht="15" hidden="1" customHeight="1" outlineLevel="1">
      <c r="B89" s="41" t="s">
        <v>15</v>
      </c>
      <c r="C89" s="142">
        <v>10</v>
      </c>
      <c r="D89" s="164">
        <f t="shared" si="8"/>
        <v>4</v>
      </c>
      <c r="E89" s="149">
        <v>1096</v>
      </c>
      <c r="F89" s="165">
        <f t="shared" si="9"/>
        <v>108.6</v>
      </c>
      <c r="G89" s="142">
        <v>24</v>
      </c>
      <c r="H89" s="164">
        <f t="shared" si="10"/>
        <v>-0.76237623762376239</v>
      </c>
      <c r="I89" s="149">
        <v>332</v>
      </c>
      <c r="J89" s="165">
        <f t="shared" si="11"/>
        <v>0.93023255813953498</v>
      </c>
      <c r="K89" s="142">
        <v>7</v>
      </c>
      <c r="L89" s="164">
        <f t="shared" si="12"/>
        <v>1.3333333333333335</v>
      </c>
      <c r="M89" s="149">
        <v>1469</v>
      </c>
      <c r="N89" s="165">
        <f t="shared" si="13"/>
        <v>4.1006944444444446</v>
      </c>
      <c r="O89" s="142">
        <v>183</v>
      </c>
      <c r="P89" s="164">
        <f t="shared" si="14"/>
        <v>-0.8532477947072975</v>
      </c>
      <c r="Q89" s="149">
        <v>1652</v>
      </c>
      <c r="R89" s="165">
        <f t="shared" si="15"/>
        <v>7.6221498371335406E-2</v>
      </c>
    </row>
    <row r="90" spans="2:18" ht="15" hidden="1" customHeight="1" outlineLevel="1">
      <c r="B90" s="41" t="s">
        <v>16</v>
      </c>
      <c r="C90" s="142">
        <v>9</v>
      </c>
      <c r="D90" s="164">
        <f t="shared" si="8"/>
        <v>2</v>
      </c>
      <c r="E90" s="149">
        <v>19</v>
      </c>
      <c r="F90" s="165">
        <f t="shared" si="9"/>
        <v>0.46153846153846145</v>
      </c>
      <c r="G90" s="142">
        <v>13</v>
      </c>
      <c r="H90" s="164">
        <f t="shared" si="10"/>
        <v>-0.94650205761316875</v>
      </c>
      <c r="I90" s="149">
        <v>356</v>
      </c>
      <c r="J90" s="165">
        <f t="shared" si="11"/>
        <v>0.51489361702127656</v>
      </c>
      <c r="K90" s="142">
        <v>12</v>
      </c>
      <c r="L90" s="164" t="e">
        <f t="shared" si="12"/>
        <v>#DIV/0!</v>
      </c>
      <c r="M90" s="149">
        <v>409</v>
      </c>
      <c r="N90" s="165">
        <f t="shared" si="13"/>
        <v>-0.17206477732793524</v>
      </c>
      <c r="O90" s="142">
        <v>1369</v>
      </c>
      <c r="P90" s="164">
        <f t="shared" si="14"/>
        <v>-0.13627760252365928</v>
      </c>
      <c r="Q90" s="149">
        <v>1778</v>
      </c>
      <c r="R90" s="165">
        <f t="shared" si="15"/>
        <v>-0.14478114478114479</v>
      </c>
    </row>
    <row r="91" spans="2:18" ht="15" hidden="1" customHeight="1" outlineLevel="1">
      <c r="B91" s="41" t="s">
        <v>17</v>
      </c>
      <c r="C91" s="142">
        <v>0</v>
      </c>
      <c r="D91" s="164" t="e">
        <f t="shared" si="8"/>
        <v>#DIV/0!</v>
      </c>
      <c r="E91" s="149">
        <v>4</v>
      </c>
      <c r="F91" s="165">
        <f t="shared" si="9"/>
        <v>-0.5</v>
      </c>
      <c r="G91" s="142">
        <v>20</v>
      </c>
      <c r="H91" s="164">
        <f t="shared" si="10"/>
        <v>-0.9095022624434389</v>
      </c>
      <c r="I91" s="149">
        <v>191</v>
      </c>
      <c r="J91" s="165">
        <f t="shared" si="11"/>
        <v>7.909604519774005E-2</v>
      </c>
      <c r="K91" s="142">
        <v>7</v>
      </c>
      <c r="L91" s="164">
        <f t="shared" si="12"/>
        <v>-0.61111111111111116</v>
      </c>
      <c r="M91" s="149">
        <v>222</v>
      </c>
      <c r="N91" s="165">
        <f t="shared" si="13"/>
        <v>-0.47641509433962259</v>
      </c>
      <c r="O91" s="142">
        <v>1945</v>
      </c>
      <c r="P91" s="164">
        <f t="shared" si="14"/>
        <v>0.63445378151260501</v>
      </c>
      <c r="Q91" s="149">
        <v>2167</v>
      </c>
      <c r="R91" s="165">
        <f t="shared" si="15"/>
        <v>0.342627013630731</v>
      </c>
    </row>
    <row r="92" spans="2:18" ht="15" hidden="1" customHeight="1" outlineLevel="1">
      <c r="B92" s="41" t="s">
        <v>18</v>
      </c>
      <c r="C92" s="142">
        <v>2</v>
      </c>
      <c r="D92" s="164" t="e">
        <f t="shared" si="8"/>
        <v>#DIV/0!</v>
      </c>
      <c r="E92" s="149">
        <v>12</v>
      </c>
      <c r="F92" s="165">
        <f t="shared" si="9"/>
        <v>0.33333333333333326</v>
      </c>
      <c r="G92" s="142">
        <v>100</v>
      </c>
      <c r="H92" s="164">
        <f t="shared" si="10"/>
        <v>-0.4623655913978495</v>
      </c>
      <c r="I92" s="149">
        <v>267</v>
      </c>
      <c r="J92" s="165">
        <f t="shared" si="11"/>
        <v>0.53448275862068972</v>
      </c>
      <c r="K92" s="142">
        <v>12</v>
      </c>
      <c r="L92" s="164">
        <f t="shared" si="12"/>
        <v>-0.25</v>
      </c>
      <c r="M92" s="149">
        <v>393</v>
      </c>
      <c r="N92" s="165">
        <f t="shared" si="13"/>
        <v>2.0779220779220786E-2</v>
      </c>
      <c r="O92" s="142">
        <v>1470</v>
      </c>
      <c r="P92" s="164">
        <f t="shared" si="14"/>
        <v>0.1620553359683794</v>
      </c>
      <c r="Q92" s="149">
        <v>1863</v>
      </c>
      <c r="R92" s="165">
        <f t="shared" si="15"/>
        <v>0.12909090909090915</v>
      </c>
    </row>
    <row r="93" spans="2:18" ht="15" hidden="1" customHeight="1" outlineLevel="1">
      <c r="B93" s="41" t="s">
        <v>19</v>
      </c>
      <c r="C93" s="142">
        <v>7</v>
      </c>
      <c r="D93" s="164" t="e">
        <f t="shared" si="8"/>
        <v>#DIV/0!</v>
      </c>
      <c r="E93" s="149">
        <v>35</v>
      </c>
      <c r="F93" s="165">
        <f t="shared" si="9"/>
        <v>6.0606060606060552E-2</v>
      </c>
      <c r="G93" s="142">
        <v>1251</v>
      </c>
      <c r="H93" s="164">
        <f t="shared" si="10"/>
        <v>1.2024647887323945</v>
      </c>
      <c r="I93" s="149">
        <v>461</v>
      </c>
      <c r="J93" s="165">
        <f t="shared" si="11"/>
        <v>-9.6078431372549011E-2</v>
      </c>
      <c r="K93" s="142">
        <v>76</v>
      </c>
      <c r="L93" s="164">
        <f t="shared" si="12"/>
        <v>0.49019607843137258</v>
      </c>
      <c r="M93" s="149">
        <v>1830</v>
      </c>
      <c r="N93" s="165">
        <f t="shared" si="13"/>
        <v>0.57487091222030973</v>
      </c>
      <c r="O93" s="142">
        <v>5070</v>
      </c>
      <c r="P93" s="164">
        <f t="shared" si="14"/>
        <v>0.48332358104154483</v>
      </c>
      <c r="Q93" s="149">
        <v>6900</v>
      </c>
      <c r="R93" s="165">
        <f t="shared" si="15"/>
        <v>0.50655021834061142</v>
      </c>
    </row>
    <row r="94" spans="2:18" ht="15" hidden="1" customHeight="1" outlineLevel="1">
      <c r="B94" s="41" t="s">
        <v>20</v>
      </c>
      <c r="C94" s="142">
        <v>7</v>
      </c>
      <c r="D94" s="164">
        <f t="shared" si="8"/>
        <v>0.39999999999999991</v>
      </c>
      <c r="E94" s="149">
        <v>26</v>
      </c>
      <c r="F94" s="165">
        <f t="shared" si="9"/>
        <v>-0.7570093457943925</v>
      </c>
      <c r="G94" s="142">
        <v>1528</v>
      </c>
      <c r="H94" s="164">
        <f t="shared" si="10"/>
        <v>0.13690476190476186</v>
      </c>
      <c r="I94" s="149">
        <v>533</v>
      </c>
      <c r="J94" s="165">
        <f t="shared" si="11"/>
        <v>-8.4192439862542989E-2</v>
      </c>
      <c r="K94" s="142">
        <v>69</v>
      </c>
      <c r="L94" s="164">
        <f t="shared" si="12"/>
        <v>-0.1785714285714286</v>
      </c>
      <c r="M94" s="149">
        <v>2163</v>
      </c>
      <c r="N94" s="165">
        <f t="shared" si="13"/>
        <v>1.9321394910461809E-2</v>
      </c>
      <c r="O94" s="142">
        <v>9794</v>
      </c>
      <c r="P94" s="164">
        <f t="shared" si="14"/>
        <v>0.25725288831835691</v>
      </c>
      <c r="Q94" s="149">
        <v>11957</v>
      </c>
      <c r="R94" s="165">
        <f t="shared" si="15"/>
        <v>0.20631557707828896</v>
      </c>
    </row>
    <row r="95" spans="2:18" ht="15" hidden="1" customHeight="1" outlineLevel="1">
      <c r="B95" s="41" t="s">
        <v>21</v>
      </c>
      <c r="C95" s="142">
        <v>37</v>
      </c>
      <c r="D95" s="164">
        <f t="shared" si="8"/>
        <v>0.76190476190476186</v>
      </c>
      <c r="E95" s="149">
        <v>33</v>
      </c>
      <c r="F95" s="165">
        <f t="shared" si="9"/>
        <v>-0.65263157894736845</v>
      </c>
      <c r="G95" s="142">
        <v>1560</v>
      </c>
      <c r="H95" s="164">
        <f t="shared" si="10"/>
        <v>0.45522388059701502</v>
      </c>
      <c r="I95" s="149">
        <v>834</v>
      </c>
      <c r="J95" s="165">
        <f t="shared" si="11"/>
        <v>0.38079470198675502</v>
      </c>
      <c r="K95" s="142">
        <v>130</v>
      </c>
      <c r="L95" s="164">
        <f t="shared" si="12"/>
        <v>0.73333333333333339</v>
      </c>
      <c r="M95" s="149">
        <v>2594</v>
      </c>
      <c r="N95" s="165">
        <f t="shared" si="13"/>
        <v>0.38939475093733256</v>
      </c>
      <c r="O95" s="142">
        <v>9646</v>
      </c>
      <c r="P95" s="164">
        <f t="shared" si="14"/>
        <v>0.46684914841849157</v>
      </c>
      <c r="Q95" s="149">
        <v>12240</v>
      </c>
      <c r="R95" s="165">
        <f t="shared" si="15"/>
        <v>0.449721662916025</v>
      </c>
    </row>
    <row r="96" spans="2:18" ht="15" hidden="1" customHeight="1" outlineLevel="1">
      <c r="B96" s="41" t="s">
        <v>22</v>
      </c>
      <c r="C96" s="142">
        <v>15</v>
      </c>
      <c r="D96" s="164">
        <f t="shared" si="8"/>
        <v>0.15384615384615374</v>
      </c>
      <c r="E96" s="149">
        <v>81</v>
      </c>
      <c r="F96" s="165">
        <f t="shared" si="9"/>
        <v>0.32786885245901631</v>
      </c>
      <c r="G96" s="142">
        <v>1475</v>
      </c>
      <c r="H96" s="164">
        <f t="shared" si="10"/>
        <v>0.19143780290791601</v>
      </c>
      <c r="I96" s="149">
        <v>689</v>
      </c>
      <c r="J96" s="165">
        <f t="shared" si="11"/>
        <v>0.26654411764705888</v>
      </c>
      <c r="K96" s="142">
        <v>62</v>
      </c>
      <c r="L96" s="164">
        <f t="shared" si="12"/>
        <v>0.40909090909090917</v>
      </c>
      <c r="M96" s="149">
        <v>2322</v>
      </c>
      <c r="N96" s="165">
        <f t="shared" si="13"/>
        <v>0.22210526315789481</v>
      </c>
      <c r="O96" s="142">
        <v>8861</v>
      </c>
      <c r="P96" s="164">
        <f t="shared" si="14"/>
        <v>0.19791807489522784</v>
      </c>
      <c r="Q96" s="149">
        <v>11183</v>
      </c>
      <c r="R96" s="165">
        <f t="shared" si="15"/>
        <v>0.20286113800150596</v>
      </c>
    </row>
    <row r="97" spans="2:18" collapsed="1">
      <c r="B97" s="171">
        <v>2004</v>
      </c>
      <c r="C97" s="172">
        <v>129</v>
      </c>
      <c r="D97" s="173">
        <f t="shared" si="8"/>
        <v>0.46590909090909083</v>
      </c>
      <c r="E97" s="172">
        <v>6982</v>
      </c>
      <c r="F97" s="173">
        <f t="shared" si="9"/>
        <v>16.112745098039216</v>
      </c>
      <c r="G97" s="172">
        <v>9465</v>
      </c>
      <c r="H97" s="173">
        <f t="shared" si="10"/>
        <v>6.2528064660978933E-2</v>
      </c>
      <c r="I97" s="172">
        <v>7180</v>
      </c>
      <c r="J97" s="173">
        <f t="shared" si="11"/>
        <v>0.53386028626361881</v>
      </c>
      <c r="K97" s="172">
        <v>550</v>
      </c>
      <c r="L97" s="173">
        <f t="shared" si="12"/>
        <v>0.21145374449339216</v>
      </c>
      <c r="M97" s="172">
        <v>24306</v>
      </c>
      <c r="N97" s="173">
        <f t="shared" si="13"/>
        <v>0.67177935208748885</v>
      </c>
      <c r="O97" s="172">
        <v>60037</v>
      </c>
      <c r="P97" s="173">
        <f t="shared" si="14"/>
        <v>0.12934293937284846</v>
      </c>
      <c r="Q97" s="172">
        <v>84343</v>
      </c>
      <c r="R97" s="173">
        <f t="shared" si="15"/>
        <v>0.24583456425406203</v>
      </c>
    </row>
    <row r="98" spans="2:18" ht="15" hidden="1" customHeight="1" outlineLevel="1">
      <c r="B98" s="41" t="s">
        <v>11</v>
      </c>
      <c r="C98" s="142">
        <v>16</v>
      </c>
      <c r="D98" s="164">
        <f t="shared" si="8"/>
        <v>15</v>
      </c>
      <c r="E98" s="149">
        <v>23</v>
      </c>
      <c r="F98" s="165">
        <f t="shared" si="9"/>
        <v>-0.46511627906976749</v>
      </c>
      <c r="G98" s="142">
        <v>1520</v>
      </c>
      <c r="H98" s="164">
        <f t="shared" si="10"/>
        <v>0.13011152416356886</v>
      </c>
      <c r="I98" s="149">
        <v>464</v>
      </c>
      <c r="J98" s="165">
        <f t="shared" si="11"/>
        <v>-0.48156424581005586</v>
      </c>
      <c r="K98" s="142">
        <v>38</v>
      </c>
      <c r="L98" s="164">
        <f t="shared" si="12"/>
        <v>1</v>
      </c>
      <c r="M98" s="149">
        <v>2061</v>
      </c>
      <c r="N98" s="165">
        <f t="shared" si="13"/>
        <v>-0.10508033000434214</v>
      </c>
      <c r="O98" s="142">
        <v>7593</v>
      </c>
      <c r="P98" s="164">
        <f t="shared" si="14"/>
        <v>-8.1973159231048198E-2</v>
      </c>
      <c r="Q98" s="149">
        <v>9654</v>
      </c>
      <c r="R98" s="165">
        <f t="shared" si="15"/>
        <v>-8.7005863438623043E-2</v>
      </c>
    </row>
    <row r="99" spans="2:18" ht="15" hidden="1" customHeight="1" outlineLevel="1">
      <c r="B99" s="41" t="s">
        <v>12</v>
      </c>
      <c r="C99" s="142">
        <v>14</v>
      </c>
      <c r="D99" s="164">
        <f t="shared" si="8"/>
        <v>0.55555555555555558</v>
      </c>
      <c r="E99" s="149">
        <v>31</v>
      </c>
      <c r="F99" s="165">
        <f t="shared" si="9"/>
        <v>-3.125E-2</v>
      </c>
      <c r="G99" s="142">
        <v>1276</v>
      </c>
      <c r="H99" s="164">
        <f t="shared" si="10"/>
        <v>1.6733067729083562E-2</v>
      </c>
      <c r="I99" s="149">
        <v>546</v>
      </c>
      <c r="J99" s="165">
        <f t="shared" si="11"/>
        <v>0.16417910447761197</v>
      </c>
      <c r="K99" s="142">
        <v>53</v>
      </c>
      <c r="L99" s="164">
        <f t="shared" si="12"/>
        <v>-8.6206896551724088E-2</v>
      </c>
      <c r="M99" s="149">
        <v>1920</v>
      </c>
      <c r="N99" s="165">
        <f t="shared" si="13"/>
        <v>5.3208996160175603E-2</v>
      </c>
      <c r="O99" s="142">
        <v>8008</v>
      </c>
      <c r="P99" s="164">
        <f t="shared" si="14"/>
        <v>0.10883411797286069</v>
      </c>
      <c r="Q99" s="149">
        <v>9928</v>
      </c>
      <c r="R99" s="165">
        <f t="shared" si="15"/>
        <v>9.7622996130458883E-2</v>
      </c>
    </row>
    <row r="100" spans="2:18" ht="15" hidden="1" customHeight="1" outlineLevel="1">
      <c r="B100" s="41" t="s">
        <v>13</v>
      </c>
      <c r="C100" s="142">
        <v>9</v>
      </c>
      <c r="D100" s="164">
        <f t="shared" si="8"/>
        <v>3.5</v>
      </c>
      <c r="E100" s="149">
        <v>12</v>
      </c>
      <c r="F100" s="165">
        <f t="shared" si="9"/>
        <v>-0.82089552238805974</v>
      </c>
      <c r="G100" s="142">
        <v>1016</v>
      </c>
      <c r="H100" s="164">
        <f t="shared" si="10"/>
        <v>-9.74658869395717E-3</v>
      </c>
      <c r="I100" s="149">
        <v>461</v>
      </c>
      <c r="J100" s="165">
        <f t="shared" si="11"/>
        <v>0.2877094972067038</v>
      </c>
      <c r="K100" s="142">
        <v>55</v>
      </c>
      <c r="L100" s="164">
        <f t="shared" si="12"/>
        <v>1.3913043478260869</v>
      </c>
      <c r="M100" s="149">
        <v>1553</v>
      </c>
      <c r="N100" s="165">
        <f t="shared" si="13"/>
        <v>5.2168021680216725E-2</v>
      </c>
      <c r="O100" s="142">
        <v>5293</v>
      </c>
      <c r="P100" s="164">
        <f t="shared" si="14"/>
        <v>0.10339795705649357</v>
      </c>
      <c r="Q100" s="149">
        <v>6846</v>
      </c>
      <c r="R100" s="165">
        <f t="shared" si="15"/>
        <v>9.1343854615016706E-2</v>
      </c>
    </row>
    <row r="101" spans="2:18" ht="15" hidden="1" customHeight="1" outlineLevel="1">
      <c r="B101" s="41" t="s">
        <v>14</v>
      </c>
      <c r="C101" s="142">
        <v>5</v>
      </c>
      <c r="D101" s="164">
        <f t="shared" si="8"/>
        <v>4</v>
      </c>
      <c r="E101" s="149">
        <v>6</v>
      </c>
      <c r="F101" s="165">
        <f t="shared" si="9"/>
        <v>-0.33333333333333337</v>
      </c>
      <c r="G101" s="142">
        <v>123</v>
      </c>
      <c r="H101" s="164">
        <f t="shared" si="10"/>
        <v>-0.2931034482758621</v>
      </c>
      <c r="I101" s="149">
        <v>212</v>
      </c>
      <c r="J101" s="165">
        <f t="shared" si="11"/>
        <v>22.555555555555557</v>
      </c>
      <c r="K101" s="142">
        <v>17</v>
      </c>
      <c r="L101" s="164">
        <f t="shared" si="12"/>
        <v>0.41666666666666674</v>
      </c>
      <c r="M101" s="149">
        <v>363</v>
      </c>
      <c r="N101" s="165">
        <f t="shared" si="13"/>
        <v>0.77073170731707319</v>
      </c>
      <c r="O101" s="142">
        <v>1799</v>
      </c>
      <c r="P101" s="164">
        <f t="shared" si="14"/>
        <v>0.62658227848101267</v>
      </c>
      <c r="Q101" s="149">
        <v>2162</v>
      </c>
      <c r="R101" s="165">
        <f t="shared" si="15"/>
        <v>0.64912280701754388</v>
      </c>
    </row>
    <row r="102" spans="2:18" ht="15" hidden="1" customHeight="1" outlineLevel="1">
      <c r="B102" s="41" t="s">
        <v>15</v>
      </c>
      <c r="C102" s="142">
        <v>2</v>
      </c>
      <c r="D102" s="164" t="e">
        <f t="shared" si="8"/>
        <v>#DIV/0!</v>
      </c>
      <c r="E102" s="149">
        <v>10</v>
      </c>
      <c r="F102" s="165">
        <f t="shared" si="9"/>
        <v>-0.47368421052631582</v>
      </c>
      <c r="G102" s="142">
        <v>101</v>
      </c>
      <c r="H102" s="164">
        <f t="shared" si="10"/>
        <v>-0.37654320987654322</v>
      </c>
      <c r="I102" s="149">
        <v>172</v>
      </c>
      <c r="J102" s="165">
        <f t="shared" si="11"/>
        <v>-8.9947089947089998E-2</v>
      </c>
      <c r="K102" s="142">
        <v>3</v>
      </c>
      <c r="L102" s="164">
        <f t="shared" si="12"/>
        <v>-0.5714285714285714</v>
      </c>
      <c r="M102" s="149">
        <v>288</v>
      </c>
      <c r="N102" s="165">
        <f t="shared" si="13"/>
        <v>-0.23607427055702923</v>
      </c>
      <c r="O102" s="142">
        <v>1247</v>
      </c>
      <c r="P102" s="164">
        <f t="shared" si="14"/>
        <v>0.1388127853881278</v>
      </c>
      <c r="Q102" s="149">
        <v>1535</v>
      </c>
      <c r="R102" s="165">
        <f t="shared" si="15"/>
        <v>4.2798913043478271E-2</v>
      </c>
    </row>
    <row r="103" spans="2:18" ht="15" hidden="1" customHeight="1" outlineLevel="1">
      <c r="B103" s="41" t="s">
        <v>16</v>
      </c>
      <c r="C103" s="142">
        <v>3</v>
      </c>
      <c r="D103" s="164">
        <f t="shared" si="8"/>
        <v>-0.85714285714285721</v>
      </c>
      <c r="E103" s="149">
        <v>13</v>
      </c>
      <c r="F103" s="165">
        <f t="shared" si="9"/>
        <v>5.5</v>
      </c>
      <c r="G103" s="142">
        <v>243</v>
      </c>
      <c r="H103" s="164">
        <f t="shared" si="10"/>
        <v>0.42941176470588238</v>
      </c>
      <c r="I103" s="149">
        <v>235</v>
      </c>
      <c r="J103" s="165">
        <f t="shared" si="11"/>
        <v>7.3928571428571423</v>
      </c>
      <c r="K103" s="142">
        <v>0</v>
      </c>
      <c r="L103" s="164">
        <f t="shared" si="12"/>
        <v>-1</v>
      </c>
      <c r="M103" s="149">
        <v>494</v>
      </c>
      <c r="N103" s="165">
        <f t="shared" si="13"/>
        <v>1.1293103448275863</v>
      </c>
      <c r="O103" s="142">
        <v>1585</v>
      </c>
      <c r="P103" s="164">
        <f t="shared" si="14"/>
        <v>-0.20110887096774188</v>
      </c>
      <c r="Q103" s="149">
        <v>2079</v>
      </c>
      <c r="R103" s="165">
        <f t="shared" si="15"/>
        <v>-6.1823104693140785E-2</v>
      </c>
    </row>
    <row r="104" spans="2:18" ht="15" hidden="1" customHeight="1" outlineLevel="1">
      <c r="B104" s="41" t="s">
        <v>17</v>
      </c>
      <c r="C104" s="142">
        <v>0</v>
      </c>
      <c r="D104" s="164" t="e">
        <f t="shared" si="8"/>
        <v>#DIV/0!</v>
      </c>
      <c r="E104" s="149">
        <v>8</v>
      </c>
      <c r="F104" s="165">
        <f t="shared" si="9"/>
        <v>3</v>
      </c>
      <c r="G104" s="142">
        <v>221</v>
      </c>
      <c r="H104" s="164">
        <f t="shared" si="10"/>
        <v>6.7632850241545972E-2</v>
      </c>
      <c r="I104" s="149">
        <v>177</v>
      </c>
      <c r="J104" s="165">
        <f t="shared" si="11"/>
        <v>-0.56296296296296289</v>
      </c>
      <c r="K104" s="142">
        <v>18</v>
      </c>
      <c r="L104" s="164">
        <f t="shared" si="12"/>
        <v>0.63636363636363646</v>
      </c>
      <c r="M104" s="149">
        <v>424</v>
      </c>
      <c r="N104" s="165">
        <f t="shared" si="13"/>
        <v>-0.3216</v>
      </c>
      <c r="O104" s="142">
        <v>1190</v>
      </c>
      <c r="P104" s="164">
        <f t="shared" si="14"/>
        <v>-0.1524216524216524</v>
      </c>
      <c r="Q104" s="149">
        <v>1614</v>
      </c>
      <c r="R104" s="165">
        <f t="shared" si="15"/>
        <v>-0.20453425332676201</v>
      </c>
    </row>
    <row r="105" spans="2:18" ht="15" hidden="1" customHeight="1" outlineLevel="1">
      <c r="B105" s="41" t="s">
        <v>18</v>
      </c>
      <c r="C105" s="142">
        <v>0</v>
      </c>
      <c r="D105" s="164" t="e">
        <f t="shared" si="8"/>
        <v>#DIV/0!</v>
      </c>
      <c r="E105" s="149">
        <v>9</v>
      </c>
      <c r="F105" s="165">
        <f t="shared" si="9"/>
        <v>1.25</v>
      </c>
      <c r="G105" s="142">
        <v>186</v>
      </c>
      <c r="H105" s="164">
        <f t="shared" si="10"/>
        <v>3.3333333333333437E-2</v>
      </c>
      <c r="I105" s="149">
        <v>174</v>
      </c>
      <c r="J105" s="165">
        <f t="shared" si="11"/>
        <v>33.799999999999997</v>
      </c>
      <c r="K105" s="142">
        <v>16</v>
      </c>
      <c r="L105" s="164">
        <f t="shared" si="12"/>
        <v>0.60000000000000009</v>
      </c>
      <c r="M105" s="149">
        <v>385</v>
      </c>
      <c r="N105" s="165">
        <f t="shared" si="13"/>
        <v>0.9346733668341709</v>
      </c>
      <c r="O105" s="142">
        <v>1265</v>
      </c>
      <c r="P105" s="164">
        <f t="shared" si="14"/>
        <v>-0.27465596330275233</v>
      </c>
      <c r="Q105" s="149">
        <v>1650</v>
      </c>
      <c r="R105" s="165">
        <f t="shared" si="15"/>
        <v>-0.15079773546062791</v>
      </c>
    </row>
    <row r="106" spans="2:18" ht="15" hidden="1" customHeight="1" outlineLevel="1">
      <c r="B106" s="41" t="s">
        <v>19</v>
      </c>
      <c r="C106" s="142">
        <v>0</v>
      </c>
      <c r="D106" s="164">
        <f t="shared" si="8"/>
        <v>-1</v>
      </c>
      <c r="E106" s="149">
        <v>33</v>
      </c>
      <c r="F106" s="165">
        <f t="shared" si="9"/>
        <v>2.2999999999999998</v>
      </c>
      <c r="G106" s="142">
        <v>568</v>
      </c>
      <c r="H106" s="164">
        <f t="shared" si="10"/>
        <v>-0.44313725490196076</v>
      </c>
      <c r="I106" s="149">
        <v>510</v>
      </c>
      <c r="J106" s="165">
        <f t="shared" si="11"/>
        <v>10.86046511627907</v>
      </c>
      <c r="K106" s="142">
        <v>51</v>
      </c>
      <c r="L106" s="164">
        <f t="shared" si="12"/>
        <v>-0.31999999999999995</v>
      </c>
      <c r="M106" s="149">
        <v>1162</v>
      </c>
      <c r="N106" s="165">
        <f t="shared" si="13"/>
        <v>9.5569070373588971E-3</v>
      </c>
      <c r="O106" s="142">
        <v>3418</v>
      </c>
      <c r="P106" s="164">
        <f t="shared" si="14"/>
        <v>-6.7902917916553007E-2</v>
      </c>
      <c r="Q106" s="149">
        <v>4580</v>
      </c>
      <c r="R106" s="165">
        <f t="shared" si="15"/>
        <v>-4.9398090493980917E-2</v>
      </c>
    </row>
    <row r="107" spans="2:18" ht="15" hidden="1" customHeight="1" outlineLevel="1">
      <c r="B107" s="41" t="s">
        <v>20</v>
      </c>
      <c r="C107" s="142">
        <v>5</v>
      </c>
      <c r="D107" s="164">
        <f t="shared" si="8"/>
        <v>-0.66666666666666674</v>
      </c>
      <c r="E107" s="149">
        <v>107</v>
      </c>
      <c r="F107" s="165">
        <f t="shared" si="9"/>
        <v>4.6315789473684212</v>
      </c>
      <c r="G107" s="142">
        <v>1344</v>
      </c>
      <c r="H107" s="164">
        <f t="shared" si="10"/>
        <v>0.64504283965728271</v>
      </c>
      <c r="I107" s="149">
        <v>582</v>
      </c>
      <c r="J107" s="165">
        <f t="shared" si="11"/>
        <v>0.88961038961038952</v>
      </c>
      <c r="K107" s="142">
        <v>84</v>
      </c>
      <c r="L107" s="164">
        <f t="shared" si="12"/>
        <v>-0.26956521739130435</v>
      </c>
      <c r="M107" s="149">
        <v>2122</v>
      </c>
      <c r="N107" s="165">
        <f t="shared" si="13"/>
        <v>0.66562009419152268</v>
      </c>
      <c r="O107" s="142">
        <v>7790</v>
      </c>
      <c r="P107" s="164">
        <f t="shared" si="14"/>
        <v>-0.18650793650793651</v>
      </c>
      <c r="Q107" s="149">
        <v>9912</v>
      </c>
      <c r="R107" s="165">
        <f t="shared" si="15"/>
        <v>-8.6451612903225783E-2</v>
      </c>
    </row>
    <row r="108" spans="2:18" ht="15" hidden="1" customHeight="1" outlineLevel="1">
      <c r="B108" s="41" t="s">
        <v>21</v>
      </c>
      <c r="C108" s="142">
        <v>21</v>
      </c>
      <c r="D108" s="164">
        <f t="shared" si="8"/>
        <v>20</v>
      </c>
      <c r="E108" s="149">
        <v>95</v>
      </c>
      <c r="F108" s="165">
        <f t="shared" si="9"/>
        <v>2.2758620689655173</v>
      </c>
      <c r="G108" s="142">
        <v>1072</v>
      </c>
      <c r="H108" s="164">
        <f t="shared" si="10"/>
        <v>-0.22375090514120199</v>
      </c>
      <c r="I108" s="149">
        <v>604</v>
      </c>
      <c r="J108" s="165">
        <f t="shared" si="11"/>
        <v>0.58115183246073299</v>
      </c>
      <c r="K108" s="142">
        <v>75</v>
      </c>
      <c r="L108" s="164">
        <f t="shared" si="12"/>
        <v>-0.31818181818181823</v>
      </c>
      <c r="M108" s="149">
        <v>1867</v>
      </c>
      <c r="N108" s="165">
        <f t="shared" si="13"/>
        <v>-1.8917498686284784E-2</v>
      </c>
      <c r="O108" s="142">
        <v>6576</v>
      </c>
      <c r="P108" s="164">
        <f t="shared" si="14"/>
        <v>-0.22753435921531773</v>
      </c>
      <c r="Q108" s="149">
        <v>8443</v>
      </c>
      <c r="R108" s="165">
        <f t="shared" si="15"/>
        <v>-0.18942012288786481</v>
      </c>
    </row>
    <row r="109" spans="2:18" ht="15" hidden="1" customHeight="1" outlineLevel="1">
      <c r="B109" s="41" t="s">
        <v>22</v>
      </c>
      <c r="C109" s="142">
        <v>13</v>
      </c>
      <c r="D109" s="164">
        <f t="shared" si="8"/>
        <v>2.25</v>
      </c>
      <c r="E109" s="149">
        <v>61</v>
      </c>
      <c r="F109" s="165">
        <f t="shared" si="9"/>
        <v>2.8125</v>
      </c>
      <c r="G109" s="142">
        <v>1238</v>
      </c>
      <c r="H109" s="164">
        <f t="shared" si="10"/>
        <v>-0.13968033356497567</v>
      </c>
      <c r="I109" s="149">
        <v>544</v>
      </c>
      <c r="J109" s="165">
        <f t="shared" si="11"/>
        <v>1.3964757709251101</v>
      </c>
      <c r="K109" s="142">
        <v>44</v>
      </c>
      <c r="L109" s="164">
        <f t="shared" si="12"/>
        <v>0</v>
      </c>
      <c r="M109" s="149">
        <v>1900</v>
      </c>
      <c r="N109" s="165">
        <f t="shared" si="13"/>
        <v>9.8265895953757232E-2</v>
      </c>
      <c r="O109" s="142">
        <v>7397</v>
      </c>
      <c r="P109" s="164">
        <f t="shared" si="14"/>
        <v>-0.13068515689270188</v>
      </c>
      <c r="Q109" s="149">
        <v>9297</v>
      </c>
      <c r="R109" s="165">
        <f t="shared" si="15"/>
        <v>-9.2001171989452124E-2</v>
      </c>
    </row>
    <row r="110" spans="2:18" collapsed="1">
      <c r="B110" s="171">
        <v>2003</v>
      </c>
      <c r="C110" s="172">
        <v>88</v>
      </c>
      <c r="D110" s="173">
        <f t="shared" si="8"/>
        <v>0.54385964912280693</v>
      </c>
      <c r="E110" s="172">
        <v>408</v>
      </c>
      <c r="F110" s="173">
        <f t="shared" si="9"/>
        <v>0.61904761904761907</v>
      </c>
      <c r="G110" s="172">
        <v>8908</v>
      </c>
      <c r="H110" s="173">
        <f t="shared" si="10"/>
        <v>-2.9206625980819578E-2</v>
      </c>
      <c r="I110" s="172">
        <v>4681</v>
      </c>
      <c r="J110" s="173">
        <f t="shared" si="11"/>
        <v>0.41078963230861976</v>
      </c>
      <c r="K110" s="172">
        <v>454</v>
      </c>
      <c r="L110" s="173">
        <f t="shared" si="12"/>
        <v>-8.2828282828282807E-2</v>
      </c>
      <c r="M110" s="172">
        <v>14539</v>
      </c>
      <c r="N110" s="173">
        <f t="shared" si="13"/>
        <v>9.3322304105880605E-2</v>
      </c>
      <c r="O110" s="172">
        <v>53161</v>
      </c>
      <c r="P110" s="173">
        <f t="shared" si="14"/>
        <v>-8.1657683803206149E-2</v>
      </c>
      <c r="Q110" s="172">
        <v>67700</v>
      </c>
      <c r="R110" s="173">
        <f t="shared" si="15"/>
        <v>-4.8970303149495686E-2</v>
      </c>
    </row>
    <row r="111" spans="2:18" ht="15" hidden="1" customHeight="1" outlineLevel="1">
      <c r="B111" s="41" t="s">
        <v>11</v>
      </c>
      <c r="C111" s="142">
        <v>1</v>
      </c>
      <c r="D111" s="164">
        <f t="shared" si="8"/>
        <v>-0.66666666666666674</v>
      </c>
      <c r="E111" s="149">
        <v>43</v>
      </c>
      <c r="F111" s="165">
        <f t="shared" si="9"/>
        <v>1.3888888888888888</v>
      </c>
      <c r="G111" s="142">
        <v>1345</v>
      </c>
      <c r="H111" s="164">
        <f t="shared" si="10"/>
        <v>1.4410163339382942</v>
      </c>
      <c r="I111" s="149">
        <v>895</v>
      </c>
      <c r="J111" s="165">
        <f t="shared" si="11"/>
        <v>4.5590062111801242</v>
      </c>
      <c r="K111" s="142">
        <v>19</v>
      </c>
      <c r="L111" s="164">
        <f t="shared" si="12"/>
        <v>-0.34482758620689657</v>
      </c>
      <c r="M111" s="149">
        <v>2303</v>
      </c>
      <c r="N111" s="165">
        <f t="shared" si="13"/>
        <v>2.0223097112860891</v>
      </c>
      <c r="O111" s="142">
        <v>8271</v>
      </c>
      <c r="P111" s="164">
        <f t="shared" si="14"/>
        <v>-2.9680900985452841E-2</v>
      </c>
      <c r="Q111" s="149">
        <v>10574</v>
      </c>
      <c r="R111" s="165">
        <f t="shared" si="15"/>
        <v>0.13870342451001516</v>
      </c>
    </row>
    <row r="112" spans="2:18" ht="15" hidden="1" customHeight="1" outlineLevel="1">
      <c r="B112" s="41" t="s">
        <v>12</v>
      </c>
      <c r="C112" s="142">
        <v>9</v>
      </c>
      <c r="D112" s="164">
        <f t="shared" si="8"/>
        <v>0</v>
      </c>
      <c r="E112" s="149">
        <v>32</v>
      </c>
      <c r="F112" s="165">
        <f t="shared" si="9"/>
        <v>1.6666666666666665</v>
      </c>
      <c r="G112" s="142">
        <v>1255</v>
      </c>
      <c r="H112" s="164">
        <f t="shared" si="10"/>
        <v>6.4461407972858265E-2</v>
      </c>
      <c r="I112" s="149">
        <v>469</v>
      </c>
      <c r="J112" s="165">
        <f t="shared" si="11"/>
        <v>1.1415525114155249</v>
      </c>
      <c r="K112" s="142">
        <v>58</v>
      </c>
      <c r="L112" s="164">
        <f t="shared" si="12"/>
        <v>0.93333333333333335</v>
      </c>
      <c r="M112" s="149">
        <v>1823</v>
      </c>
      <c r="N112" s="165">
        <f t="shared" si="13"/>
        <v>0.25810904071773644</v>
      </c>
      <c r="O112" s="142">
        <v>7222</v>
      </c>
      <c r="P112" s="164">
        <f t="shared" si="14"/>
        <v>6.0343561885185748E-2</v>
      </c>
      <c r="Q112" s="149">
        <v>9045</v>
      </c>
      <c r="R112" s="165">
        <f t="shared" si="15"/>
        <v>9.5036319612590736E-2</v>
      </c>
    </row>
    <row r="113" spans="2:18" ht="15" hidden="1" customHeight="1" outlineLevel="1">
      <c r="B113" s="41" t="s">
        <v>13</v>
      </c>
      <c r="C113" s="142">
        <v>2</v>
      </c>
      <c r="D113" s="164">
        <f t="shared" si="8"/>
        <v>-0.6</v>
      </c>
      <c r="E113" s="149">
        <v>67</v>
      </c>
      <c r="F113" s="165">
        <f t="shared" si="9"/>
        <v>0.52272727272727271</v>
      </c>
      <c r="G113" s="142">
        <v>1026</v>
      </c>
      <c r="H113" s="164">
        <f t="shared" si="10"/>
        <v>0.35714285714285721</v>
      </c>
      <c r="I113" s="149">
        <v>358</v>
      </c>
      <c r="J113" s="165">
        <f t="shared" si="11"/>
        <v>0.84536082474226815</v>
      </c>
      <c r="K113" s="142">
        <v>23</v>
      </c>
      <c r="L113" s="164">
        <f t="shared" si="12"/>
        <v>0</v>
      </c>
      <c r="M113" s="149">
        <v>1476</v>
      </c>
      <c r="N113" s="165">
        <f t="shared" si="13"/>
        <v>0.44422700587084152</v>
      </c>
      <c r="O113" s="142">
        <v>4797</v>
      </c>
      <c r="P113" s="164">
        <f t="shared" si="14"/>
        <v>-4.8025401865449457E-2</v>
      </c>
      <c r="Q113" s="149">
        <v>6273</v>
      </c>
      <c r="R113" s="165">
        <f t="shared" si="15"/>
        <v>3.4977726447780855E-2</v>
      </c>
    </row>
    <row r="114" spans="2:18" ht="15" hidden="1" customHeight="1" outlineLevel="1">
      <c r="B114" s="41" t="s">
        <v>14</v>
      </c>
      <c r="C114" s="142">
        <v>1</v>
      </c>
      <c r="D114" s="164">
        <f t="shared" si="8"/>
        <v>-0.8</v>
      </c>
      <c r="E114" s="149">
        <v>9</v>
      </c>
      <c r="F114" s="165">
        <f t="shared" si="9"/>
        <v>-0.4375</v>
      </c>
      <c r="G114" s="142">
        <v>174</v>
      </c>
      <c r="H114" s="164">
        <f t="shared" si="10"/>
        <v>1.1481481481481484</v>
      </c>
      <c r="I114" s="149">
        <v>9</v>
      </c>
      <c r="J114" s="165">
        <f t="shared" si="11"/>
        <v>-0.47058823529411764</v>
      </c>
      <c r="K114" s="142">
        <v>12</v>
      </c>
      <c r="L114" s="164">
        <f t="shared" si="12"/>
        <v>11</v>
      </c>
      <c r="M114" s="149">
        <v>205</v>
      </c>
      <c r="N114" s="165">
        <f t="shared" si="13"/>
        <v>0.70833333333333326</v>
      </c>
      <c r="O114" s="142">
        <v>1106</v>
      </c>
      <c r="P114" s="164">
        <f t="shared" si="14"/>
        <v>-0.29329073482428114</v>
      </c>
      <c r="Q114" s="149">
        <v>1311</v>
      </c>
      <c r="R114" s="165">
        <f t="shared" si="15"/>
        <v>-0.22195845697329375</v>
      </c>
    </row>
    <row r="115" spans="2:18" ht="15" hidden="1" customHeight="1" outlineLevel="1">
      <c r="B115" s="41" t="s">
        <v>15</v>
      </c>
      <c r="C115" s="142">
        <v>0</v>
      </c>
      <c r="D115" s="164">
        <f t="shared" si="8"/>
        <v>-1</v>
      </c>
      <c r="E115" s="149">
        <v>19</v>
      </c>
      <c r="F115" s="165">
        <f t="shared" si="9"/>
        <v>18</v>
      </c>
      <c r="G115" s="142">
        <v>162</v>
      </c>
      <c r="H115" s="164">
        <f t="shared" si="10"/>
        <v>2.5316455696202445E-2</v>
      </c>
      <c r="I115" s="149">
        <v>189</v>
      </c>
      <c r="J115" s="165">
        <f t="shared" si="11"/>
        <v>13.538461538461538</v>
      </c>
      <c r="K115" s="142">
        <v>7</v>
      </c>
      <c r="L115" s="164" t="e">
        <f t="shared" si="12"/>
        <v>#DIV/0!</v>
      </c>
      <c r="M115" s="149">
        <v>377</v>
      </c>
      <c r="N115" s="165">
        <f t="shared" si="13"/>
        <v>1.0828729281767955</v>
      </c>
      <c r="O115" s="142">
        <v>1095</v>
      </c>
      <c r="P115" s="164">
        <f t="shared" si="14"/>
        <v>-0.35777126099706746</v>
      </c>
      <c r="Q115" s="149">
        <v>1472</v>
      </c>
      <c r="R115" s="165">
        <f t="shared" si="15"/>
        <v>-0.21951219512195119</v>
      </c>
    </row>
    <row r="116" spans="2:18" ht="15" hidden="1" customHeight="1" outlineLevel="1">
      <c r="B116" s="41" t="s">
        <v>16</v>
      </c>
      <c r="C116" s="142">
        <v>21</v>
      </c>
      <c r="D116" s="164">
        <f t="shared" si="8"/>
        <v>1.3333333333333335</v>
      </c>
      <c r="E116" s="149">
        <v>2</v>
      </c>
      <c r="F116" s="165">
        <f t="shared" si="9"/>
        <v>-0.8</v>
      </c>
      <c r="G116" s="142">
        <v>170</v>
      </c>
      <c r="H116" s="164">
        <f t="shared" si="10"/>
        <v>-0.2018779342723005</v>
      </c>
      <c r="I116" s="149">
        <v>28</v>
      </c>
      <c r="J116" s="165">
        <f t="shared" si="11"/>
        <v>0.12000000000000011</v>
      </c>
      <c r="K116" s="142">
        <v>11</v>
      </c>
      <c r="L116" s="164" t="e">
        <f t="shared" si="12"/>
        <v>#DIV/0!</v>
      </c>
      <c r="M116" s="149">
        <v>232</v>
      </c>
      <c r="N116" s="165">
        <f t="shared" si="13"/>
        <v>-9.7276264591439676E-2</v>
      </c>
      <c r="O116" s="142">
        <v>1984</v>
      </c>
      <c r="P116" s="164">
        <f t="shared" si="14"/>
        <v>-0.13664055700609223</v>
      </c>
      <c r="Q116" s="149">
        <v>2216</v>
      </c>
      <c r="R116" s="165">
        <f t="shared" si="15"/>
        <v>-0.13268101761252449</v>
      </c>
    </row>
    <row r="117" spans="2:18" ht="15" hidden="1" customHeight="1" outlineLevel="1">
      <c r="B117" s="41" t="s">
        <v>17</v>
      </c>
      <c r="C117" s="142">
        <v>0</v>
      </c>
      <c r="D117" s="164">
        <f t="shared" si="8"/>
        <v>-1</v>
      </c>
      <c r="E117" s="149">
        <v>2</v>
      </c>
      <c r="F117" s="165">
        <f t="shared" si="9"/>
        <v>-0.6</v>
      </c>
      <c r="G117" s="142">
        <v>207</v>
      </c>
      <c r="H117" s="164">
        <f t="shared" si="10"/>
        <v>0.3441558441558441</v>
      </c>
      <c r="I117" s="149">
        <v>405</v>
      </c>
      <c r="J117" s="165" t="e">
        <f t="shared" si="11"/>
        <v>#DIV/0!</v>
      </c>
      <c r="K117" s="142">
        <v>11</v>
      </c>
      <c r="L117" s="164">
        <f t="shared" si="12"/>
        <v>0</v>
      </c>
      <c r="M117" s="149">
        <v>625</v>
      </c>
      <c r="N117" s="165">
        <f t="shared" si="13"/>
        <v>2.5511363636363638</v>
      </c>
      <c r="O117" s="142">
        <v>1404</v>
      </c>
      <c r="P117" s="164">
        <f t="shared" si="14"/>
        <v>-0.11698113207547167</v>
      </c>
      <c r="Q117" s="149">
        <v>2029</v>
      </c>
      <c r="R117" s="165">
        <f t="shared" si="15"/>
        <v>0.14892412231030572</v>
      </c>
    </row>
    <row r="118" spans="2:18" ht="15" hidden="1" customHeight="1" outlineLevel="1">
      <c r="B118" s="41" t="s">
        <v>18</v>
      </c>
      <c r="C118" s="142">
        <v>0</v>
      </c>
      <c r="D118" s="164">
        <f t="shared" si="8"/>
        <v>-1</v>
      </c>
      <c r="E118" s="149">
        <v>4</v>
      </c>
      <c r="F118" s="165">
        <f t="shared" si="9"/>
        <v>-0.5</v>
      </c>
      <c r="G118" s="142">
        <v>180</v>
      </c>
      <c r="H118" s="164">
        <f t="shared" si="10"/>
        <v>-1.6393442622950838E-2</v>
      </c>
      <c r="I118" s="149">
        <v>5</v>
      </c>
      <c r="J118" s="165">
        <f t="shared" si="11"/>
        <v>-0.2857142857142857</v>
      </c>
      <c r="K118" s="142">
        <v>10</v>
      </c>
      <c r="L118" s="164">
        <f t="shared" si="12"/>
        <v>1.5</v>
      </c>
      <c r="M118" s="149">
        <v>199</v>
      </c>
      <c r="N118" s="165">
        <f t="shared" si="13"/>
        <v>-2.9268292682926855E-2</v>
      </c>
      <c r="O118" s="142">
        <v>1744</v>
      </c>
      <c r="P118" s="164">
        <f t="shared" si="14"/>
        <v>-0.22729286663712889</v>
      </c>
      <c r="Q118" s="149">
        <v>1943</v>
      </c>
      <c r="R118" s="165">
        <f t="shared" si="15"/>
        <v>-0.21080422420796097</v>
      </c>
    </row>
    <row r="119" spans="2:18" ht="15" hidden="1" customHeight="1" outlineLevel="1">
      <c r="B119" s="41" t="s">
        <v>19</v>
      </c>
      <c r="C119" s="142">
        <v>3</v>
      </c>
      <c r="D119" s="164" t="e">
        <f t="shared" si="8"/>
        <v>#DIV/0!</v>
      </c>
      <c r="E119" s="149">
        <v>10</v>
      </c>
      <c r="F119" s="165">
        <f t="shared" si="9"/>
        <v>-9.0909090909090939E-2</v>
      </c>
      <c r="G119" s="142">
        <v>1020</v>
      </c>
      <c r="H119" s="164">
        <f t="shared" si="10"/>
        <v>0.10990206746463538</v>
      </c>
      <c r="I119" s="149">
        <v>43</v>
      </c>
      <c r="J119" s="165">
        <f t="shared" si="11"/>
        <v>-0.69503546099290781</v>
      </c>
      <c r="K119" s="142">
        <v>75</v>
      </c>
      <c r="L119" s="164">
        <f t="shared" si="12"/>
        <v>9.7142857142857135</v>
      </c>
      <c r="M119" s="149">
        <v>1151</v>
      </c>
      <c r="N119" s="165">
        <f t="shared" si="13"/>
        <v>6.7717996289424764E-2</v>
      </c>
      <c r="O119" s="142">
        <v>3667</v>
      </c>
      <c r="P119" s="164">
        <f t="shared" si="14"/>
        <v>-0.21241408934707906</v>
      </c>
      <c r="Q119" s="149">
        <v>4818</v>
      </c>
      <c r="R119" s="165">
        <f t="shared" si="15"/>
        <v>-0.15974886641088248</v>
      </c>
    </row>
    <row r="120" spans="2:18" ht="15" hidden="1" customHeight="1" outlineLevel="1">
      <c r="B120" s="41" t="s">
        <v>20</v>
      </c>
      <c r="C120" s="142">
        <v>15</v>
      </c>
      <c r="D120" s="164">
        <f t="shared" si="8"/>
        <v>1.1428571428571428</v>
      </c>
      <c r="E120" s="149">
        <v>19</v>
      </c>
      <c r="F120" s="165">
        <f t="shared" si="9"/>
        <v>-0.62</v>
      </c>
      <c r="G120" s="142">
        <v>817</v>
      </c>
      <c r="H120" s="164">
        <f t="shared" si="10"/>
        <v>-0.34377510040160641</v>
      </c>
      <c r="I120" s="149">
        <v>308</v>
      </c>
      <c r="J120" s="165">
        <f t="shared" si="11"/>
        <v>-0.30000000000000004</v>
      </c>
      <c r="K120" s="142">
        <v>115</v>
      </c>
      <c r="L120" s="164">
        <f t="shared" si="12"/>
        <v>1.9487179487179489</v>
      </c>
      <c r="M120" s="149">
        <v>1274</v>
      </c>
      <c r="N120" s="165">
        <f t="shared" si="13"/>
        <v>-0.28467153284671531</v>
      </c>
      <c r="O120" s="142">
        <v>9576</v>
      </c>
      <c r="P120" s="164">
        <f t="shared" si="14"/>
        <v>0.2565280146962341</v>
      </c>
      <c r="Q120" s="149">
        <v>10850</v>
      </c>
      <c r="R120" s="165">
        <f t="shared" si="15"/>
        <v>0.1540097851520954</v>
      </c>
    </row>
    <row r="121" spans="2:18" ht="15" hidden="1" customHeight="1" outlineLevel="1">
      <c r="B121" s="41" t="s">
        <v>21</v>
      </c>
      <c r="C121" s="142">
        <v>1</v>
      </c>
      <c r="D121" s="164" t="e">
        <f t="shared" si="8"/>
        <v>#DIV/0!</v>
      </c>
      <c r="E121" s="149">
        <v>29</v>
      </c>
      <c r="F121" s="165">
        <f t="shared" si="9"/>
        <v>-0.1470588235294118</v>
      </c>
      <c r="G121" s="142">
        <v>1381</v>
      </c>
      <c r="H121" s="164">
        <f t="shared" si="10"/>
        <v>9.4294770206022172E-2</v>
      </c>
      <c r="I121" s="149">
        <v>382</v>
      </c>
      <c r="J121" s="165">
        <f t="shared" si="11"/>
        <v>-5.9113300492610876E-2</v>
      </c>
      <c r="K121" s="142">
        <v>110</v>
      </c>
      <c r="L121" s="164">
        <f t="shared" si="12"/>
        <v>0.83333333333333326</v>
      </c>
      <c r="M121" s="149">
        <v>1903</v>
      </c>
      <c r="N121" s="165">
        <f t="shared" si="13"/>
        <v>8.002270147559587E-2</v>
      </c>
      <c r="O121" s="142">
        <v>8513</v>
      </c>
      <c r="P121" s="164">
        <f t="shared" si="14"/>
        <v>8.2665649243291339E-2</v>
      </c>
      <c r="Q121" s="149">
        <v>10416</v>
      </c>
      <c r="R121" s="165">
        <f t="shared" si="15"/>
        <v>8.2181818181818134E-2</v>
      </c>
    </row>
    <row r="122" spans="2:18" ht="15" hidden="1" customHeight="1" outlineLevel="1">
      <c r="B122" s="41" t="s">
        <v>22</v>
      </c>
      <c r="C122" s="142">
        <v>4</v>
      </c>
      <c r="D122" s="164">
        <f t="shared" si="8"/>
        <v>1</v>
      </c>
      <c r="E122" s="149">
        <v>16</v>
      </c>
      <c r="F122" s="165">
        <f t="shared" si="9"/>
        <v>-0.62790697674418605</v>
      </c>
      <c r="G122" s="142">
        <v>1439</v>
      </c>
      <c r="H122" s="164">
        <f t="shared" si="10"/>
        <v>0.15675241157556274</v>
      </c>
      <c r="I122" s="149">
        <v>227</v>
      </c>
      <c r="J122" s="165">
        <f t="shared" si="11"/>
        <v>-0.50759219088937091</v>
      </c>
      <c r="K122" s="142">
        <v>44</v>
      </c>
      <c r="L122" s="164">
        <f t="shared" si="12"/>
        <v>0.29411764705882359</v>
      </c>
      <c r="M122" s="149">
        <v>1730</v>
      </c>
      <c r="N122" s="165">
        <f t="shared" si="13"/>
        <v>-3.0269058295964157E-2</v>
      </c>
      <c r="O122" s="142">
        <v>8509</v>
      </c>
      <c r="P122" s="164">
        <f t="shared" si="14"/>
        <v>-7.6967930029154807E-3</v>
      </c>
      <c r="Q122" s="149">
        <v>10239</v>
      </c>
      <c r="R122" s="165">
        <f t="shared" si="15"/>
        <v>-1.1584129742253091E-2</v>
      </c>
    </row>
    <row r="123" spans="2:18" collapsed="1">
      <c r="B123" s="171">
        <v>2002</v>
      </c>
      <c r="C123" s="172">
        <v>57</v>
      </c>
      <c r="D123" s="173">
        <f t="shared" si="8"/>
        <v>-1.7241379310344862E-2</v>
      </c>
      <c r="E123" s="172">
        <v>252</v>
      </c>
      <c r="F123" s="173">
        <f t="shared" si="9"/>
        <v>0</v>
      </c>
      <c r="G123" s="172">
        <v>9176</v>
      </c>
      <c r="H123" s="173">
        <f t="shared" si="10"/>
        <v>0.15494021397105096</v>
      </c>
      <c r="I123" s="172">
        <v>3318</v>
      </c>
      <c r="J123" s="173">
        <f t="shared" si="11"/>
        <v>0.59213051823416496</v>
      </c>
      <c r="K123" s="172">
        <v>495</v>
      </c>
      <c r="L123" s="173">
        <f t="shared" si="12"/>
        <v>1.0798319327731094</v>
      </c>
      <c r="M123" s="172">
        <v>13298</v>
      </c>
      <c r="N123" s="173">
        <f t="shared" si="13"/>
        <v>0.25725631086319378</v>
      </c>
      <c r="O123" s="172">
        <v>57888</v>
      </c>
      <c r="P123" s="173">
        <f t="shared" si="14"/>
        <v>-1.052919458498569E-2</v>
      </c>
      <c r="Q123" s="172">
        <v>71186</v>
      </c>
      <c r="R123" s="173">
        <f t="shared" si="15"/>
        <v>3.0471475514251445E-2</v>
      </c>
    </row>
    <row r="124" spans="2:18" ht="15" hidden="1" customHeight="1" outlineLevel="1">
      <c r="B124" s="41" t="s">
        <v>11</v>
      </c>
      <c r="C124" s="142">
        <v>3</v>
      </c>
      <c r="D124" s="164">
        <f t="shared" si="8"/>
        <v>-0.66666666666666674</v>
      </c>
      <c r="E124" s="149">
        <v>18</v>
      </c>
      <c r="F124" s="165">
        <f t="shared" si="9"/>
        <v>-0.30769230769230771</v>
      </c>
      <c r="G124" s="142">
        <v>551</v>
      </c>
      <c r="H124" s="164">
        <f t="shared" si="10"/>
        <v>-0.58509036144578319</v>
      </c>
      <c r="I124" s="149">
        <v>161</v>
      </c>
      <c r="J124" s="165">
        <f t="shared" si="11"/>
        <v>-0.45791245791245794</v>
      </c>
      <c r="K124" s="142">
        <v>29</v>
      </c>
      <c r="L124" s="164">
        <f t="shared" si="12"/>
        <v>0.61111111111111116</v>
      </c>
      <c r="M124" s="149">
        <v>762</v>
      </c>
      <c r="N124" s="165">
        <f t="shared" si="13"/>
        <v>-0.5458879618593564</v>
      </c>
      <c r="O124" s="142">
        <v>8524</v>
      </c>
      <c r="P124" s="164">
        <f t="shared" si="14"/>
        <v>-4.5785290495914066E-2</v>
      </c>
      <c r="Q124" s="149">
        <v>9286</v>
      </c>
      <c r="R124" s="165">
        <f t="shared" si="15"/>
        <v>-0.12487041749128258</v>
      </c>
    </row>
    <row r="125" spans="2:18" ht="15" hidden="1" customHeight="1" outlineLevel="1">
      <c r="B125" s="41" t="s">
        <v>12</v>
      </c>
      <c r="C125" s="142">
        <v>9</v>
      </c>
      <c r="D125" s="164">
        <f t="shared" si="8"/>
        <v>1.25</v>
      </c>
      <c r="E125" s="149">
        <v>12</v>
      </c>
      <c r="F125" s="165">
        <f t="shared" si="9"/>
        <v>-0.66666666666666674</v>
      </c>
      <c r="G125" s="142">
        <v>1179</v>
      </c>
      <c r="H125" s="164">
        <f t="shared" si="10"/>
        <v>6.8902991840435135E-2</v>
      </c>
      <c r="I125" s="149">
        <v>219</v>
      </c>
      <c r="J125" s="165">
        <f t="shared" si="11"/>
        <v>-0.57884615384615379</v>
      </c>
      <c r="K125" s="142">
        <v>30</v>
      </c>
      <c r="L125" s="164">
        <f t="shared" si="12"/>
        <v>-0.49152542372881358</v>
      </c>
      <c r="M125" s="149">
        <v>1449</v>
      </c>
      <c r="N125" s="165">
        <f t="shared" si="13"/>
        <v>-0.15853658536585369</v>
      </c>
      <c r="O125" s="142">
        <v>6811</v>
      </c>
      <c r="P125" s="164">
        <f t="shared" si="14"/>
        <v>-6.8390097113937953E-2</v>
      </c>
      <c r="Q125" s="149">
        <v>8260</v>
      </c>
      <c r="R125" s="165">
        <f t="shared" si="15"/>
        <v>-8.5575113472821873E-2</v>
      </c>
    </row>
    <row r="126" spans="2:18" ht="15" hidden="1" customHeight="1" outlineLevel="1">
      <c r="B126" s="41" t="s">
        <v>13</v>
      </c>
      <c r="C126" s="142">
        <v>5</v>
      </c>
      <c r="D126" s="164">
        <f t="shared" si="8"/>
        <v>4</v>
      </c>
      <c r="E126" s="149">
        <v>44</v>
      </c>
      <c r="F126" s="165">
        <f t="shared" si="9"/>
        <v>3.4000000000000004</v>
      </c>
      <c r="G126" s="142">
        <v>756</v>
      </c>
      <c r="H126" s="164">
        <f t="shared" si="10"/>
        <v>-0.24172517552657979</v>
      </c>
      <c r="I126" s="149">
        <v>194</v>
      </c>
      <c r="J126" s="165">
        <f t="shared" si="11"/>
        <v>-0.5186104218362283</v>
      </c>
      <c r="K126" s="142">
        <v>23</v>
      </c>
      <c r="L126" s="164">
        <f t="shared" si="12"/>
        <v>-0.36111111111111116</v>
      </c>
      <c r="M126" s="149">
        <v>1022</v>
      </c>
      <c r="N126" s="165">
        <f t="shared" si="13"/>
        <v>-0.29371112646855568</v>
      </c>
      <c r="O126" s="142">
        <v>5039</v>
      </c>
      <c r="P126" s="164">
        <f t="shared" si="14"/>
        <v>0.29670612454966538</v>
      </c>
      <c r="Q126" s="149">
        <v>6061</v>
      </c>
      <c r="R126" s="165">
        <f t="shared" si="15"/>
        <v>0.13650853178323641</v>
      </c>
    </row>
    <row r="127" spans="2:18" ht="15" hidden="1" customHeight="1" outlineLevel="1">
      <c r="B127" s="41" t="s">
        <v>14</v>
      </c>
      <c r="C127" s="142">
        <v>5</v>
      </c>
      <c r="D127" s="164">
        <f t="shared" si="8"/>
        <v>-0.16666666666666663</v>
      </c>
      <c r="E127" s="149">
        <v>16</v>
      </c>
      <c r="F127" s="165">
        <f t="shared" si="9"/>
        <v>7</v>
      </c>
      <c r="G127" s="142">
        <v>81</v>
      </c>
      <c r="H127" s="164">
        <f t="shared" si="10"/>
        <v>-0.4563758389261745</v>
      </c>
      <c r="I127" s="149">
        <v>17</v>
      </c>
      <c r="J127" s="165">
        <f t="shared" si="11"/>
        <v>1.4285714285714284</v>
      </c>
      <c r="K127" s="142">
        <v>1</v>
      </c>
      <c r="L127" s="164">
        <f t="shared" si="12"/>
        <v>-0.875</v>
      </c>
      <c r="M127" s="149">
        <v>120</v>
      </c>
      <c r="N127" s="165">
        <f t="shared" si="13"/>
        <v>-0.30232558139534882</v>
      </c>
      <c r="O127" s="142">
        <v>1565</v>
      </c>
      <c r="P127" s="164">
        <f t="shared" si="14"/>
        <v>-7.2867298578199069E-2</v>
      </c>
      <c r="Q127" s="149">
        <v>1685</v>
      </c>
      <c r="R127" s="165">
        <f t="shared" si="15"/>
        <v>-9.4086021505376372E-2</v>
      </c>
    </row>
    <row r="128" spans="2:18" ht="15" hidden="1" customHeight="1" outlineLevel="1">
      <c r="B128" s="41" t="s">
        <v>15</v>
      </c>
      <c r="C128" s="142">
        <v>9</v>
      </c>
      <c r="D128" s="164">
        <f t="shared" si="8"/>
        <v>3.5</v>
      </c>
      <c r="E128" s="149">
        <v>1</v>
      </c>
      <c r="F128" s="165">
        <f t="shared" si="9"/>
        <v>-0.8</v>
      </c>
      <c r="G128" s="142">
        <v>158</v>
      </c>
      <c r="H128" s="164">
        <f t="shared" si="10"/>
        <v>-4.8192771084337394E-2</v>
      </c>
      <c r="I128" s="149">
        <v>13</v>
      </c>
      <c r="J128" s="165">
        <f t="shared" si="11"/>
        <v>0.85714285714285721</v>
      </c>
      <c r="K128" s="142">
        <v>0</v>
      </c>
      <c r="L128" s="164">
        <f t="shared" si="12"/>
        <v>-1</v>
      </c>
      <c r="M128" s="149">
        <v>181</v>
      </c>
      <c r="N128" s="165">
        <f t="shared" si="13"/>
        <v>-0.21645021645021645</v>
      </c>
      <c r="O128" s="142">
        <v>1705</v>
      </c>
      <c r="P128" s="164">
        <f t="shared" si="14"/>
        <v>-0.2459088898717382</v>
      </c>
      <c r="Q128" s="149">
        <v>1886</v>
      </c>
      <c r="R128" s="165">
        <f t="shared" si="15"/>
        <v>-0.2431781701444623</v>
      </c>
    </row>
    <row r="129" spans="2:18" ht="15" hidden="1" customHeight="1" outlineLevel="1">
      <c r="B129" s="41" t="s">
        <v>16</v>
      </c>
      <c r="C129" s="142">
        <v>9</v>
      </c>
      <c r="D129" s="164" t="e">
        <f t="shared" si="8"/>
        <v>#DIV/0!</v>
      </c>
      <c r="E129" s="149">
        <v>10</v>
      </c>
      <c r="F129" s="165">
        <f t="shared" si="9"/>
        <v>1</v>
      </c>
      <c r="G129" s="142">
        <v>213</v>
      </c>
      <c r="H129" s="164">
        <f t="shared" si="10"/>
        <v>0.48951048951048959</v>
      </c>
      <c r="I129" s="149">
        <v>25</v>
      </c>
      <c r="J129" s="165">
        <f t="shared" si="11"/>
        <v>4</v>
      </c>
      <c r="K129" s="142">
        <v>0</v>
      </c>
      <c r="L129" s="164">
        <f t="shared" si="12"/>
        <v>-1</v>
      </c>
      <c r="M129" s="149">
        <v>257</v>
      </c>
      <c r="N129" s="165">
        <f t="shared" si="13"/>
        <v>0.58641975308641969</v>
      </c>
      <c r="O129" s="142">
        <v>2298</v>
      </c>
      <c r="P129" s="164">
        <f t="shared" si="14"/>
        <v>0.37604790419161671</v>
      </c>
      <c r="Q129" s="149">
        <v>2555</v>
      </c>
      <c r="R129" s="165">
        <f t="shared" si="15"/>
        <v>0.39465065502183405</v>
      </c>
    </row>
    <row r="130" spans="2:18" ht="15" hidden="1" customHeight="1" outlineLevel="1">
      <c r="B130" s="41" t="s">
        <v>17</v>
      </c>
      <c r="C130" s="142">
        <v>6</v>
      </c>
      <c r="D130" s="164" t="e">
        <f t="shared" si="8"/>
        <v>#DIV/0!</v>
      </c>
      <c r="E130" s="149">
        <v>5</v>
      </c>
      <c r="F130" s="165">
        <f t="shared" si="9"/>
        <v>-0.375</v>
      </c>
      <c r="G130" s="142">
        <v>154</v>
      </c>
      <c r="H130" s="164">
        <f t="shared" si="10"/>
        <v>3.5294117647058822</v>
      </c>
      <c r="I130" s="149">
        <v>0</v>
      </c>
      <c r="J130" s="165">
        <f t="shared" si="11"/>
        <v>-1</v>
      </c>
      <c r="K130" s="142">
        <v>11</v>
      </c>
      <c r="L130" s="164">
        <f t="shared" si="12"/>
        <v>0.22222222222222232</v>
      </c>
      <c r="M130" s="149">
        <v>176</v>
      </c>
      <c r="N130" s="165">
        <f t="shared" si="13"/>
        <v>1.838709677419355</v>
      </c>
      <c r="O130" s="142">
        <v>1590</v>
      </c>
      <c r="P130" s="164">
        <f t="shared" si="14"/>
        <v>-0.19289340101522845</v>
      </c>
      <c r="Q130" s="149">
        <v>1766</v>
      </c>
      <c r="R130" s="165">
        <f t="shared" si="15"/>
        <v>-0.13090551181102361</v>
      </c>
    </row>
    <row r="131" spans="2:18" ht="15" hidden="1" customHeight="1" outlineLevel="1">
      <c r="B131" s="41" t="s">
        <v>18</v>
      </c>
      <c r="C131" s="142">
        <v>3</v>
      </c>
      <c r="D131" s="164">
        <f t="shared" si="8"/>
        <v>0.5</v>
      </c>
      <c r="E131" s="149">
        <v>8</v>
      </c>
      <c r="F131" s="165">
        <f t="shared" si="9"/>
        <v>0.60000000000000009</v>
      </c>
      <c r="G131" s="142">
        <v>183</v>
      </c>
      <c r="H131" s="164">
        <f t="shared" si="10"/>
        <v>2.8125</v>
      </c>
      <c r="I131" s="149">
        <v>7</v>
      </c>
      <c r="J131" s="165">
        <f t="shared" si="11"/>
        <v>-0.125</v>
      </c>
      <c r="K131" s="142">
        <v>4</v>
      </c>
      <c r="L131" s="164">
        <f t="shared" si="12"/>
        <v>0.33333333333333326</v>
      </c>
      <c r="M131" s="149">
        <v>205</v>
      </c>
      <c r="N131" s="165">
        <f t="shared" si="13"/>
        <v>2.106060606060606</v>
      </c>
      <c r="O131" s="142">
        <v>2257</v>
      </c>
      <c r="P131" s="164">
        <f t="shared" si="14"/>
        <v>-9.5028067361668023E-2</v>
      </c>
      <c r="Q131" s="149">
        <v>2462</v>
      </c>
      <c r="R131" s="165">
        <f t="shared" si="15"/>
        <v>-3.8281250000000044E-2</v>
      </c>
    </row>
    <row r="132" spans="2:18" ht="15" hidden="1" customHeight="1" outlineLevel="1">
      <c r="B132" s="41" t="s">
        <v>19</v>
      </c>
      <c r="C132" s="142">
        <v>0</v>
      </c>
      <c r="D132" s="164">
        <f t="shared" si="8"/>
        <v>-1</v>
      </c>
      <c r="E132" s="149">
        <v>11</v>
      </c>
      <c r="F132" s="165">
        <f t="shared" si="9"/>
        <v>-0.80701754385964919</v>
      </c>
      <c r="G132" s="142">
        <v>919</v>
      </c>
      <c r="H132" s="164">
        <f t="shared" si="10"/>
        <v>-0.1042884990253411</v>
      </c>
      <c r="I132" s="149">
        <v>141</v>
      </c>
      <c r="J132" s="165">
        <f t="shared" si="11"/>
        <v>-0.4928057553956835</v>
      </c>
      <c r="K132" s="142">
        <v>7</v>
      </c>
      <c r="L132" s="164">
        <f t="shared" si="12"/>
        <v>-0.5625</v>
      </c>
      <c r="M132" s="149">
        <v>1078</v>
      </c>
      <c r="N132" s="165">
        <f t="shared" si="13"/>
        <v>-0.21940622737146998</v>
      </c>
      <c r="O132" s="142">
        <v>4656</v>
      </c>
      <c r="P132" s="164">
        <f t="shared" si="14"/>
        <v>3.8358608385370196E-2</v>
      </c>
      <c r="Q132" s="149">
        <v>5734</v>
      </c>
      <c r="R132" s="165">
        <f t="shared" si="15"/>
        <v>-2.2335890878090403E-2</v>
      </c>
    </row>
    <row r="133" spans="2:18" ht="15" hidden="1" customHeight="1" outlineLevel="1">
      <c r="B133" s="41" t="s">
        <v>20</v>
      </c>
      <c r="C133" s="142">
        <v>7</v>
      </c>
      <c r="D133" s="164">
        <f t="shared" si="8"/>
        <v>2.5</v>
      </c>
      <c r="E133" s="149">
        <v>50</v>
      </c>
      <c r="F133" s="165">
        <f t="shared" si="9"/>
        <v>-0.13793103448275867</v>
      </c>
      <c r="G133" s="142">
        <v>1245</v>
      </c>
      <c r="H133" s="164">
        <f t="shared" si="10"/>
        <v>-0.3117744610281924</v>
      </c>
      <c r="I133" s="149">
        <v>440</v>
      </c>
      <c r="J133" s="165">
        <f t="shared" si="11"/>
        <v>-0.34230194319880414</v>
      </c>
      <c r="K133" s="142">
        <v>39</v>
      </c>
      <c r="L133" s="164">
        <f t="shared" si="12"/>
        <v>3.875</v>
      </c>
      <c r="M133" s="149">
        <v>1781</v>
      </c>
      <c r="N133" s="165">
        <f t="shared" si="13"/>
        <v>-0.30047132757266304</v>
      </c>
      <c r="O133" s="142">
        <v>7621</v>
      </c>
      <c r="P133" s="164">
        <f t="shared" si="14"/>
        <v>6.9614035087719239E-2</v>
      </c>
      <c r="Q133" s="149">
        <v>9402</v>
      </c>
      <c r="R133" s="165">
        <f t="shared" si="15"/>
        <v>-2.7815117361182917E-2</v>
      </c>
    </row>
    <row r="134" spans="2:18" ht="15" hidden="1" customHeight="1" outlineLevel="1">
      <c r="B134" s="41" t="s">
        <v>21</v>
      </c>
      <c r="C134" s="142">
        <v>0</v>
      </c>
      <c r="D134" s="164" t="e">
        <f t="shared" si="8"/>
        <v>#DIV/0!</v>
      </c>
      <c r="E134" s="149">
        <v>34</v>
      </c>
      <c r="F134" s="165">
        <f t="shared" si="9"/>
        <v>0.1333333333333333</v>
      </c>
      <c r="G134" s="142">
        <v>1262</v>
      </c>
      <c r="H134" s="164">
        <f t="shared" si="10"/>
        <v>-0.23282674772036471</v>
      </c>
      <c r="I134" s="149">
        <v>406</v>
      </c>
      <c r="J134" s="165">
        <f t="shared" si="11"/>
        <v>-0.27370304114490163</v>
      </c>
      <c r="K134" s="142">
        <v>60</v>
      </c>
      <c r="L134" s="164">
        <f t="shared" si="12"/>
        <v>-0.17808219178082196</v>
      </c>
      <c r="M134" s="149">
        <v>1762</v>
      </c>
      <c r="N134" s="165">
        <f t="shared" si="13"/>
        <v>-0.23623753792804503</v>
      </c>
      <c r="O134" s="142">
        <v>7863</v>
      </c>
      <c r="P134" s="164">
        <f t="shared" si="14"/>
        <v>-1.0445507173420632E-2</v>
      </c>
      <c r="Q134" s="149">
        <v>9625</v>
      </c>
      <c r="R134" s="165">
        <f t="shared" si="15"/>
        <v>-6.1250365746610802E-2</v>
      </c>
    </row>
    <row r="135" spans="2:18" ht="15" hidden="1" customHeight="1" outlineLevel="1">
      <c r="B135" s="41" t="s">
        <v>22</v>
      </c>
      <c r="C135" s="142">
        <v>2</v>
      </c>
      <c r="D135" s="164">
        <f t="shared" si="8"/>
        <v>-0.7142857142857143</v>
      </c>
      <c r="E135" s="149">
        <v>43</v>
      </c>
      <c r="F135" s="165">
        <f t="shared" si="9"/>
        <v>-0.18867924528301883</v>
      </c>
      <c r="G135" s="142">
        <v>1244</v>
      </c>
      <c r="H135" s="164">
        <f t="shared" si="10"/>
        <v>-0.28792215226101892</v>
      </c>
      <c r="I135" s="149">
        <v>461</v>
      </c>
      <c r="J135" s="165">
        <f t="shared" si="11"/>
        <v>-0.16787003610108309</v>
      </c>
      <c r="K135" s="142">
        <v>34</v>
      </c>
      <c r="L135" s="164">
        <f t="shared" si="12"/>
        <v>0.88888888888888884</v>
      </c>
      <c r="M135" s="149">
        <v>1784</v>
      </c>
      <c r="N135" s="165">
        <f t="shared" si="13"/>
        <v>-0.25010508617065996</v>
      </c>
      <c r="O135" s="142">
        <v>8575</v>
      </c>
      <c r="P135" s="164">
        <f t="shared" si="14"/>
        <v>-0.15708247321340807</v>
      </c>
      <c r="Q135" s="149">
        <v>10359</v>
      </c>
      <c r="R135" s="165">
        <f t="shared" si="15"/>
        <v>-0.1747131931166348</v>
      </c>
    </row>
    <row r="136" spans="2:18" collapsed="1">
      <c r="B136" s="171">
        <v>2001</v>
      </c>
      <c r="C136" s="172">
        <v>58</v>
      </c>
      <c r="D136" s="173">
        <f t="shared" ref="D136:D199" si="16">C136/C149-1</f>
        <v>0.56756756756756754</v>
      </c>
      <c r="E136" s="172">
        <v>252</v>
      </c>
      <c r="F136" s="173">
        <f t="shared" ref="F136:F199" si="17">E136/E149-1</f>
        <v>-0.14576271186440681</v>
      </c>
      <c r="G136" s="172">
        <v>7945</v>
      </c>
      <c r="H136" s="173">
        <f t="shared" ref="H136:H199" si="18">G136/G149-1</f>
        <v>-0.22069641981363408</v>
      </c>
      <c r="I136" s="172">
        <v>2084</v>
      </c>
      <c r="J136" s="173">
        <f t="shared" ref="J136:J199" si="19">I136/I149-1</f>
        <v>-0.37191078963230861</v>
      </c>
      <c r="K136" s="172">
        <v>238</v>
      </c>
      <c r="L136" s="173">
        <f t="shared" ref="L136:L199" si="20">K136/K149-1</f>
        <v>-0.22727272727272729</v>
      </c>
      <c r="M136" s="172">
        <v>10577</v>
      </c>
      <c r="N136" s="173">
        <f t="shared" ref="N136:N199" si="21">M136/M149-1</f>
        <v>-0.2526672790221155</v>
      </c>
      <c r="O136" s="172">
        <v>58504</v>
      </c>
      <c r="P136" s="173">
        <f t="shared" ref="P136:P199" si="22">O136/O149-1</f>
        <v>-2.3973574014447552E-2</v>
      </c>
      <c r="Q136" s="172">
        <v>69081</v>
      </c>
      <c r="R136" s="173">
        <f t="shared" ref="R136:R199" si="23">Q136/Q149-1</f>
        <v>-6.7657300186249936E-2</v>
      </c>
    </row>
    <row r="137" spans="2:18" ht="15" hidden="1" customHeight="1" outlineLevel="1">
      <c r="B137" s="41" t="s">
        <v>11</v>
      </c>
      <c r="C137" s="142">
        <v>9</v>
      </c>
      <c r="D137" s="164">
        <f t="shared" si="16"/>
        <v>1.25</v>
      </c>
      <c r="E137" s="149">
        <v>26</v>
      </c>
      <c r="F137" s="165">
        <f t="shared" si="17"/>
        <v>-0.40909090909090906</v>
      </c>
      <c r="G137" s="142">
        <v>1328</v>
      </c>
      <c r="H137" s="164">
        <f t="shared" si="18"/>
        <v>-0.19466343238326256</v>
      </c>
      <c r="I137" s="149">
        <v>297</v>
      </c>
      <c r="J137" s="165">
        <f t="shared" si="19"/>
        <v>-8.8957055214723968E-2</v>
      </c>
      <c r="K137" s="142">
        <v>18</v>
      </c>
      <c r="L137" s="164">
        <f t="shared" si="20"/>
        <v>0.38461538461538458</v>
      </c>
      <c r="M137" s="149">
        <v>1678</v>
      </c>
      <c r="N137" s="165">
        <f t="shared" si="21"/>
        <v>-0.17583497053045183</v>
      </c>
      <c r="O137" s="142">
        <v>8933</v>
      </c>
      <c r="P137" s="164">
        <f t="shared" si="22"/>
        <v>0.21985525058036326</v>
      </c>
      <c r="Q137" s="149">
        <v>10611</v>
      </c>
      <c r="R137" s="165">
        <f t="shared" si="23"/>
        <v>0.13377497595896992</v>
      </c>
    </row>
    <row r="138" spans="2:18" ht="15" hidden="1" customHeight="1" outlineLevel="1">
      <c r="B138" s="41" t="s">
        <v>12</v>
      </c>
      <c r="C138" s="142">
        <v>4</v>
      </c>
      <c r="D138" s="164">
        <f t="shared" si="16"/>
        <v>-0.19999999999999996</v>
      </c>
      <c r="E138" s="149">
        <v>36</v>
      </c>
      <c r="F138" s="165">
        <f t="shared" si="17"/>
        <v>0.33333333333333326</v>
      </c>
      <c r="G138" s="142">
        <v>1103</v>
      </c>
      <c r="H138" s="164">
        <f t="shared" si="18"/>
        <v>-0.42251308900523565</v>
      </c>
      <c r="I138" s="149">
        <v>520</v>
      </c>
      <c r="J138" s="165">
        <f t="shared" si="19"/>
        <v>-0.10034602076124566</v>
      </c>
      <c r="K138" s="142">
        <v>59</v>
      </c>
      <c r="L138" s="164">
        <f t="shared" si="20"/>
        <v>3.5087719298245723E-2</v>
      </c>
      <c r="M138" s="149">
        <v>1722</v>
      </c>
      <c r="N138" s="165">
        <f t="shared" si="21"/>
        <v>-0.33178114086146682</v>
      </c>
      <c r="O138" s="142">
        <v>7311</v>
      </c>
      <c r="P138" s="164">
        <f t="shared" si="22"/>
        <v>-1.0690121786197548E-2</v>
      </c>
      <c r="Q138" s="149">
        <v>9033</v>
      </c>
      <c r="R138" s="165">
        <f t="shared" si="23"/>
        <v>-9.3709240493628942E-2</v>
      </c>
    </row>
    <row r="139" spans="2:18" ht="15" hidden="1" customHeight="1" outlineLevel="1">
      <c r="B139" s="41" t="s">
        <v>13</v>
      </c>
      <c r="C139" s="142">
        <v>1</v>
      </c>
      <c r="D139" s="164">
        <f t="shared" si="16"/>
        <v>0</v>
      </c>
      <c r="E139" s="149">
        <v>10</v>
      </c>
      <c r="F139" s="165">
        <f t="shared" si="17"/>
        <v>-0.47368421052631582</v>
      </c>
      <c r="G139" s="142">
        <v>997</v>
      </c>
      <c r="H139" s="164">
        <f t="shared" si="18"/>
        <v>-2.7317073170731732E-2</v>
      </c>
      <c r="I139" s="149">
        <v>403</v>
      </c>
      <c r="J139" s="165">
        <f t="shared" si="19"/>
        <v>1.088082901554404</v>
      </c>
      <c r="K139" s="142">
        <v>36</v>
      </c>
      <c r="L139" s="164">
        <f t="shared" si="20"/>
        <v>-0.66355140186915884</v>
      </c>
      <c r="M139" s="149">
        <v>1447</v>
      </c>
      <c r="N139" s="165">
        <f t="shared" si="21"/>
        <v>7.5836431226765866E-2</v>
      </c>
      <c r="O139" s="142">
        <v>3886</v>
      </c>
      <c r="P139" s="164">
        <f t="shared" si="22"/>
        <v>-0.28814801245649391</v>
      </c>
      <c r="Q139" s="149">
        <v>5333</v>
      </c>
      <c r="R139" s="165">
        <f t="shared" si="23"/>
        <v>-0.21619635508524393</v>
      </c>
    </row>
    <row r="140" spans="2:18" ht="15" hidden="1" customHeight="1" outlineLevel="1">
      <c r="B140" s="41" t="s">
        <v>14</v>
      </c>
      <c r="C140" s="142">
        <v>6</v>
      </c>
      <c r="D140" s="164">
        <f t="shared" si="16"/>
        <v>0.19999999999999996</v>
      </c>
      <c r="E140" s="149">
        <v>2</v>
      </c>
      <c r="F140" s="165">
        <f t="shared" si="17"/>
        <v>-0.8666666666666667</v>
      </c>
      <c r="G140" s="142">
        <v>149</v>
      </c>
      <c r="H140" s="164">
        <f t="shared" si="18"/>
        <v>1.442622950819672</v>
      </c>
      <c r="I140" s="149">
        <v>7</v>
      </c>
      <c r="J140" s="165">
        <f t="shared" si="19"/>
        <v>2.5</v>
      </c>
      <c r="K140" s="142">
        <v>8</v>
      </c>
      <c r="L140" s="164">
        <f t="shared" si="20"/>
        <v>1</v>
      </c>
      <c r="M140" s="149">
        <v>172</v>
      </c>
      <c r="N140" s="165">
        <f t="shared" si="21"/>
        <v>0.97701149425287359</v>
      </c>
      <c r="O140" s="142">
        <v>1688</v>
      </c>
      <c r="P140" s="164">
        <f t="shared" si="22"/>
        <v>0.12010617120106182</v>
      </c>
      <c r="Q140" s="149">
        <v>1860</v>
      </c>
      <c r="R140" s="165">
        <f t="shared" si="23"/>
        <v>0.16687578419071514</v>
      </c>
    </row>
    <row r="141" spans="2:18" ht="15" hidden="1" customHeight="1" outlineLevel="1">
      <c r="B141" s="41" t="s">
        <v>15</v>
      </c>
      <c r="C141" s="142">
        <v>2</v>
      </c>
      <c r="D141" s="164">
        <f t="shared" si="16"/>
        <v>-0.7142857142857143</v>
      </c>
      <c r="E141" s="149">
        <v>5</v>
      </c>
      <c r="F141" s="165">
        <f t="shared" si="17"/>
        <v>-0.64285714285714279</v>
      </c>
      <c r="G141" s="142">
        <v>166</v>
      </c>
      <c r="H141" s="164">
        <f t="shared" si="18"/>
        <v>0.36065573770491799</v>
      </c>
      <c r="I141" s="149">
        <v>7</v>
      </c>
      <c r="J141" s="165">
        <f t="shared" si="19"/>
        <v>-0.22222222222222221</v>
      </c>
      <c r="K141" s="142">
        <v>51</v>
      </c>
      <c r="L141" s="164">
        <f t="shared" si="20"/>
        <v>1.2173913043478262</v>
      </c>
      <c r="M141" s="149">
        <v>231</v>
      </c>
      <c r="N141" s="165">
        <f t="shared" si="21"/>
        <v>0.32000000000000006</v>
      </c>
      <c r="O141" s="142">
        <v>2261</v>
      </c>
      <c r="P141" s="164">
        <f t="shared" si="22"/>
        <v>7.1269487750555971E-3</v>
      </c>
      <c r="Q141" s="149">
        <v>2492</v>
      </c>
      <c r="R141" s="165">
        <f t="shared" si="23"/>
        <v>2.9752066115702469E-2</v>
      </c>
    </row>
    <row r="142" spans="2:18" ht="15" hidden="1" customHeight="1" outlineLevel="1">
      <c r="B142" s="41" t="s">
        <v>16</v>
      </c>
      <c r="C142" s="142">
        <v>0</v>
      </c>
      <c r="D142" s="164">
        <f t="shared" si="16"/>
        <v>-1</v>
      </c>
      <c r="E142" s="149">
        <v>5</v>
      </c>
      <c r="F142" s="165">
        <f t="shared" si="17"/>
        <v>-0.72222222222222221</v>
      </c>
      <c r="G142" s="142">
        <v>143</v>
      </c>
      <c r="H142" s="164">
        <f t="shared" si="18"/>
        <v>0.85714285714285721</v>
      </c>
      <c r="I142" s="149">
        <v>5</v>
      </c>
      <c r="J142" s="165">
        <f t="shared" si="19"/>
        <v>-0.61538461538461542</v>
      </c>
      <c r="K142" s="142">
        <v>9</v>
      </c>
      <c r="L142" s="164">
        <f t="shared" si="20"/>
        <v>0</v>
      </c>
      <c r="M142" s="149">
        <v>162</v>
      </c>
      <c r="N142" s="165">
        <f t="shared" si="21"/>
        <v>0.37288135593220328</v>
      </c>
      <c r="O142" s="142">
        <v>1670</v>
      </c>
      <c r="P142" s="164">
        <f t="shared" si="22"/>
        <v>1.0797011207970111</v>
      </c>
      <c r="Q142" s="149">
        <v>1832</v>
      </c>
      <c r="R142" s="165">
        <f t="shared" si="23"/>
        <v>0.98914223669923995</v>
      </c>
    </row>
    <row r="143" spans="2:18" ht="15" hidden="1" customHeight="1" outlineLevel="1">
      <c r="B143" s="41" t="s">
        <v>17</v>
      </c>
      <c r="C143" s="142">
        <v>0</v>
      </c>
      <c r="D143" s="164">
        <f t="shared" si="16"/>
        <v>-1</v>
      </c>
      <c r="E143" s="149">
        <v>8</v>
      </c>
      <c r="F143" s="165">
        <f t="shared" si="17"/>
        <v>1</v>
      </c>
      <c r="G143" s="142">
        <v>34</v>
      </c>
      <c r="H143" s="164">
        <f t="shared" si="18"/>
        <v>-0.4925373134328358</v>
      </c>
      <c r="I143" s="149">
        <v>11</v>
      </c>
      <c r="J143" s="165">
        <f t="shared" si="19"/>
        <v>4.5</v>
      </c>
      <c r="K143" s="142">
        <v>9</v>
      </c>
      <c r="L143" s="164">
        <f t="shared" si="20"/>
        <v>0.5</v>
      </c>
      <c r="M143" s="149">
        <v>62</v>
      </c>
      <c r="N143" s="165">
        <f t="shared" si="21"/>
        <v>-0.25301204819277112</v>
      </c>
      <c r="O143" s="142">
        <v>1970</v>
      </c>
      <c r="P143" s="164">
        <f t="shared" si="22"/>
        <v>-0.221958925750395</v>
      </c>
      <c r="Q143" s="149">
        <v>2032</v>
      </c>
      <c r="R143" s="165">
        <f t="shared" si="23"/>
        <v>-0.22294455066921604</v>
      </c>
    </row>
    <row r="144" spans="2:18" ht="15" hidden="1" customHeight="1" outlineLevel="1">
      <c r="B144" s="41" t="s">
        <v>18</v>
      </c>
      <c r="C144" s="142">
        <v>2</v>
      </c>
      <c r="D144" s="164">
        <f t="shared" si="16"/>
        <v>-0.77777777777777779</v>
      </c>
      <c r="E144" s="149">
        <v>5</v>
      </c>
      <c r="F144" s="165">
        <f t="shared" si="17"/>
        <v>-0.54545454545454541</v>
      </c>
      <c r="G144" s="142">
        <v>48</v>
      </c>
      <c r="H144" s="164">
        <f t="shared" si="18"/>
        <v>0</v>
      </c>
      <c r="I144" s="149">
        <v>8</v>
      </c>
      <c r="J144" s="165">
        <f t="shared" si="19"/>
        <v>3</v>
      </c>
      <c r="K144" s="142">
        <v>3</v>
      </c>
      <c r="L144" s="164">
        <f t="shared" si="20"/>
        <v>-0.75</v>
      </c>
      <c r="M144" s="149">
        <v>66</v>
      </c>
      <c r="N144" s="165">
        <f t="shared" si="21"/>
        <v>-0.19512195121951215</v>
      </c>
      <c r="O144" s="142">
        <v>2494</v>
      </c>
      <c r="P144" s="164">
        <f t="shared" si="22"/>
        <v>0.27897435897435896</v>
      </c>
      <c r="Q144" s="149">
        <v>2560</v>
      </c>
      <c r="R144" s="165">
        <f t="shared" si="23"/>
        <v>0.25984251968503935</v>
      </c>
    </row>
    <row r="145" spans="2:18" ht="15" hidden="1" customHeight="1" outlineLevel="1">
      <c r="B145" s="41" t="s">
        <v>19</v>
      </c>
      <c r="C145" s="142">
        <v>4</v>
      </c>
      <c r="D145" s="164">
        <f t="shared" si="16"/>
        <v>3</v>
      </c>
      <c r="E145" s="149">
        <v>57</v>
      </c>
      <c r="F145" s="165">
        <f t="shared" si="17"/>
        <v>2.8</v>
      </c>
      <c r="G145" s="142">
        <v>1026</v>
      </c>
      <c r="H145" s="164">
        <f t="shared" si="18"/>
        <v>1.1829787234042555</v>
      </c>
      <c r="I145" s="149">
        <v>278</v>
      </c>
      <c r="J145" s="165">
        <f t="shared" si="19"/>
        <v>1.0441176470588234</v>
      </c>
      <c r="K145" s="142">
        <v>16</v>
      </c>
      <c r="L145" s="164">
        <f t="shared" si="20"/>
        <v>0.33333333333333326</v>
      </c>
      <c r="M145" s="149">
        <v>1381</v>
      </c>
      <c r="N145" s="165">
        <f t="shared" si="21"/>
        <v>1.1782334384858042</v>
      </c>
      <c r="O145" s="142">
        <v>4484</v>
      </c>
      <c r="P145" s="164">
        <f t="shared" si="22"/>
        <v>-2.4156692056583218E-2</v>
      </c>
      <c r="Q145" s="149">
        <v>5865</v>
      </c>
      <c r="R145" s="165">
        <f t="shared" si="23"/>
        <v>0.12162937464142276</v>
      </c>
    </row>
    <row r="146" spans="2:18" ht="15" hidden="1" customHeight="1" outlineLevel="1">
      <c r="B146" s="41" t="s">
        <v>20</v>
      </c>
      <c r="C146" s="142">
        <v>2</v>
      </c>
      <c r="D146" s="164" t="e">
        <f t="shared" si="16"/>
        <v>#DIV/0!</v>
      </c>
      <c r="E146" s="149">
        <v>58</v>
      </c>
      <c r="F146" s="165">
        <f t="shared" si="17"/>
        <v>2.8666666666666667</v>
      </c>
      <c r="G146" s="142">
        <v>1809</v>
      </c>
      <c r="H146" s="164">
        <f t="shared" si="18"/>
        <v>0.10981595092024543</v>
      </c>
      <c r="I146" s="149">
        <v>669</v>
      </c>
      <c r="J146" s="165">
        <f t="shared" si="19"/>
        <v>-7.5966850828729227E-2</v>
      </c>
      <c r="K146" s="142">
        <v>8</v>
      </c>
      <c r="L146" s="164">
        <f t="shared" si="20"/>
        <v>-0.66666666666666674</v>
      </c>
      <c r="M146" s="149">
        <v>2546</v>
      </c>
      <c r="N146" s="165">
        <f t="shared" si="21"/>
        <v>6.3936481404095247E-2</v>
      </c>
      <c r="O146" s="142">
        <v>7125</v>
      </c>
      <c r="P146" s="164">
        <f t="shared" si="22"/>
        <v>-0.26142842334404481</v>
      </c>
      <c r="Q146" s="149">
        <v>9671</v>
      </c>
      <c r="R146" s="165">
        <f t="shared" si="23"/>
        <v>-0.19676079734219265</v>
      </c>
    </row>
    <row r="147" spans="2:18" ht="15" hidden="1" customHeight="1" outlineLevel="1">
      <c r="B147" s="41" t="s">
        <v>21</v>
      </c>
      <c r="C147" s="142">
        <v>0</v>
      </c>
      <c r="D147" s="164">
        <f t="shared" si="16"/>
        <v>-1</v>
      </c>
      <c r="E147" s="149">
        <v>30</v>
      </c>
      <c r="F147" s="165">
        <f t="shared" si="17"/>
        <v>-0.23076923076923073</v>
      </c>
      <c r="G147" s="142">
        <v>1645</v>
      </c>
      <c r="H147" s="164">
        <f t="shared" si="18"/>
        <v>-2.7202838557066844E-2</v>
      </c>
      <c r="I147" s="149">
        <v>559</v>
      </c>
      <c r="J147" s="165">
        <f t="shared" si="19"/>
        <v>-0.29508196721311475</v>
      </c>
      <c r="K147" s="142">
        <v>73</v>
      </c>
      <c r="L147" s="164">
        <f t="shared" si="20"/>
        <v>-0.30476190476190479</v>
      </c>
      <c r="M147" s="149">
        <v>2307</v>
      </c>
      <c r="N147" s="165">
        <f t="shared" si="21"/>
        <v>-0.12348024316109418</v>
      </c>
      <c r="O147" s="142">
        <v>7946</v>
      </c>
      <c r="P147" s="164">
        <f t="shared" si="22"/>
        <v>-0.10031702898550721</v>
      </c>
      <c r="Q147" s="149">
        <v>10253</v>
      </c>
      <c r="R147" s="165">
        <f t="shared" si="23"/>
        <v>-0.10563503140265174</v>
      </c>
    </row>
    <row r="148" spans="2:18" ht="15" hidden="1" customHeight="1" outlineLevel="1">
      <c r="B148" s="41" t="s">
        <v>22</v>
      </c>
      <c r="C148" s="142">
        <v>7</v>
      </c>
      <c r="D148" s="164">
        <f t="shared" si="16"/>
        <v>-0.41666666666666663</v>
      </c>
      <c r="E148" s="149">
        <v>53</v>
      </c>
      <c r="F148" s="165">
        <f t="shared" si="17"/>
        <v>1.7894736842105261</v>
      </c>
      <c r="G148" s="142">
        <v>1747</v>
      </c>
      <c r="H148" s="164">
        <f t="shared" si="18"/>
        <v>-1.7987633501967415E-2</v>
      </c>
      <c r="I148" s="149">
        <v>554</v>
      </c>
      <c r="J148" s="165">
        <f t="shared" si="19"/>
        <v>-0.35204678362573094</v>
      </c>
      <c r="K148" s="142">
        <v>18</v>
      </c>
      <c r="L148" s="164">
        <f t="shared" si="20"/>
        <v>-0.81632653061224492</v>
      </c>
      <c r="M148" s="149">
        <v>2379</v>
      </c>
      <c r="N148" s="165">
        <f t="shared" si="21"/>
        <v>-0.13897937024972851</v>
      </c>
      <c r="O148" s="142">
        <v>10173</v>
      </c>
      <c r="P148" s="164">
        <f t="shared" si="22"/>
        <v>-7.1806569343065729E-2</v>
      </c>
      <c r="Q148" s="149">
        <v>12552</v>
      </c>
      <c r="R148" s="165">
        <f t="shared" si="23"/>
        <v>-8.5331195802667015E-2</v>
      </c>
    </row>
    <row r="149" spans="2:18" collapsed="1">
      <c r="B149" s="171">
        <v>2000</v>
      </c>
      <c r="C149" s="172">
        <v>37</v>
      </c>
      <c r="D149" s="173">
        <f t="shared" si="16"/>
        <v>-0.30188679245283023</v>
      </c>
      <c r="E149" s="172">
        <v>295</v>
      </c>
      <c r="F149" s="173">
        <f t="shared" si="17"/>
        <v>0.22916666666666674</v>
      </c>
      <c r="G149" s="172">
        <v>10195</v>
      </c>
      <c r="H149" s="173">
        <f t="shared" si="18"/>
        <v>-3.1721910912717255E-2</v>
      </c>
      <c r="I149" s="172">
        <v>3318</v>
      </c>
      <c r="J149" s="173">
        <f t="shared" si="19"/>
        <v>-8.6705202312138741E-2</v>
      </c>
      <c r="K149" s="172">
        <v>308</v>
      </c>
      <c r="L149" s="173">
        <f t="shared" si="20"/>
        <v>-0.34468085106382984</v>
      </c>
      <c r="M149" s="172">
        <v>14153</v>
      </c>
      <c r="N149" s="173">
        <f t="shared" si="21"/>
        <v>-5.172529313232832E-2</v>
      </c>
      <c r="O149" s="172">
        <v>59941</v>
      </c>
      <c r="P149" s="173">
        <f t="shared" si="22"/>
        <v>-5.2211311923849313E-2</v>
      </c>
      <c r="Q149" s="172">
        <v>74094</v>
      </c>
      <c r="R149" s="173">
        <f t="shared" si="23"/>
        <v>-5.2118513969910962E-2</v>
      </c>
    </row>
    <row r="150" spans="2:18" ht="15" hidden="1" customHeight="1" outlineLevel="1">
      <c r="B150" s="41" t="s">
        <v>11</v>
      </c>
      <c r="C150" s="142">
        <v>4</v>
      </c>
      <c r="D150" s="164">
        <f t="shared" si="16"/>
        <v>-0.33333333333333337</v>
      </c>
      <c r="E150" s="149">
        <v>44</v>
      </c>
      <c r="F150" s="165">
        <f t="shared" si="17"/>
        <v>-0.70666666666666667</v>
      </c>
      <c r="G150" s="142">
        <v>1649</v>
      </c>
      <c r="H150" s="164">
        <f t="shared" si="18"/>
        <v>3.6518563603165077E-3</v>
      </c>
      <c r="I150" s="149">
        <v>326</v>
      </c>
      <c r="J150" s="165">
        <f t="shared" si="19"/>
        <v>-0.48822605965463106</v>
      </c>
      <c r="K150" s="142">
        <v>13</v>
      </c>
      <c r="L150" s="164">
        <f t="shared" si="20"/>
        <v>-0.73469387755102034</v>
      </c>
      <c r="M150" s="149">
        <v>2036</v>
      </c>
      <c r="N150" s="165">
        <f t="shared" si="21"/>
        <v>-0.18068410462776663</v>
      </c>
      <c r="O150" s="142">
        <v>7323</v>
      </c>
      <c r="P150" s="164">
        <f t="shared" si="22"/>
        <v>-0.2695261845386534</v>
      </c>
      <c r="Q150" s="149">
        <v>9359</v>
      </c>
      <c r="R150" s="165">
        <f t="shared" si="23"/>
        <v>-0.25187849720223821</v>
      </c>
    </row>
    <row r="151" spans="2:18" ht="15" hidden="1" customHeight="1" outlineLevel="1">
      <c r="B151" s="41" t="s">
        <v>12</v>
      </c>
      <c r="C151" s="142">
        <v>5</v>
      </c>
      <c r="D151" s="164">
        <f t="shared" si="16"/>
        <v>1.5</v>
      </c>
      <c r="E151" s="149">
        <v>27</v>
      </c>
      <c r="F151" s="165">
        <f t="shared" si="17"/>
        <v>-0.79069767441860461</v>
      </c>
      <c r="G151" s="142">
        <v>1910</v>
      </c>
      <c r="H151" s="164">
        <f t="shared" si="18"/>
        <v>-5.8649581074420865E-2</v>
      </c>
      <c r="I151" s="149">
        <v>578</v>
      </c>
      <c r="J151" s="165">
        <f t="shared" si="19"/>
        <v>-0.40041493775933612</v>
      </c>
      <c r="K151" s="142">
        <v>57</v>
      </c>
      <c r="L151" s="164">
        <f t="shared" si="20"/>
        <v>-0.53658536585365857</v>
      </c>
      <c r="M151" s="149">
        <v>2577</v>
      </c>
      <c r="N151" s="165">
        <f t="shared" si="21"/>
        <v>-0.20634431783184481</v>
      </c>
      <c r="O151" s="142">
        <v>7390</v>
      </c>
      <c r="P151" s="164">
        <f t="shared" si="22"/>
        <v>-0.18324491600353665</v>
      </c>
      <c r="Q151" s="149">
        <v>9967</v>
      </c>
      <c r="R151" s="165">
        <f t="shared" si="23"/>
        <v>-0.18934526230174864</v>
      </c>
    </row>
    <row r="152" spans="2:18" ht="15" hidden="1" customHeight="1" outlineLevel="1">
      <c r="B152" s="41" t="s">
        <v>13</v>
      </c>
      <c r="C152" s="142">
        <v>1</v>
      </c>
      <c r="D152" s="164">
        <f t="shared" si="16"/>
        <v>0</v>
      </c>
      <c r="E152" s="149">
        <v>19</v>
      </c>
      <c r="F152" s="165">
        <f t="shared" si="17"/>
        <v>-0.7865168539325843</v>
      </c>
      <c r="G152" s="142">
        <v>1025</v>
      </c>
      <c r="H152" s="164">
        <f t="shared" si="18"/>
        <v>3.2355371900826446</v>
      </c>
      <c r="I152" s="149">
        <v>193</v>
      </c>
      <c r="J152" s="165">
        <f t="shared" si="19"/>
        <v>-0.38141025641025639</v>
      </c>
      <c r="K152" s="142">
        <v>107</v>
      </c>
      <c r="L152" s="164">
        <f t="shared" si="20"/>
        <v>0.46575342465753433</v>
      </c>
      <c r="M152" s="149">
        <v>1345</v>
      </c>
      <c r="N152" s="165">
        <f t="shared" si="21"/>
        <v>0.87587168758716882</v>
      </c>
      <c r="O152" s="142">
        <v>5459</v>
      </c>
      <c r="P152" s="164">
        <f t="shared" si="22"/>
        <v>5.5899419729206867E-2</v>
      </c>
      <c r="Q152" s="149">
        <v>6804</v>
      </c>
      <c r="R152" s="165">
        <f t="shared" si="23"/>
        <v>0.15576694411414982</v>
      </c>
    </row>
    <row r="153" spans="2:18" ht="15" hidden="1" customHeight="1" outlineLevel="1">
      <c r="B153" s="41" t="s">
        <v>14</v>
      </c>
      <c r="C153" s="142">
        <v>5</v>
      </c>
      <c r="D153" s="164" t="e">
        <f t="shared" si="16"/>
        <v>#DIV/0!</v>
      </c>
      <c r="E153" s="149">
        <v>15</v>
      </c>
      <c r="F153" s="165">
        <f t="shared" si="17"/>
        <v>4</v>
      </c>
      <c r="G153" s="142">
        <v>61</v>
      </c>
      <c r="H153" s="164">
        <f t="shared" si="18"/>
        <v>3.3571428571428568</v>
      </c>
      <c r="I153" s="149">
        <v>2</v>
      </c>
      <c r="J153" s="165">
        <f t="shared" si="19"/>
        <v>-0.6</v>
      </c>
      <c r="K153" s="142">
        <v>4</v>
      </c>
      <c r="L153" s="164">
        <f t="shared" si="20"/>
        <v>0</v>
      </c>
      <c r="M153" s="149">
        <v>87</v>
      </c>
      <c r="N153" s="165">
        <f t="shared" si="21"/>
        <v>2.3461538461538463</v>
      </c>
      <c r="O153" s="142">
        <v>1507</v>
      </c>
      <c r="P153" s="164">
        <f t="shared" si="22"/>
        <v>-0.29546517064048616</v>
      </c>
      <c r="Q153" s="149">
        <v>1594</v>
      </c>
      <c r="R153" s="165">
        <f t="shared" si="23"/>
        <v>-0.2637413394919168</v>
      </c>
    </row>
    <row r="154" spans="2:18" ht="15" hidden="1" customHeight="1" outlineLevel="1">
      <c r="B154" s="41" t="s">
        <v>15</v>
      </c>
      <c r="C154" s="142">
        <v>7</v>
      </c>
      <c r="D154" s="164" t="e">
        <f t="shared" si="16"/>
        <v>#DIV/0!</v>
      </c>
      <c r="E154" s="149">
        <v>14</v>
      </c>
      <c r="F154" s="165">
        <f t="shared" si="17"/>
        <v>0.39999999999999991</v>
      </c>
      <c r="G154" s="142">
        <v>122</v>
      </c>
      <c r="H154" s="164">
        <f t="shared" si="18"/>
        <v>10.090909090909092</v>
      </c>
      <c r="I154" s="149">
        <v>9</v>
      </c>
      <c r="J154" s="165">
        <f t="shared" si="19"/>
        <v>2</v>
      </c>
      <c r="K154" s="142">
        <v>23</v>
      </c>
      <c r="L154" s="164" t="e">
        <f t="shared" si="20"/>
        <v>#DIV/0!</v>
      </c>
      <c r="M154" s="149">
        <v>175</v>
      </c>
      <c r="N154" s="165">
        <f t="shared" si="21"/>
        <v>6.291666666666667</v>
      </c>
      <c r="O154" s="142">
        <v>2245</v>
      </c>
      <c r="P154" s="164">
        <f t="shared" si="22"/>
        <v>2.4015151515151514</v>
      </c>
      <c r="Q154" s="149">
        <v>2420</v>
      </c>
      <c r="R154" s="165">
        <f t="shared" si="23"/>
        <v>2.5380116959064329</v>
      </c>
    </row>
    <row r="155" spans="2:18" ht="15" hidden="1" customHeight="1" outlineLevel="1">
      <c r="B155" s="41" t="s">
        <v>16</v>
      </c>
      <c r="C155" s="142">
        <v>1</v>
      </c>
      <c r="D155" s="164">
        <f t="shared" si="16"/>
        <v>0</v>
      </c>
      <c r="E155" s="149">
        <v>18</v>
      </c>
      <c r="F155" s="165">
        <f t="shared" si="17"/>
        <v>1.25</v>
      </c>
      <c r="G155" s="142">
        <v>77</v>
      </c>
      <c r="H155" s="164">
        <f t="shared" si="18"/>
        <v>8.625</v>
      </c>
      <c r="I155" s="149">
        <v>13</v>
      </c>
      <c r="J155" s="165">
        <f t="shared" si="19"/>
        <v>0.85714285714285721</v>
      </c>
      <c r="K155" s="142">
        <v>9</v>
      </c>
      <c r="L155" s="164">
        <f t="shared" si="20"/>
        <v>3.5</v>
      </c>
      <c r="M155" s="149">
        <v>118</v>
      </c>
      <c r="N155" s="165">
        <f t="shared" si="21"/>
        <v>3.5384615384615383</v>
      </c>
      <c r="O155" s="142">
        <v>803</v>
      </c>
      <c r="P155" s="164">
        <f t="shared" si="22"/>
        <v>-0.52513305736250737</v>
      </c>
      <c r="Q155" s="149">
        <v>921</v>
      </c>
      <c r="R155" s="165">
        <f t="shared" si="23"/>
        <v>-0.46359930110658121</v>
      </c>
    </row>
    <row r="156" spans="2:18" ht="15" hidden="1" customHeight="1" outlineLevel="1">
      <c r="B156" s="41" t="s">
        <v>17</v>
      </c>
      <c r="C156" s="142">
        <v>4</v>
      </c>
      <c r="D156" s="164">
        <f t="shared" si="16"/>
        <v>3</v>
      </c>
      <c r="E156" s="149">
        <v>4</v>
      </c>
      <c r="F156" s="165">
        <f t="shared" si="17"/>
        <v>1</v>
      </c>
      <c r="G156" s="142">
        <v>67</v>
      </c>
      <c r="H156" s="164">
        <f t="shared" si="18"/>
        <v>32.5</v>
      </c>
      <c r="I156" s="149">
        <v>2</v>
      </c>
      <c r="J156" s="165" t="e">
        <f t="shared" si="19"/>
        <v>#DIV/0!</v>
      </c>
      <c r="K156" s="142">
        <v>6</v>
      </c>
      <c r="L156" s="164">
        <f t="shared" si="20"/>
        <v>0.5</v>
      </c>
      <c r="M156" s="149">
        <v>83</v>
      </c>
      <c r="N156" s="165">
        <f t="shared" si="21"/>
        <v>8.2222222222222214</v>
      </c>
      <c r="O156" s="142">
        <v>2532</v>
      </c>
      <c r="P156" s="164">
        <f t="shared" si="22"/>
        <v>0.21965317919075145</v>
      </c>
      <c r="Q156" s="149">
        <v>2615</v>
      </c>
      <c r="R156" s="165">
        <f t="shared" si="23"/>
        <v>0.25419664268585129</v>
      </c>
    </row>
    <row r="157" spans="2:18" ht="15" hidden="1" customHeight="1" outlineLevel="1">
      <c r="B157" s="41" t="s">
        <v>18</v>
      </c>
      <c r="C157" s="142">
        <v>9</v>
      </c>
      <c r="D157" s="164">
        <f t="shared" si="16"/>
        <v>8</v>
      </c>
      <c r="E157" s="149">
        <v>11</v>
      </c>
      <c r="F157" s="165">
        <f t="shared" si="17"/>
        <v>2.6666666666666665</v>
      </c>
      <c r="G157" s="142">
        <v>48</v>
      </c>
      <c r="H157" s="164">
        <f t="shared" si="18"/>
        <v>15</v>
      </c>
      <c r="I157" s="149">
        <v>2</v>
      </c>
      <c r="J157" s="165">
        <f t="shared" si="19"/>
        <v>-0.6</v>
      </c>
      <c r="K157" s="142">
        <v>12</v>
      </c>
      <c r="L157" s="164">
        <f t="shared" si="20"/>
        <v>0.5</v>
      </c>
      <c r="M157" s="149">
        <v>82</v>
      </c>
      <c r="N157" s="165">
        <f t="shared" si="21"/>
        <v>3.0999999999999996</v>
      </c>
      <c r="O157" s="142">
        <v>1950</v>
      </c>
      <c r="P157" s="164">
        <f t="shared" si="22"/>
        <v>0.17682558841279428</v>
      </c>
      <c r="Q157" s="149">
        <v>2032</v>
      </c>
      <c r="R157" s="165">
        <f t="shared" si="23"/>
        <v>0.21168753726893264</v>
      </c>
    </row>
    <row r="158" spans="2:18" ht="15" hidden="1" customHeight="1" outlineLevel="1">
      <c r="B158" s="41" t="s">
        <v>19</v>
      </c>
      <c r="C158" s="142">
        <v>1</v>
      </c>
      <c r="D158" s="164">
        <f t="shared" si="16"/>
        <v>-0.66666666666666674</v>
      </c>
      <c r="E158" s="149">
        <v>15</v>
      </c>
      <c r="F158" s="165">
        <f t="shared" si="17"/>
        <v>-0.625</v>
      </c>
      <c r="G158" s="142">
        <v>470</v>
      </c>
      <c r="H158" s="164">
        <f t="shared" si="18"/>
        <v>0.40298507462686572</v>
      </c>
      <c r="I158" s="149">
        <v>136</v>
      </c>
      <c r="J158" s="165">
        <f t="shared" si="19"/>
        <v>0.27102803738317749</v>
      </c>
      <c r="K158" s="142">
        <v>12</v>
      </c>
      <c r="L158" s="164">
        <f t="shared" si="20"/>
        <v>-0.63636363636363635</v>
      </c>
      <c r="M158" s="149">
        <v>634</v>
      </c>
      <c r="N158" s="165">
        <f t="shared" si="21"/>
        <v>0.22393822393822393</v>
      </c>
      <c r="O158" s="142">
        <v>4595</v>
      </c>
      <c r="P158" s="164">
        <f t="shared" si="22"/>
        <v>0.32458921879504188</v>
      </c>
      <c r="Q158" s="149">
        <v>5229</v>
      </c>
      <c r="R158" s="165">
        <f t="shared" si="23"/>
        <v>0.31151241534988716</v>
      </c>
    </row>
    <row r="159" spans="2:18" ht="15" hidden="1" customHeight="1" outlineLevel="1">
      <c r="B159" s="41" t="s">
        <v>20</v>
      </c>
      <c r="C159" s="142">
        <v>0</v>
      </c>
      <c r="D159" s="164">
        <f t="shared" si="16"/>
        <v>-1</v>
      </c>
      <c r="E159" s="149">
        <v>15</v>
      </c>
      <c r="F159" s="165">
        <f t="shared" si="17"/>
        <v>-0.9</v>
      </c>
      <c r="G159" s="142">
        <v>1630</v>
      </c>
      <c r="H159" s="164">
        <f t="shared" si="18"/>
        <v>0.21551081282624907</v>
      </c>
      <c r="I159" s="149">
        <v>724</v>
      </c>
      <c r="J159" s="165">
        <f t="shared" si="19"/>
        <v>0.41960784313725497</v>
      </c>
      <c r="K159" s="142">
        <v>24</v>
      </c>
      <c r="L159" s="164">
        <f t="shared" si="20"/>
        <v>-0.76237623762376239</v>
      </c>
      <c r="M159" s="149">
        <v>2393</v>
      </c>
      <c r="N159" s="165">
        <f t="shared" si="21"/>
        <v>0.13251301467108378</v>
      </c>
      <c r="O159" s="142">
        <v>9647</v>
      </c>
      <c r="P159" s="164">
        <f t="shared" si="22"/>
        <v>-0.13673378076062637</v>
      </c>
      <c r="Q159" s="149">
        <v>12040</v>
      </c>
      <c r="R159" s="165">
        <f t="shared" si="23"/>
        <v>-9.3919325707405132E-2</v>
      </c>
    </row>
    <row r="160" spans="2:18" ht="15" hidden="1" customHeight="1" outlineLevel="1">
      <c r="B160" s="41" t="s">
        <v>21</v>
      </c>
      <c r="C160" s="142">
        <v>4</v>
      </c>
      <c r="D160" s="164">
        <f t="shared" si="16"/>
        <v>-0.33333333333333337</v>
      </c>
      <c r="E160" s="149">
        <v>39</v>
      </c>
      <c r="F160" s="165">
        <f t="shared" si="17"/>
        <v>-0.63888888888888884</v>
      </c>
      <c r="G160" s="142">
        <v>1691</v>
      </c>
      <c r="H160" s="164">
        <f t="shared" si="18"/>
        <v>0.48203330411919376</v>
      </c>
      <c r="I160" s="149">
        <v>793</v>
      </c>
      <c r="J160" s="165">
        <f t="shared" si="19"/>
        <v>0.6183673469387756</v>
      </c>
      <c r="K160" s="142">
        <v>105</v>
      </c>
      <c r="L160" s="164">
        <f t="shared" si="20"/>
        <v>-0.25531914893617025</v>
      </c>
      <c r="M160" s="149">
        <v>2632</v>
      </c>
      <c r="N160" s="165">
        <f t="shared" si="21"/>
        <v>0.3955461293743372</v>
      </c>
      <c r="O160" s="142">
        <v>8832</v>
      </c>
      <c r="P160" s="164">
        <f t="shared" si="22"/>
        <v>3.093264853507649E-2</v>
      </c>
      <c r="Q160" s="149">
        <v>11464</v>
      </c>
      <c r="R160" s="165">
        <f t="shared" si="23"/>
        <v>9.6718645364967104E-2</v>
      </c>
    </row>
    <row r="161" spans="2:18" ht="15" hidden="1" customHeight="1" outlineLevel="1">
      <c r="B161" s="41" t="s">
        <v>22</v>
      </c>
      <c r="C161" s="142">
        <v>12</v>
      </c>
      <c r="D161" s="164">
        <f t="shared" si="16"/>
        <v>1.4</v>
      </c>
      <c r="E161" s="149">
        <v>19</v>
      </c>
      <c r="F161" s="165">
        <f t="shared" si="17"/>
        <v>-0.83333333333333337</v>
      </c>
      <c r="G161" s="142">
        <v>1779</v>
      </c>
      <c r="H161" s="164">
        <f t="shared" si="18"/>
        <v>0.3216939078751857</v>
      </c>
      <c r="I161" s="149">
        <v>855</v>
      </c>
      <c r="J161" s="165">
        <f t="shared" si="19"/>
        <v>1.016509433962264</v>
      </c>
      <c r="K161" s="142">
        <v>98</v>
      </c>
      <c r="L161" s="164">
        <f t="shared" si="20"/>
        <v>0.50769230769230766</v>
      </c>
      <c r="M161" s="149">
        <v>2763</v>
      </c>
      <c r="N161" s="165">
        <f t="shared" si="21"/>
        <v>0.41402251791197542</v>
      </c>
      <c r="O161" s="142">
        <v>10960</v>
      </c>
      <c r="P161" s="164">
        <f t="shared" si="22"/>
        <v>0.1534413807619448</v>
      </c>
      <c r="Q161" s="149">
        <v>13723</v>
      </c>
      <c r="R161" s="165">
        <f t="shared" si="23"/>
        <v>0.1978875698324023</v>
      </c>
    </row>
    <row r="162" spans="2:18" collapsed="1">
      <c r="B162" s="171">
        <v>1999</v>
      </c>
      <c r="C162" s="172">
        <v>53</v>
      </c>
      <c r="D162" s="173">
        <f t="shared" si="16"/>
        <v>0.43243243243243246</v>
      </c>
      <c r="E162" s="172">
        <v>240</v>
      </c>
      <c r="F162" s="173">
        <f t="shared" si="17"/>
        <v>-0.70223325062034747</v>
      </c>
      <c r="G162" s="172">
        <v>10529</v>
      </c>
      <c r="H162" s="173">
        <f t="shared" si="18"/>
        <v>0.29747381392483052</v>
      </c>
      <c r="I162" s="172">
        <v>3633</v>
      </c>
      <c r="J162" s="173">
        <f t="shared" si="19"/>
        <v>4.8787528868360353E-2</v>
      </c>
      <c r="K162" s="172">
        <v>470</v>
      </c>
      <c r="L162" s="173">
        <f t="shared" si="20"/>
        <v>-0.22056384742951907</v>
      </c>
      <c r="M162" s="172">
        <v>14925</v>
      </c>
      <c r="N162" s="173">
        <f t="shared" si="21"/>
        <v>0.14587332053742808</v>
      </c>
      <c r="O162" s="172">
        <v>63243</v>
      </c>
      <c r="P162" s="173">
        <f t="shared" si="22"/>
        <v>-2.9702818392427055E-2</v>
      </c>
      <c r="Q162" s="172">
        <v>78168</v>
      </c>
      <c r="R162" s="173">
        <f t="shared" si="23"/>
        <v>-4.6033450974369838E-4</v>
      </c>
    </row>
    <row r="163" spans="2:18" ht="15" hidden="1" customHeight="1" outlineLevel="1">
      <c r="B163" s="41" t="s">
        <v>11</v>
      </c>
      <c r="C163" s="142">
        <v>6</v>
      </c>
      <c r="D163" s="164">
        <f t="shared" si="16"/>
        <v>5</v>
      </c>
      <c r="E163" s="149">
        <v>150</v>
      </c>
      <c r="F163" s="165">
        <f t="shared" si="17"/>
        <v>0.92307692307692313</v>
      </c>
      <c r="G163" s="142">
        <v>1643</v>
      </c>
      <c r="H163" s="164">
        <f t="shared" si="18"/>
        <v>1.1227390180878554</v>
      </c>
      <c r="I163" s="149">
        <v>637</v>
      </c>
      <c r="J163" s="165">
        <f t="shared" si="19"/>
        <v>0.53493975903614466</v>
      </c>
      <c r="K163" s="142">
        <v>49</v>
      </c>
      <c r="L163" s="164">
        <f t="shared" si="20"/>
        <v>-5.7692307692307709E-2</v>
      </c>
      <c r="M163" s="149">
        <v>2485</v>
      </c>
      <c r="N163" s="165">
        <f t="shared" si="21"/>
        <v>0.88257575757575757</v>
      </c>
      <c r="O163" s="142">
        <v>10025</v>
      </c>
      <c r="P163" s="164">
        <f t="shared" si="22"/>
        <v>0.11302320417453093</v>
      </c>
      <c r="Q163" s="149">
        <v>12510</v>
      </c>
      <c r="R163" s="165">
        <f t="shared" si="23"/>
        <v>0.21138762467318672</v>
      </c>
    </row>
    <row r="164" spans="2:18" ht="15" hidden="1" customHeight="1" outlineLevel="1">
      <c r="B164" s="41" t="s">
        <v>12</v>
      </c>
      <c r="C164" s="142">
        <v>2</v>
      </c>
      <c r="D164" s="164">
        <f t="shared" si="16"/>
        <v>-0.83333333333333337</v>
      </c>
      <c r="E164" s="149">
        <v>129</v>
      </c>
      <c r="F164" s="165">
        <f t="shared" si="17"/>
        <v>0.92537313432835822</v>
      </c>
      <c r="G164" s="142">
        <v>2029</v>
      </c>
      <c r="H164" s="164">
        <f t="shared" si="18"/>
        <v>0.63234111021721651</v>
      </c>
      <c r="I164" s="149">
        <v>964</v>
      </c>
      <c r="J164" s="165">
        <f t="shared" si="19"/>
        <v>0.38307030129124819</v>
      </c>
      <c r="K164" s="142">
        <v>123</v>
      </c>
      <c r="L164" s="164">
        <f t="shared" si="20"/>
        <v>-0.18543046357615889</v>
      </c>
      <c r="M164" s="149">
        <v>3247</v>
      </c>
      <c r="N164" s="165">
        <f t="shared" si="21"/>
        <v>0.49631336405529947</v>
      </c>
      <c r="O164" s="142">
        <v>9048</v>
      </c>
      <c r="P164" s="164">
        <f t="shared" si="22"/>
        <v>5.9484777517564424E-2</v>
      </c>
      <c r="Q164" s="149">
        <v>12295</v>
      </c>
      <c r="R164" s="165">
        <f t="shared" si="23"/>
        <v>0.14799253034547144</v>
      </c>
    </row>
    <row r="165" spans="2:18" ht="15" hidden="1" customHeight="1" outlineLevel="1">
      <c r="B165" s="41" t="s">
        <v>13</v>
      </c>
      <c r="C165" s="142">
        <v>1</v>
      </c>
      <c r="D165" s="164">
        <f t="shared" si="16"/>
        <v>-0.75</v>
      </c>
      <c r="E165" s="149">
        <v>89</v>
      </c>
      <c r="F165" s="165">
        <f t="shared" si="17"/>
        <v>0.64814814814814814</v>
      </c>
      <c r="G165" s="142">
        <v>242</v>
      </c>
      <c r="H165" s="164">
        <f t="shared" si="18"/>
        <v>-0.46460176991150437</v>
      </c>
      <c r="I165" s="149">
        <v>312</v>
      </c>
      <c r="J165" s="165">
        <f t="shared" si="19"/>
        <v>-0.42435424354243545</v>
      </c>
      <c r="K165" s="142">
        <v>73</v>
      </c>
      <c r="L165" s="164">
        <f t="shared" si="20"/>
        <v>0.55319148936170204</v>
      </c>
      <c r="M165" s="149">
        <v>717</v>
      </c>
      <c r="N165" s="165">
        <f t="shared" si="21"/>
        <v>-0.34758871701546856</v>
      </c>
      <c r="O165" s="142">
        <v>5170</v>
      </c>
      <c r="P165" s="164">
        <f t="shared" si="22"/>
        <v>0.30588532457691331</v>
      </c>
      <c r="Q165" s="149">
        <v>5887</v>
      </c>
      <c r="R165" s="165">
        <f t="shared" si="23"/>
        <v>0.16389877421905896</v>
      </c>
    </row>
    <row r="166" spans="2:18" ht="15" hidden="1" customHeight="1" outlineLevel="1">
      <c r="B166" s="41" t="s">
        <v>14</v>
      </c>
      <c r="C166" s="142">
        <v>0</v>
      </c>
      <c r="D166" s="164">
        <f t="shared" si="16"/>
        <v>-1</v>
      </c>
      <c r="E166" s="149">
        <v>3</v>
      </c>
      <c r="F166" s="165">
        <f t="shared" si="17"/>
        <v>-0.5</v>
      </c>
      <c r="G166" s="142">
        <v>14</v>
      </c>
      <c r="H166" s="164">
        <f t="shared" si="18"/>
        <v>3.666666666666667</v>
      </c>
      <c r="I166" s="149">
        <v>5</v>
      </c>
      <c r="J166" s="165">
        <f t="shared" si="19"/>
        <v>-0.95412844036697253</v>
      </c>
      <c r="K166" s="142">
        <v>4</v>
      </c>
      <c r="L166" s="164">
        <f t="shared" si="20"/>
        <v>-0.55555555555555558</v>
      </c>
      <c r="M166" s="149">
        <v>26</v>
      </c>
      <c r="N166" s="165">
        <f t="shared" si="21"/>
        <v>-0.796875</v>
      </c>
      <c r="O166" s="142">
        <v>2139</v>
      </c>
      <c r="P166" s="164">
        <f t="shared" si="22"/>
        <v>0.91495076096687566</v>
      </c>
      <c r="Q166" s="149">
        <v>2165</v>
      </c>
      <c r="R166" s="165">
        <f t="shared" si="23"/>
        <v>0.73895582329317278</v>
      </c>
    </row>
    <row r="167" spans="2:18" ht="15" hidden="1" customHeight="1" outlineLevel="1">
      <c r="B167" s="41" t="s">
        <v>15</v>
      </c>
      <c r="C167" s="142">
        <v>0</v>
      </c>
      <c r="D167" s="164" t="e">
        <f t="shared" si="16"/>
        <v>#DIV/0!</v>
      </c>
      <c r="E167" s="149">
        <v>10</v>
      </c>
      <c r="F167" s="165">
        <f t="shared" si="17"/>
        <v>2.3333333333333335</v>
      </c>
      <c r="G167" s="142">
        <v>11</v>
      </c>
      <c r="H167" s="164">
        <f t="shared" si="18"/>
        <v>4.5</v>
      </c>
      <c r="I167" s="149">
        <v>3</v>
      </c>
      <c r="J167" s="165">
        <f t="shared" si="19"/>
        <v>-0.97619047619047616</v>
      </c>
      <c r="K167" s="142">
        <v>0</v>
      </c>
      <c r="L167" s="164">
        <f t="shared" si="20"/>
        <v>-1</v>
      </c>
      <c r="M167" s="149">
        <v>24</v>
      </c>
      <c r="N167" s="165">
        <f t="shared" si="21"/>
        <v>-0.81954887218045114</v>
      </c>
      <c r="O167" s="142">
        <v>660</v>
      </c>
      <c r="P167" s="164">
        <f t="shared" si="22"/>
        <v>-0.25085130533484679</v>
      </c>
      <c r="Q167" s="149">
        <v>684</v>
      </c>
      <c r="R167" s="165">
        <f t="shared" si="23"/>
        <v>-0.32544378698224852</v>
      </c>
    </row>
    <row r="168" spans="2:18" ht="15" hidden="1" customHeight="1" outlineLevel="1">
      <c r="B168" s="41" t="s">
        <v>16</v>
      </c>
      <c r="C168" s="142">
        <v>1</v>
      </c>
      <c r="D168" s="164">
        <f t="shared" si="16"/>
        <v>-0.8</v>
      </c>
      <c r="E168" s="149">
        <v>8</v>
      </c>
      <c r="F168" s="165">
        <f t="shared" si="17"/>
        <v>0.33333333333333326</v>
      </c>
      <c r="G168" s="142">
        <v>8</v>
      </c>
      <c r="H168" s="164">
        <f t="shared" si="18"/>
        <v>-0.55555555555555558</v>
      </c>
      <c r="I168" s="149">
        <v>7</v>
      </c>
      <c r="J168" s="165">
        <f t="shared" si="19"/>
        <v>-0.90140845070422537</v>
      </c>
      <c r="K168" s="142">
        <v>2</v>
      </c>
      <c r="L168" s="164" t="e">
        <f t="shared" si="20"/>
        <v>#DIV/0!</v>
      </c>
      <c r="M168" s="149">
        <v>26</v>
      </c>
      <c r="N168" s="165">
        <f t="shared" si="21"/>
        <v>-0.74</v>
      </c>
      <c r="O168" s="142">
        <v>1691</v>
      </c>
      <c r="P168" s="164">
        <f t="shared" si="22"/>
        <v>0.38379705400981989</v>
      </c>
      <c r="Q168" s="149">
        <v>1717</v>
      </c>
      <c r="R168" s="165">
        <f t="shared" si="23"/>
        <v>0.29878971255673226</v>
      </c>
    </row>
    <row r="169" spans="2:18" ht="15" hidden="1" customHeight="1" outlineLevel="1">
      <c r="B169" s="41" t="s">
        <v>17</v>
      </c>
      <c r="C169" s="142">
        <v>1</v>
      </c>
      <c r="D169" s="164" t="e">
        <f t="shared" si="16"/>
        <v>#DIV/0!</v>
      </c>
      <c r="E169" s="149">
        <v>2</v>
      </c>
      <c r="F169" s="165">
        <f t="shared" si="17"/>
        <v>0</v>
      </c>
      <c r="G169" s="142">
        <v>2</v>
      </c>
      <c r="H169" s="164">
        <f t="shared" si="18"/>
        <v>-0.66666666666666674</v>
      </c>
      <c r="I169" s="149">
        <v>0</v>
      </c>
      <c r="J169" s="165">
        <f t="shared" si="19"/>
        <v>-1</v>
      </c>
      <c r="K169" s="142">
        <v>4</v>
      </c>
      <c r="L169" s="164">
        <f t="shared" si="20"/>
        <v>-0.33333333333333337</v>
      </c>
      <c r="M169" s="149">
        <v>9</v>
      </c>
      <c r="N169" s="165">
        <f t="shared" si="21"/>
        <v>-0.73529411764705888</v>
      </c>
      <c r="O169" s="142">
        <v>2076</v>
      </c>
      <c r="P169" s="164">
        <f t="shared" si="22"/>
        <v>1.131416837782341</v>
      </c>
      <c r="Q169" s="149">
        <v>2085</v>
      </c>
      <c r="R169" s="165">
        <f t="shared" si="23"/>
        <v>1.0684523809523809</v>
      </c>
    </row>
    <row r="170" spans="2:18" ht="15" hidden="1" customHeight="1" outlineLevel="1">
      <c r="B170" s="41" t="s">
        <v>18</v>
      </c>
      <c r="C170" s="142">
        <v>1</v>
      </c>
      <c r="D170" s="164" t="e">
        <f t="shared" si="16"/>
        <v>#DIV/0!</v>
      </c>
      <c r="E170" s="149">
        <v>3</v>
      </c>
      <c r="F170" s="165">
        <f t="shared" si="17"/>
        <v>2</v>
      </c>
      <c r="G170" s="142">
        <v>3</v>
      </c>
      <c r="H170" s="164">
        <f t="shared" si="18"/>
        <v>-0.8125</v>
      </c>
      <c r="I170" s="149">
        <v>5</v>
      </c>
      <c r="J170" s="165">
        <f t="shared" si="19"/>
        <v>-0.44444444444444442</v>
      </c>
      <c r="K170" s="142">
        <v>8</v>
      </c>
      <c r="L170" s="164">
        <f t="shared" si="20"/>
        <v>0.14285714285714279</v>
      </c>
      <c r="M170" s="149">
        <v>20</v>
      </c>
      <c r="N170" s="165">
        <f t="shared" si="21"/>
        <v>-0.39393939393939392</v>
      </c>
      <c r="O170" s="142">
        <v>1657</v>
      </c>
      <c r="P170" s="164">
        <f t="shared" si="22"/>
        <v>54.233333333333334</v>
      </c>
      <c r="Q170" s="149">
        <v>1677</v>
      </c>
      <c r="R170" s="165">
        <f t="shared" si="23"/>
        <v>25.61904761904762</v>
      </c>
    </row>
    <row r="171" spans="2:18" ht="15" hidden="1" customHeight="1" outlineLevel="1">
      <c r="B171" s="41" t="s">
        <v>19</v>
      </c>
      <c r="C171" s="142">
        <v>3</v>
      </c>
      <c r="D171" s="164">
        <f t="shared" si="16"/>
        <v>0.5</v>
      </c>
      <c r="E171" s="149">
        <v>40</v>
      </c>
      <c r="F171" s="165">
        <f t="shared" si="17"/>
        <v>9</v>
      </c>
      <c r="G171" s="142">
        <v>335</v>
      </c>
      <c r="H171" s="164">
        <f t="shared" si="18"/>
        <v>0.10197368421052633</v>
      </c>
      <c r="I171" s="149">
        <v>107</v>
      </c>
      <c r="J171" s="165">
        <f t="shared" si="19"/>
        <v>0.27380952380952372</v>
      </c>
      <c r="K171" s="142">
        <v>33</v>
      </c>
      <c r="L171" s="164">
        <f t="shared" si="20"/>
        <v>0.13793103448275867</v>
      </c>
      <c r="M171" s="149">
        <v>518</v>
      </c>
      <c r="N171" s="165">
        <f t="shared" si="21"/>
        <v>0.22458628841607564</v>
      </c>
      <c r="O171" s="142">
        <v>3469</v>
      </c>
      <c r="P171" s="164">
        <f t="shared" si="22"/>
        <v>0.30462579917262134</v>
      </c>
      <c r="Q171" s="149">
        <v>3987</v>
      </c>
      <c r="R171" s="165">
        <f t="shared" si="23"/>
        <v>0.29364049318624263</v>
      </c>
    </row>
    <row r="172" spans="2:18" ht="15" hidden="1" customHeight="1" outlineLevel="1">
      <c r="B172" s="41" t="s">
        <v>20</v>
      </c>
      <c r="C172" s="142">
        <v>11</v>
      </c>
      <c r="D172" s="164">
        <f t="shared" si="16"/>
        <v>0.5714285714285714</v>
      </c>
      <c r="E172" s="149">
        <v>150</v>
      </c>
      <c r="F172" s="165">
        <f t="shared" si="17"/>
        <v>1.7272727272727271</v>
      </c>
      <c r="G172" s="142">
        <v>1341</v>
      </c>
      <c r="H172" s="164">
        <f t="shared" si="18"/>
        <v>-5.4301833568406233E-2</v>
      </c>
      <c r="I172" s="149">
        <v>510</v>
      </c>
      <c r="J172" s="165">
        <f t="shared" si="19"/>
        <v>-0.53038674033149169</v>
      </c>
      <c r="K172" s="142">
        <v>101</v>
      </c>
      <c r="L172" s="164">
        <f t="shared" si="20"/>
        <v>4.1237113402061931E-2</v>
      </c>
      <c r="M172" s="149">
        <v>2113</v>
      </c>
      <c r="N172" s="165">
        <f t="shared" si="21"/>
        <v>-0.20653398422831393</v>
      </c>
      <c r="O172" s="142">
        <v>11175</v>
      </c>
      <c r="P172" s="164">
        <f t="shared" si="22"/>
        <v>0.24568052613978364</v>
      </c>
      <c r="Q172" s="149">
        <v>13288</v>
      </c>
      <c r="R172" s="165">
        <f t="shared" si="23"/>
        <v>0.14216950318033361</v>
      </c>
    </row>
    <row r="173" spans="2:18" ht="15" hidden="1" customHeight="1" outlineLevel="1">
      <c r="B173" s="41" t="s">
        <v>21</v>
      </c>
      <c r="C173" s="142">
        <v>6</v>
      </c>
      <c r="D173" s="164">
        <f t="shared" si="16"/>
        <v>2</v>
      </c>
      <c r="E173" s="149">
        <v>108</v>
      </c>
      <c r="F173" s="165">
        <f t="shared" si="17"/>
        <v>6.7142857142857144</v>
      </c>
      <c r="G173" s="142">
        <v>1141</v>
      </c>
      <c r="H173" s="164">
        <f t="shared" si="18"/>
        <v>0.20740740740740748</v>
      </c>
      <c r="I173" s="149">
        <v>490</v>
      </c>
      <c r="J173" s="165">
        <f t="shared" si="19"/>
        <v>-0.30298719772403981</v>
      </c>
      <c r="K173" s="142">
        <v>141</v>
      </c>
      <c r="L173" s="164">
        <f t="shared" si="20"/>
        <v>-4.7297297297297258E-2</v>
      </c>
      <c r="M173" s="149">
        <v>1886</v>
      </c>
      <c r="N173" s="165">
        <f t="shared" si="21"/>
        <v>4.083885209713034E-2</v>
      </c>
      <c r="O173" s="142">
        <v>8567</v>
      </c>
      <c r="P173" s="164">
        <f t="shared" si="22"/>
        <v>-4.8956483126110117E-2</v>
      </c>
      <c r="Q173" s="149">
        <v>10453</v>
      </c>
      <c r="R173" s="165">
        <f t="shared" si="23"/>
        <v>-3.3918669131238421E-2</v>
      </c>
    </row>
    <row r="174" spans="2:18" ht="15" hidden="1" customHeight="1" outlineLevel="1">
      <c r="B174" s="41" t="s">
        <v>22</v>
      </c>
      <c r="C174" s="142">
        <v>5</v>
      </c>
      <c r="D174" s="164">
        <f t="shared" si="16"/>
        <v>1.5</v>
      </c>
      <c r="E174" s="149">
        <v>114</v>
      </c>
      <c r="F174" s="165">
        <f t="shared" si="17"/>
        <v>37</v>
      </c>
      <c r="G174" s="142">
        <v>1346</v>
      </c>
      <c r="H174" s="164">
        <f t="shared" si="18"/>
        <v>0.46782988004362047</v>
      </c>
      <c r="I174" s="149">
        <v>424</v>
      </c>
      <c r="J174" s="165">
        <f t="shared" si="19"/>
        <v>-0.44137022397891967</v>
      </c>
      <c r="K174" s="142">
        <v>65</v>
      </c>
      <c r="L174" s="164">
        <f t="shared" si="20"/>
        <v>-0.6649484536082475</v>
      </c>
      <c r="M174" s="149">
        <v>1954</v>
      </c>
      <c r="N174" s="165">
        <f t="shared" si="21"/>
        <v>4.2133333333333356E-2</v>
      </c>
      <c r="O174" s="142">
        <v>9502</v>
      </c>
      <c r="P174" s="164">
        <f t="shared" si="22"/>
        <v>0.26727127233929049</v>
      </c>
      <c r="Q174" s="149">
        <v>11456</v>
      </c>
      <c r="R174" s="165">
        <f t="shared" si="23"/>
        <v>0.22223407660300865</v>
      </c>
    </row>
    <row r="175" spans="2:18" collapsed="1">
      <c r="B175" s="171">
        <v>1998</v>
      </c>
      <c r="C175" s="172">
        <v>37</v>
      </c>
      <c r="D175" s="173">
        <f t="shared" si="16"/>
        <v>2.7777777777777679E-2</v>
      </c>
      <c r="E175" s="172">
        <v>806</v>
      </c>
      <c r="F175" s="173">
        <f t="shared" si="17"/>
        <v>1.7508532423208192</v>
      </c>
      <c r="G175" s="172">
        <v>8115</v>
      </c>
      <c r="H175" s="173">
        <f t="shared" si="18"/>
        <v>0.33076418497868154</v>
      </c>
      <c r="I175" s="172">
        <v>3464</v>
      </c>
      <c r="J175" s="173">
        <f t="shared" si="19"/>
        <v>-0.25037870590781219</v>
      </c>
      <c r="K175" s="172">
        <v>603</v>
      </c>
      <c r="L175" s="173">
        <f t="shared" si="20"/>
        <v>-0.18733153638814015</v>
      </c>
      <c r="M175" s="172">
        <v>13025</v>
      </c>
      <c r="N175" s="173">
        <f t="shared" si="21"/>
        <v>0.10474978795589474</v>
      </c>
      <c r="O175" s="172">
        <v>65179</v>
      </c>
      <c r="P175" s="173">
        <f t="shared" si="22"/>
        <v>0.21002116362826273</v>
      </c>
      <c r="Q175" s="172">
        <v>78204</v>
      </c>
      <c r="R175" s="173">
        <f t="shared" si="23"/>
        <v>0.19111733885707327</v>
      </c>
    </row>
    <row r="176" spans="2:18" ht="15" hidden="1" customHeight="1" outlineLevel="1">
      <c r="B176" s="41" t="s">
        <v>11</v>
      </c>
      <c r="C176" s="142">
        <v>1</v>
      </c>
      <c r="D176" s="164">
        <f t="shared" si="16"/>
        <v>-0.83333333333333337</v>
      </c>
      <c r="E176" s="149">
        <v>78</v>
      </c>
      <c r="F176" s="165">
        <f t="shared" si="17"/>
        <v>12</v>
      </c>
      <c r="G176" s="142">
        <v>774</v>
      </c>
      <c r="H176" s="164">
        <f t="shared" si="18"/>
        <v>-0.49444807315480077</v>
      </c>
      <c r="I176" s="149">
        <v>415</v>
      </c>
      <c r="J176" s="165">
        <f t="shared" si="19"/>
        <v>-0.31967213114754101</v>
      </c>
      <c r="K176" s="142">
        <v>52</v>
      </c>
      <c r="L176" s="164">
        <f t="shared" si="20"/>
        <v>-0.4285714285714286</v>
      </c>
      <c r="M176" s="149">
        <v>1320</v>
      </c>
      <c r="N176" s="165">
        <f t="shared" si="21"/>
        <v>-0.41176470588235292</v>
      </c>
      <c r="O176" s="142">
        <v>9007</v>
      </c>
      <c r="P176" s="164">
        <f t="shared" si="22"/>
        <v>-3.870825038708281E-3</v>
      </c>
      <c r="Q176" s="149">
        <v>10327</v>
      </c>
      <c r="R176" s="165">
        <f t="shared" si="23"/>
        <v>-8.4972532340953366E-2</v>
      </c>
    </row>
    <row r="177" spans="2:18" ht="15" hidden="1" customHeight="1" outlineLevel="1">
      <c r="B177" s="41" t="s">
        <v>12</v>
      </c>
      <c r="C177" s="142">
        <v>12</v>
      </c>
      <c r="D177" s="164" t="e">
        <f t="shared" si="16"/>
        <v>#DIV/0!</v>
      </c>
      <c r="E177" s="149">
        <v>67</v>
      </c>
      <c r="F177" s="165">
        <f t="shared" si="17"/>
        <v>5.7</v>
      </c>
      <c r="G177" s="142">
        <v>1243</v>
      </c>
      <c r="H177" s="164">
        <f t="shared" si="18"/>
        <v>0.29885057471264376</v>
      </c>
      <c r="I177" s="149">
        <v>697</v>
      </c>
      <c r="J177" s="165">
        <f t="shared" si="19"/>
        <v>0.22280701754385968</v>
      </c>
      <c r="K177" s="142">
        <v>151</v>
      </c>
      <c r="L177" s="164">
        <f t="shared" si="20"/>
        <v>5.04</v>
      </c>
      <c r="M177" s="149">
        <v>2170</v>
      </c>
      <c r="N177" s="165">
        <f t="shared" si="21"/>
        <v>0.38924455825864279</v>
      </c>
      <c r="O177" s="142">
        <v>8540</v>
      </c>
      <c r="P177" s="164">
        <f t="shared" si="22"/>
        <v>0.14262777629114254</v>
      </c>
      <c r="Q177" s="149">
        <v>10710</v>
      </c>
      <c r="R177" s="165">
        <f t="shared" si="23"/>
        <v>0.18525896414342635</v>
      </c>
    </row>
    <row r="178" spans="2:18" ht="15" hidden="1" customHeight="1" outlineLevel="1">
      <c r="B178" s="41" t="s">
        <v>13</v>
      </c>
      <c r="C178" s="142">
        <v>4</v>
      </c>
      <c r="D178" s="164" t="e">
        <f t="shared" si="16"/>
        <v>#DIV/0!</v>
      </c>
      <c r="E178" s="149">
        <v>54</v>
      </c>
      <c r="F178" s="165">
        <f t="shared" si="17"/>
        <v>8</v>
      </c>
      <c r="G178" s="142">
        <v>452</v>
      </c>
      <c r="H178" s="164">
        <f t="shared" si="18"/>
        <v>-9.0543259557344102E-2</v>
      </c>
      <c r="I178" s="149">
        <v>542</v>
      </c>
      <c r="J178" s="165">
        <f t="shared" si="19"/>
        <v>0.55747126436781613</v>
      </c>
      <c r="K178" s="142">
        <v>47</v>
      </c>
      <c r="L178" s="164">
        <f t="shared" si="20"/>
        <v>5.7142857142857144</v>
      </c>
      <c r="M178" s="149">
        <v>1099</v>
      </c>
      <c r="N178" s="165">
        <f t="shared" si="21"/>
        <v>0.28088578088578098</v>
      </c>
      <c r="O178" s="142">
        <v>3959</v>
      </c>
      <c r="P178" s="164">
        <f t="shared" si="22"/>
        <v>1.2531969309462987E-2</v>
      </c>
      <c r="Q178" s="149">
        <v>5058</v>
      </c>
      <c r="R178" s="165">
        <f t="shared" si="23"/>
        <v>6.0822147651006686E-2</v>
      </c>
    </row>
    <row r="179" spans="2:18" ht="15" hidden="1" customHeight="1" outlineLevel="1">
      <c r="B179" s="41" t="s">
        <v>14</v>
      </c>
      <c r="C179" s="142">
        <v>1</v>
      </c>
      <c r="D179" s="164" t="e">
        <f t="shared" si="16"/>
        <v>#DIV/0!</v>
      </c>
      <c r="E179" s="149">
        <v>6</v>
      </c>
      <c r="F179" s="165">
        <f t="shared" si="17"/>
        <v>5</v>
      </c>
      <c r="G179" s="142">
        <v>3</v>
      </c>
      <c r="H179" s="164">
        <f t="shared" si="18"/>
        <v>-0.66666666666666674</v>
      </c>
      <c r="I179" s="149">
        <v>109</v>
      </c>
      <c r="J179" s="165">
        <f t="shared" si="19"/>
        <v>5.8125</v>
      </c>
      <c r="K179" s="142">
        <v>9</v>
      </c>
      <c r="L179" s="164">
        <f t="shared" si="20"/>
        <v>0.5</v>
      </c>
      <c r="M179" s="149">
        <v>128</v>
      </c>
      <c r="N179" s="165">
        <f t="shared" si="21"/>
        <v>3</v>
      </c>
      <c r="O179" s="142">
        <v>1117</v>
      </c>
      <c r="P179" s="164">
        <f t="shared" si="22"/>
        <v>8.6293103448275854</v>
      </c>
      <c r="Q179" s="149">
        <v>1245</v>
      </c>
      <c r="R179" s="165">
        <f t="shared" si="23"/>
        <v>7.4121621621621614</v>
      </c>
    </row>
    <row r="180" spans="2:18" ht="15" hidden="1" customHeight="1" outlineLevel="1">
      <c r="B180" s="41" t="s">
        <v>15</v>
      </c>
      <c r="C180" s="142">
        <v>0</v>
      </c>
      <c r="D180" s="164" t="e">
        <f t="shared" si="16"/>
        <v>#DIV/0!</v>
      </c>
      <c r="E180" s="149">
        <v>3</v>
      </c>
      <c r="F180" s="165">
        <f t="shared" si="17"/>
        <v>2</v>
      </c>
      <c r="G180" s="142">
        <v>2</v>
      </c>
      <c r="H180" s="164">
        <f t="shared" si="18"/>
        <v>-0.84615384615384615</v>
      </c>
      <c r="I180" s="149">
        <v>126</v>
      </c>
      <c r="J180" s="165">
        <f t="shared" si="19"/>
        <v>20</v>
      </c>
      <c r="K180" s="142">
        <v>2</v>
      </c>
      <c r="L180" s="164">
        <f t="shared" si="20"/>
        <v>0</v>
      </c>
      <c r="M180" s="149">
        <v>133</v>
      </c>
      <c r="N180" s="165">
        <f t="shared" si="21"/>
        <v>5.0454545454545459</v>
      </c>
      <c r="O180" s="142">
        <v>881</v>
      </c>
      <c r="P180" s="164">
        <f t="shared" si="22"/>
        <v>9.4880952380952372</v>
      </c>
      <c r="Q180" s="149">
        <v>1014</v>
      </c>
      <c r="R180" s="165">
        <f t="shared" si="23"/>
        <v>8.566037735849056</v>
      </c>
    </row>
    <row r="181" spans="2:18" ht="15" hidden="1" customHeight="1" outlineLevel="1">
      <c r="B181" s="41" t="s">
        <v>16</v>
      </c>
      <c r="C181" s="142">
        <v>5</v>
      </c>
      <c r="D181" s="164">
        <f t="shared" si="16"/>
        <v>0.66666666666666674</v>
      </c>
      <c r="E181" s="149">
        <v>6</v>
      </c>
      <c r="F181" s="165">
        <f t="shared" si="17"/>
        <v>0.19999999999999996</v>
      </c>
      <c r="G181" s="142">
        <v>18</v>
      </c>
      <c r="H181" s="164">
        <f t="shared" si="18"/>
        <v>8</v>
      </c>
      <c r="I181" s="149">
        <v>71</v>
      </c>
      <c r="J181" s="165">
        <f t="shared" si="19"/>
        <v>1.2903225806451615</v>
      </c>
      <c r="K181" s="142">
        <v>0</v>
      </c>
      <c r="L181" s="164">
        <f t="shared" si="20"/>
        <v>-1</v>
      </c>
      <c r="M181" s="149">
        <v>100</v>
      </c>
      <c r="N181" s="165">
        <f t="shared" si="21"/>
        <v>1.3809523809523809</v>
      </c>
      <c r="O181" s="142">
        <v>1222</v>
      </c>
      <c r="P181" s="164">
        <f t="shared" si="22"/>
        <v>10.75</v>
      </c>
      <c r="Q181" s="149">
        <v>1322</v>
      </c>
      <c r="R181" s="165">
        <f t="shared" si="23"/>
        <v>8.0547945205479454</v>
      </c>
    </row>
    <row r="182" spans="2:18" ht="15" hidden="1" customHeight="1" outlineLevel="1">
      <c r="B182" s="41" t="s">
        <v>17</v>
      </c>
      <c r="C182" s="142">
        <v>0</v>
      </c>
      <c r="D182" s="164">
        <f t="shared" si="16"/>
        <v>-1</v>
      </c>
      <c r="E182" s="149">
        <v>2</v>
      </c>
      <c r="F182" s="165">
        <f t="shared" si="17"/>
        <v>0</v>
      </c>
      <c r="G182" s="142">
        <v>6</v>
      </c>
      <c r="H182" s="164">
        <f t="shared" si="18"/>
        <v>1</v>
      </c>
      <c r="I182" s="149">
        <v>20</v>
      </c>
      <c r="J182" s="165">
        <f t="shared" si="19"/>
        <v>1</v>
      </c>
      <c r="K182" s="142">
        <v>6</v>
      </c>
      <c r="L182" s="164">
        <f t="shared" si="20"/>
        <v>0.5</v>
      </c>
      <c r="M182" s="149">
        <v>34</v>
      </c>
      <c r="N182" s="165">
        <f t="shared" si="21"/>
        <v>0.47826086956521729</v>
      </c>
      <c r="O182" s="142">
        <v>974</v>
      </c>
      <c r="P182" s="164">
        <f t="shared" si="22"/>
        <v>19.291666666666668</v>
      </c>
      <c r="Q182" s="149">
        <v>1008</v>
      </c>
      <c r="R182" s="165">
        <f t="shared" si="23"/>
        <v>13.19718309859155</v>
      </c>
    </row>
    <row r="183" spans="2:18" ht="15" hidden="1" customHeight="1" outlineLevel="1">
      <c r="B183" s="41" t="s">
        <v>18</v>
      </c>
      <c r="C183" s="142">
        <v>0</v>
      </c>
      <c r="D183" s="164" t="e">
        <f t="shared" si="16"/>
        <v>#DIV/0!</v>
      </c>
      <c r="E183" s="149">
        <v>1</v>
      </c>
      <c r="F183" s="165">
        <f t="shared" si="17"/>
        <v>-0.5</v>
      </c>
      <c r="G183" s="142">
        <v>16</v>
      </c>
      <c r="H183" s="164">
        <f t="shared" si="18"/>
        <v>3</v>
      </c>
      <c r="I183" s="149">
        <v>9</v>
      </c>
      <c r="J183" s="165">
        <f t="shared" si="19"/>
        <v>0.125</v>
      </c>
      <c r="K183" s="142">
        <v>7</v>
      </c>
      <c r="L183" s="164">
        <f t="shared" si="20"/>
        <v>0.39999999999999991</v>
      </c>
      <c r="M183" s="149">
        <v>33</v>
      </c>
      <c r="N183" s="165">
        <f t="shared" si="21"/>
        <v>0.73684210526315796</v>
      </c>
      <c r="O183" s="142">
        <v>30</v>
      </c>
      <c r="P183" s="164">
        <f t="shared" si="22"/>
        <v>-0.23076923076923073</v>
      </c>
      <c r="Q183" s="149">
        <v>63</v>
      </c>
      <c r="R183" s="165">
        <f t="shared" si="23"/>
        <v>8.6206896551724199E-2</v>
      </c>
    </row>
    <row r="184" spans="2:18" ht="15" hidden="1" customHeight="1" outlineLevel="1">
      <c r="B184" s="41" t="s">
        <v>19</v>
      </c>
      <c r="C184" s="142">
        <v>2</v>
      </c>
      <c r="D184" s="164">
        <f t="shared" si="16"/>
        <v>-0.5</v>
      </c>
      <c r="E184" s="149">
        <v>4</v>
      </c>
      <c r="F184" s="165">
        <f t="shared" si="17"/>
        <v>-0.83333333333333337</v>
      </c>
      <c r="G184" s="142">
        <v>304</v>
      </c>
      <c r="H184" s="164">
        <f t="shared" si="18"/>
        <v>-0.31376975169300225</v>
      </c>
      <c r="I184" s="149">
        <v>84</v>
      </c>
      <c r="J184" s="165">
        <f t="shared" si="19"/>
        <v>-0.5714285714285714</v>
      </c>
      <c r="K184" s="142">
        <v>29</v>
      </c>
      <c r="L184" s="164">
        <f t="shared" si="20"/>
        <v>0.61111111111111116</v>
      </c>
      <c r="M184" s="149">
        <v>423</v>
      </c>
      <c r="N184" s="165">
        <f t="shared" si="21"/>
        <v>-0.38248175182481747</v>
      </c>
      <c r="O184" s="142">
        <v>2659</v>
      </c>
      <c r="P184" s="164">
        <f t="shared" si="22"/>
        <v>-9.4654409261150874E-2</v>
      </c>
      <c r="Q184" s="149">
        <v>3082</v>
      </c>
      <c r="R184" s="165">
        <f t="shared" si="23"/>
        <v>-0.14908890115958029</v>
      </c>
    </row>
    <row r="185" spans="2:18" ht="15" hidden="1" customHeight="1" outlineLevel="1">
      <c r="B185" s="41" t="s">
        <v>20</v>
      </c>
      <c r="C185" s="142">
        <v>7</v>
      </c>
      <c r="D185" s="164">
        <f t="shared" si="16"/>
        <v>0.16666666666666674</v>
      </c>
      <c r="E185" s="149">
        <v>55</v>
      </c>
      <c r="F185" s="165">
        <f t="shared" si="17"/>
        <v>-0.20289855072463769</v>
      </c>
      <c r="G185" s="142">
        <v>1418</v>
      </c>
      <c r="H185" s="164">
        <f t="shared" si="18"/>
        <v>0.26156583629893237</v>
      </c>
      <c r="I185" s="149">
        <v>1086</v>
      </c>
      <c r="J185" s="165">
        <f t="shared" si="19"/>
        <v>0.39052496798975667</v>
      </c>
      <c r="K185" s="142">
        <v>97</v>
      </c>
      <c r="L185" s="164">
        <f t="shared" si="20"/>
        <v>1.6216216216216215</v>
      </c>
      <c r="M185" s="149">
        <v>2663</v>
      </c>
      <c r="N185" s="165">
        <f t="shared" si="21"/>
        <v>0.32027764005949422</v>
      </c>
      <c r="O185" s="142">
        <v>8971</v>
      </c>
      <c r="P185" s="164">
        <f t="shared" si="22"/>
        <v>5.120693695805012E-2</v>
      </c>
      <c r="Q185" s="149">
        <v>11634</v>
      </c>
      <c r="R185" s="165">
        <f t="shared" si="23"/>
        <v>0.10264429911856698</v>
      </c>
    </row>
    <row r="186" spans="2:18" ht="15" hidden="1" customHeight="1" outlineLevel="1">
      <c r="B186" s="41" t="s">
        <v>21</v>
      </c>
      <c r="C186" s="142">
        <v>2</v>
      </c>
      <c r="D186" s="164">
        <f t="shared" si="16"/>
        <v>-0.33333333333333337</v>
      </c>
      <c r="E186" s="149">
        <v>14</v>
      </c>
      <c r="F186" s="165">
        <f t="shared" si="17"/>
        <v>-0.78125</v>
      </c>
      <c r="G186" s="142">
        <v>945</v>
      </c>
      <c r="H186" s="164">
        <f t="shared" si="18"/>
        <v>-0.19437340153452687</v>
      </c>
      <c r="I186" s="149">
        <v>703</v>
      </c>
      <c r="J186" s="165">
        <f t="shared" si="19"/>
        <v>-5.6375838926174482E-2</v>
      </c>
      <c r="K186" s="142">
        <v>148</v>
      </c>
      <c r="L186" s="164">
        <f t="shared" si="20"/>
        <v>1.1142857142857143</v>
      </c>
      <c r="M186" s="149">
        <v>1812</v>
      </c>
      <c r="N186" s="165">
        <f t="shared" si="21"/>
        <v>-0.11824817518248176</v>
      </c>
      <c r="O186" s="142">
        <v>9008</v>
      </c>
      <c r="P186" s="164">
        <f t="shared" si="22"/>
        <v>0.19659936238044629</v>
      </c>
      <c r="Q186" s="149">
        <v>10820</v>
      </c>
      <c r="R186" s="165">
        <f t="shared" si="23"/>
        <v>0.12908275070437236</v>
      </c>
    </row>
    <row r="187" spans="2:18" ht="15" hidden="1" customHeight="1" outlineLevel="1">
      <c r="B187" s="41" t="s">
        <v>22</v>
      </c>
      <c r="C187" s="142">
        <v>2</v>
      </c>
      <c r="D187" s="164">
        <f t="shared" si="16"/>
        <v>0</v>
      </c>
      <c r="E187" s="149">
        <v>3</v>
      </c>
      <c r="F187" s="165">
        <f t="shared" si="17"/>
        <v>-0.93877551020408168</v>
      </c>
      <c r="G187" s="142">
        <v>917</v>
      </c>
      <c r="H187" s="164">
        <f t="shared" si="18"/>
        <v>-0.43742331288343561</v>
      </c>
      <c r="I187" s="149">
        <v>759</v>
      </c>
      <c r="J187" s="165">
        <f t="shared" si="19"/>
        <v>7.3550212164073647E-2</v>
      </c>
      <c r="K187" s="142">
        <v>194</v>
      </c>
      <c r="L187" s="164">
        <f t="shared" si="20"/>
        <v>-0.12217194570135748</v>
      </c>
      <c r="M187" s="149">
        <v>1875</v>
      </c>
      <c r="N187" s="165">
        <f t="shared" si="21"/>
        <v>-0.28133384438482179</v>
      </c>
      <c r="O187" s="142">
        <v>7498</v>
      </c>
      <c r="P187" s="164">
        <f t="shared" si="22"/>
        <v>-8.0451312239391726E-2</v>
      </c>
      <c r="Q187" s="149">
        <v>9373</v>
      </c>
      <c r="R187" s="165">
        <f t="shared" si="23"/>
        <v>-0.12914614884325937</v>
      </c>
    </row>
    <row r="188" spans="2:18" collapsed="1">
      <c r="B188" s="171">
        <v>1997</v>
      </c>
      <c r="C188" s="172">
        <v>36</v>
      </c>
      <c r="D188" s="173">
        <f t="shared" si="16"/>
        <v>0.28571428571428581</v>
      </c>
      <c r="E188" s="172">
        <v>293</v>
      </c>
      <c r="F188" s="173">
        <f t="shared" si="17"/>
        <v>0.22594142259414229</v>
      </c>
      <c r="G188" s="172">
        <v>6098</v>
      </c>
      <c r="H188" s="173">
        <f t="shared" si="18"/>
        <v>-0.17438396967235315</v>
      </c>
      <c r="I188" s="172">
        <v>4621</v>
      </c>
      <c r="J188" s="173">
        <f t="shared" si="19"/>
        <v>0.14721946375372386</v>
      </c>
      <c r="K188" s="172">
        <v>742</v>
      </c>
      <c r="L188" s="173">
        <f t="shared" si="20"/>
        <v>0.52361396303901442</v>
      </c>
      <c r="M188" s="172">
        <v>11790</v>
      </c>
      <c r="N188" s="173">
        <f t="shared" si="21"/>
        <v>-3.1065088757396442E-2</v>
      </c>
      <c r="O188" s="172">
        <v>53866</v>
      </c>
      <c r="P188" s="173">
        <f t="shared" si="22"/>
        <v>0.12291015217844481</v>
      </c>
      <c r="Q188" s="172">
        <v>65656</v>
      </c>
      <c r="R188" s="173">
        <f t="shared" si="23"/>
        <v>9.1755628720609161E-2</v>
      </c>
    </row>
    <row r="189" spans="2:18" ht="15" hidden="1" customHeight="1" outlineLevel="1">
      <c r="B189" s="41" t="s">
        <v>11</v>
      </c>
      <c r="C189" s="142">
        <v>6</v>
      </c>
      <c r="D189" s="164">
        <f t="shared" si="16"/>
        <v>1</v>
      </c>
      <c r="E189" s="149">
        <v>6</v>
      </c>
      <c r="F189" s="165">
        <f t="shared" si="17"/>
        <v>-0.86363636363636365</v>
      </c>
      <c r="G189" s="142">
        <v>1531</v>
      </c>
      <c r="H189" s="164">
        <f t="shared" si="18"/>
        <v>2.8206850235056979E-2</v>
      </c>
      <c r="I189" s="149">
        <v>610</v>
      </c>
      <c r="J189" s="165">
        <f t="shared" si="19"/>
        <v>0.30901287553648071</v>
      </c>
      <c r="K189" s="142">
        <v>91</v>
      </c>
      <c r="L189" s="164">
        <f t="shared" si="20"/>
        <v>17.2</v>
      </c>
      <c r="M189" s="149">
        <v>2244</v>
      </c>
      <c r="N189" s="165">
        <f t="shared" si="21"/>
        <v>0.11976047904191622</v>
      </c>
      <c r="O189" s="142">
        <v>9042</v>
      </c>
      <c r="P189" s="164">
        <f t="shared" si="22"/>
        <v>0.22139673105497781</v>
      </c>
      <c r="Q189" s="149">
        <v>11286</v>
      </c>
      <c r="R189" s="165">
        <f t="shared" si="23"/>
        <v>0.19974487084086312</v>
      </c>
    </row>
    <row r="190" spans="2:18" ht="15" hidden="1" customHeight="1" outlineLevel="1">
      <c r="B190" s="41" t="s">
        <v>12</v>
      </c>
      <c r="C190" s="142">
        <v>0</v>
      </c>
      <c r="D190" s="164">
        <f t="shared" si="16"/>
        <v>-1</v>
      </c>
      <c r="E190" s="149">
        <v>10</v>
      </c>
      <c r="F190" s="165">
        <f t="shared" si="17"/>
        <v>-9.0909090909090939E-2</v>
      </c>
      <c r="G190" s="142">
        <v>957</v>
      </c>
      <c r="H190" s="164">
        <f t="shared" si="18"/>
        <v>2.025586353944564E-2</v>
      </c>
      <c r="I190" s="149">
        <v>570</v>
      </c>
      <c r="J190" s="165">
        <f t="shared" si="19"/>
        <v>-8.6538461538461564E-2</v>
      </c>
      <c r="K190" s="142">
        <v>25</v>
      </c>
      <c r="L190" s="164">
        <f t="shared" si="20"/>
        <v>2.125</v>
      </c>
      <c r="M190" s="149">
        <v>1562</v>
      </c>
      <c r="N190" s="165">
        <f t="shared" si="21"/>
        <v>-2.6184538653366562E-2</v>
      </c>
      <c r="O190" s="142">
        <v>7474</v>
      </c>
      <c r="P190" s="164">
        <f t="shared" si="22"/>
        <v>0.36262534184138562</v>
      </c>
      <c r="Q190" s="149">
        <v>9036</v>
      </c>
      <c r="R190" s="165">
        <f t="shared" si="23"/>
        <v>0.27465086754126111</v>
      </c>
    </row>
    <row r="191" spans="2:18" ht="15" hidden="1" customHeight="1" outlineLevel="1">
      <c r="B191" s="41" t="s">
        <v>13</v>
      </c>
      <c r="C191" s="142">
        <v>0</v>
      </c>
      <c r="D191" s="164" t="e">
        <f t="shared" si="16"/>
        <v>#DIV/0!</v>
      </c>
      <c r="E191" s="149">
        <v>6</v>
      </c>
      <c r="F191" s="165">
        <f t="shared" si="17"/>
        <v>-0.77777777777777779</v>
      </c>
      <c r="G191" s="142">
        <v>497</v>
      </c>
      <c r="H191" s="164">
        <f t="shared" si="18"/>
        <v>-0.11408199643493766</v>
      </c>
      <c r="I191" s="149">
        <v>348</v>
      </c>
      <c r="J191" s="165">
        <f t="shared" si="19"/>
        <v>0.359375</v>
      </c>
      <c r="K191" s="142">
        <v>7</v>
      </c>
      <c r="L191" s="164">
        <f t="shared" si="20"/>
        <v>-0.125</v>
      </c>
      <c r="M191" s="149">
        <v>858</v>
      </c>
      <c r="N191" s="165">
        <f t="shared" si="21"/>
        <v>7.0422535211267512E-3</v>
      </c>
      <c r="O191" s="142">
        <v>3910</v>
      </c>
      <c r="P191" s="164">
        <f t="shared" si="22"/>
        <v>5.1357891906426367E-2</v>
      </c>
      <c r="Q191" s="149">
        <v>4768</v>
      </c>
      <c r="R191" s="165">
        <f t="shared" si="23"/>
        <v>4.3097790417851778E-2</v>
      </c>
    </row>
    <row r="192" spans="2:18" ht="15" hidden="1" customHeight="1" outlineLevel="1">
      <c r="B192" s="41" t="s">
        <v>14</v>
      </c>
      <c r="C192" s="142">
        <v>0</v>
      </c>
      <c r="D192" s="164">
        <f t="shared" si="16"/>
        <v>-1</v>
      </c>
      <c r="E192" s="149">
        <v>1</v>
      </c>
      <c r="F192" s="165">
        <f t="shared" si="17"/>
        <v>-0.5</v>
      </c>
      <c r="G192" s="142">
        <v>9</v>
      </c>
      <c r="H192" s="164" t="e">
        <f t="shared" si="18"/>
        <v>#DIV/0!</v>
      </c>
      <c r="I192" s="149">
        <v>16</v>
      </c>
      <c r="J192" s="165">
        <f t="shared" si="19"/>
        <v>0.77777777777777768</v>
      </c>
      <c r="K192" s="142">
        <v>6</v>
      </c>
      <c r="L192" s="164">
        <f t="shared" si="20"/>
        <v>2</v>
      </c>
      <c r="M192" s="149">
        <v>32</v>
      </c>
      <c r="N192" s="165">
        <f t="shared" si="21"/>
        <v>1</v>
      </c>
      <c r="O192" s="142">
        <v>116</v>
      </c>
      <c r="P192" s="164">
        <f t="shared" si="22"/>
        <v>-0.63291139240506333</v>
      </c>
      <c r="Q192" s="149">
        <v>148</v>
      </c>
      <c r="R192" s="165">
        <f t="shared" si="23"/>
        <v>-0.55421686746987953</v>
      </c>
    </row>
    <row r="193" spans="2:18" ht="15" hidden="1" customHeight="1" outlineLevel="1">
      <c r="B193" s="41" t="s">
        <v>15</v>
      </c>
      <c r="C193" s="142">
        <v>0</v>
      </c>
      <c r="D193" s="164">
        <f t="shared" si="16"/>
        <v>-1</v>
      </c>
      <c r="E193" s="149">
        <v>1</v>
      </c>
      <c r="F193" s="165">
        <f t="shared" si="17"/>
        <v>-0.75</v>
      </c>
      <c r="G193" s="142">
        <v>13</v>
      </c>
      <c r="H193" s="164">
        <f t="shared" si="18"/>
        <v>1.1666666666666665</v>
      </c>
      <c r="I193" s="149">
        <v>6</v>
      </c>
      <c r="J193" s="165">
        <f t="shared" si="19"/>
        <v>-0.25</v>
      </c>
      <c r="K193" s="142">
        <v>2</v>
      </c>
      <c r="L193" s="164">
        <f t="shared" si="20"/>
        <v>0</v>
      </c>
      <c r="M193" s="149">
        <v>22</v>
      </c>
      <c r="N193" s="165">
        <f t="shared" si="21"/>
        <v>-4.3478260869565188E-2</v>
      </c>
      <c r="O193" s="142">
        <v>84</v>
      </c>
      <c r="P193" s="164">
        <f t="shared" si="22"/>
        <v>-0.58208955223880599</v>
      </c>
      <c r="Q193" s="149">
        <v>106</v>
      </c>
      <c r="R193" s="165">
        <f t="shared" si="23"/>
        <v>-0.5267857142857143</v>
      </c>
    </row>
    <row r="194" spans="2:18" ht="15" hidden="1" customHeight="1" outlineLevel="1">
      <c r="B194" s="41" t="s">
        <v>16</v>
      </c>
      <c r="C194" s="142">
        <v>3</v>
      </c>
      <c r="D194" s="164">
        <f t="shared" si="16"/>
        <v>0.5</v>
      </c>
      <c r="E194" s="149">
        <v>5</v>
      </c>
      <c r="F194" s="165">
        <f t="shared" si="17"/>
        <v>-0.54545454545454541</v>
      </c>
      <c r="G194" s="142">
        <v>2</v>
      </c>
      <c r="H194" s="164">
        <f t="shared" si="18"/>
        <v>-0.94117647058823528</v>
      </c>
      <c r="I194" s="149">
        <v>31</v>
      </c>
      <c r="J194" s="165">
        <f t="shared" si="19"/>
        <v>2.1</v>
      </c>
      <c r="K194" s="142">
        <v>1</v>
      </c>
      <c r="L194" s="164">
        <f t="shared" si="20"/>
        <v>-0.83333333333333337</v>
      </c>
      <c r="M194" s="149">
        <v>42</v>
      </c>
      <c r="N194" s="165">
        <f t="shared" si="21"/>
        <v>-0.33333333333333337</v>
      </c>
      <c r="O194" s="142">
        <v>104</v>
      </c>
      <c r="P194" s="164">
        <f t="shared" si="22"/>
        <v>-0.29729729729729726</v>
      </c>
      <c r="Q194" s="149">
        <v>146</v>
      </c>
      <c r="R194" s="165">
        <f t="shared" si="23"/>
        <v>-0.30805687203791465</v>
      </c>
    </row>
    <row r="195" spans="2:18" ht="15" hidden="1" customHeight="1" outlineLevel="1">
      <c r="B195" s="41" t="s">
        <v>17</v>
      </c>
      <c r="C195" s="142">
        <v>4</v>
      </c>
      <c r="D195" s="164">
        <f t="shared" si="16"/>
        <v>-0.69230769230769229</v>
      </c>
      <c r="E195" s="149">
        <v>2</v>
      </c>
      <c r="F195" s="165">
        <f t="shared" si="17"/>
        <v>-0.5</v>
      </c>
      <c r="G195" s="142">
        <v>3</v>
      </c>
      <c r="H195" s="164">
        <f t="shared" si="18"/>
        <v>-0.66666666666666674</v>
      </c>
      <c r="I195" s="149">
        <v>10</v>
      </c>
      <c r="J195" s="165">
        <f t="shared" si="19"/>
        <v>-9.0909090909090939E-2</v>
      </c>
      <c r="K195" s="142">
        <v>4</v>
      </c>
      <c r="L195" s="164">
        <f t="shared" si="20"/>
        <v>-0.19999999999999996</v>
      </c>
      <c r="M195" s="149">
        <v>23</v>
      </c>
      <c r="N195" s="165">
        <f t="shared" si="21"/>
        <v>-0.45238095238095233</v>
      </c>
      <c r="O195" s="142">
        <v>48</v>
      </c>
      <c r="P195" s="164">
        <f t="shared" si="22"/>
        <v>-0.15789473684210531</v>
      </c>
      <c r="Q195" s="149">
        <v>71</v>
      </c>
      <c r="R195" s="165">
        <f t="shared" si="23"/>
        <v>-0.28282828282828287</v>
      </c>
    </row>
    <row r="196" spans="2:18" ht="15" hidden="1" customHeight="1" outlineLevel="1">
      <c r="B196" s="41" t="s">
        <v>18</v>
      </c>
      <c r="C196" s="142">
        <v>0</v>
      </c>
      <c r="D196" s="164" t="e">
        <f t="shared" si="16"/>
        <v>#DIV/0!</v>
      </c>
      <c r="E196" s="149">
        <v>2</v>
      </c>
      <c r="F196" s="165">
        <f t="shared" si="17"/>
        <v>-0.81818181818181812</v>
      </c>
      <c r="G196" s="142">
        <v>4</v>
      </c>
      <c r="H196" s="164">
        <f t="shared" si="18"/>
        <v>-0.4285714285714286</v>
      </c>
      <c r="I196" s="149">
        <v>8</v>
      </c>
      <c r="J196" s="165">
        <f t="shared" si="19"/>
        <v>-0.33333333333333337</v>
      </c>
      <c r="K196" s="142">
        <v>5</v>
      </c>
      <c r="L196" s="164">
        <f t="shared" si="20"/>
        <v>1.5</v>
      </c>
      <c r="M196" s="149">
        <v>19</v>
      </c>
      <c r="N196" s="165">
        <f t="shared" si="21"/>
        <v>-0.40625</v>
      </c>
      <c r="O196" s="142">
        <v>39</v>
      </c>
      <c r="P196" s="164">
        <f t="shared" si="22"/>
        <v>-0.54117647058823537</v>
      </c>
      <c r="Q196" s="149">
        <v>58</v>
      </c>
      <c r="R196" s="165">
        <f t="shared" si="23"/>
        <v>-0.50427350427350426</v>
      </c>
    </row>
    <row r="197" spans="2:18" ht="15" hidden="1" customHeight="1" outlineLevel="1">
      <c r="B197" s="41" t="s">
        <v>19</v>
      </c>
      <c r="C197" s="142">
        <v>4</v>
      </c>
      <c r="D197" s="164" t="e">
        <f t="shared" si="16"/>
        <v>#DIV/0!</v>
      </c>
      <c r="E197" s="149">
        <v>24</v>
      </c>
      <c r="F197" s="165">
        <f t="shared" si="17"/>
        <v>0.41176470588235303</v>
      </c>
      <c r="G197" s="142">
        <v>443</v>
      </c>
      <c r="H197" s="164">
        <f t="shared" si="18"/>
        <v>0.10473815461346625</v>
      </c>
      <c r="I197" s="149">
        <v>196</v>
      </c>
      <c r="J197" s="165">
        <f t="shared" si="19"/>
        <v>-2.9702970297029729E-2</v>
      </c>
      <c r="K197" s="142">
        <v>18</v>
      </c>
      <c r="L197" s="164">
        <f t="shared" si="20"/>
        <v>-0.4</v>
      </c>
      <c r="M197" s="149">
        <v>685</v>
      </c>
      <c r="N197" s="165">
        <f t="shared" si="21"/>
        <v>5.3846153846153877E-2</v>
      </c>
      <c r="O197" s="142">
        <v>2937</v>
      </c>
      <c r="P197" s="164">
        <f t="shared" si="22"/>
        <v>0.3647769516728625</v>
      </c>
      <c r="Q197" s="149">
        <v>3622</v>
      </c>
      <c r="R197" s="165">
        <f t="shared" si="23"/>
        <v>0.29264810849393297</v>
      </c>
    </row>
    <row r="198" spans="2:18" ht="15" hidden="1" customHeight="1" outlineLevel="1">
      <c r="B198" s="41" t="s">
        <v>20</v>
      </c>
      <c r="C198" s="142">
        <v>6</v>
      </c>
      <c r="D198" s="164">
        <f t="shared" si="16"/>
        <v>0.19999999999999996</v>
      </c>
      <c r="E198" s="149">
        <v>69</v>
      </c>
      <c r="F198" s="165">
        <f t="shared" si="17"/>
        <v>1.0294117647058822</v>
      </c>
      <c r="G198" s="142">
        <v>1124</v>
      </c>
      <c r="H198" s="164">
        <f t="shared" si="18"/>
        <v>-0.48558352402745997</v>
      </c>
      <c r="I198" s="149">
        <v>781</v>
      </c>
      <c r="J198" s="165">
        <f t="shared" si="19"/>
        <v>0.57459677419354849</v>
      </c>
      <c r="K198" s="142">
        <v>37</v>
      </c>
      <c r="L198" s="164">
        <f t="shared" si="20"/>
        <v>-0.55421686746987953</v>
      </c>
      <c r="M198" s="149">
        <v>2017</v>
      </c>
      <c r="N198" s="165">
        <f t="shared" si="21"/>
        <v>-0.28041384231180877</v>
      </c>
      <c r="O198" s="142">
        <v>8534</v>
      </c>
      <c r="P198" s="164">
        <f t="shared" si="22"/>
        <v>0.6561226470017465</v>
      </c>
      <c r="Q198" s="149">
        <v>10551</v>
      </c>
      <c r="R198" s="165">
        <f t="shared" si="23"/>
        <v>0.32616892911010553</v>
      </c>
    </row>
    <row r="199" spans="2:18" ht="15" hidden="1" customHeight="1" outlineLevel="1">
      <c r="B199" s="41" t="s">
        <v>21</v>
      </c>
      <c r="C199" s="142">
        <v>3</v>
      </c>
      <c r="D199" s="164">
        <f t="shared" si="16"/>
        <v>0</v>
      </c>
      <c r="E199" s="149">
        <v>64</v>
      </c>
      <c r="F199" s="165">
        <f t="shared" si="17"/>
        <v>0.12280701754385959</v>
      </c>
      <c r="G199" s="142">
        <v>1173</v>
      </c>
      <c r="H199" s="164">
        <f t="shared" si="18"/>
        <v>0.19571865443425085</v>
      </c>
      <c r="I199" s="149">
        <v>745</v>
      </c>
      <c r="J199" s="165">
        <f t="shared" si="19"/>
        <v>0.84863523573200994</v>
      </c>
      <c r="K199" s="142">
        <v>70</v>
      </c>
      <c r="L199" s="164">
        <f t="shared" si="20"/>
        <v>0.320754716981132</v>
      </c>
      <c r="M199" s="149">
        <v>2055</v>
      </c>
      <c r="N199" s="165">
        <f t="shared" si="21"/>
        <v>0.37274549098196386</v>
      </c>
      <c r="O199" s="142">
        <v>7528</v>
      </c>
      <c r="P199" s="164">
        <f t="shared" si="22"/>
        <v>0.65268935236004388</v>
      </c>
      <c r="Q199" s="149">
        <v>9583</v>
      </c>
      <c r="R199" s="165">
        <f t="shared" si="23"/>
        <v>0.58344348975545279</v>
      </c>
    </row>
    <row r="200" spans="2:18" ht="15" hidden="1" customHeight="1" outlineLevel="1">
      <c r="B200" s="41" t="s">
        <v>22</v>
      </c>
      <c r="C200" s="142">
        <v>2</v>
      </c>
      <c r="D200" s="164">
        <f t="shared" ref="D200:D263" si="24">C200/C213-1</f>
        <v>0</v>
      </c>
      <c r="E200" s="149">
        <v>49</v>
      </c>
      <c r="F200" s="165">
        <f t="shared" ref="F200:F263" si="25">E200/E213-1</f>
        <v>0.6333333333333333</v>
      </c>
      <c r="G200" s="142">
        <v>1630</v>
      </c>
      <c r="H200" s="164">
        <f t="shared" ref="H200:H263" si="26">G200/G213-1</f>
        <v>0.16096866096866091</v>
      </c>
      <c r="I200" s="149">
        <v>707</v>
      </c>
      <c r="J200" s="165">
        <f t="shared" ref="J200:J263" si="27">I200/I213-1</f>
        <v>0.81282051282051282</v>
      </c>
      <c r="K200" s="142">
        <v>221</v>
      </c>
      <c r="L200" s="164">
        <f t="shared" ref="L200:L263" si="28">K200/K213-1</f>
        <v>2.9464285714285716</v>
      </c>
      <c r="M200" s="149">
        <v>2609</v>
      </c>
      <c r="N200" s="165">
        <f t="shared" ref="N200:N263" si="29">M200/M213-1</f>
        <v>0.38629117959617432</v>
      </c>
      <c r="O200" s="142">
        <v>8154</v>
      </c>
      <c r="P200" s="164">
        <f t="shared" ref="P200:P263" si="30">O200/O213-1</f>
        <v>0.50165745856353583</v>
      </c>
      <c r="Q200" s="149">
        <v>10763</v>
      </c>
      <c r="R200" s="165">
        <f t="shared" ref="R200:R263" si="31">Q200/Q213-1</f>
        <v>0.47196389496717717</v>
      </c>
    </row>
    <row r="201" spans="2:18" collapsed="1">
      <c r="B201" s="171">
        <v>1996</v>
      </c>
      <c r="C201" s="172">
        <v>28</v>
      </c>
      <c r="D201" s="173">
        <f t="shared" si="24"/>
        <v>-0.50877192982456143</v>
      </c>
      <c r="E201" s="172">
        <v>239</v>
      </c>
      <c r="F201" s="173">
        <f t="shared" si="25"/>
        <v>-5.1587301587301626E-2</v>
      </c>
      <c r="G201" s="172">
        <v>7386</v>
      </c>
      <c r="H201" s="173">
        <f t="shared" si="26"/>
        <v>-7.8477854023705551E-2</v>
      </c>
      <c r="I201" s="172">
        <v>4028</v>
      </c>
      <c r="J201" s="173">
        <f t="shared" si="27"/>
        <v>0.39521995150675449</v>
      </c>
      <c r="K201" s="172">
        <v>487</v>
      </c>
      <c r="L201" s="173">
        <f t="shared" si="28"/>
        <v>0.87307692307692308</v>
      </c>
      <c r="M201" s="172">
        <v>12168</v>
      </c>
      <c r="N201" s="173">
        <f t="shared" si="29"/>
        <v>6.1039414021625493E-2</v>
      </c>
      <c r="O201" s="172">
        <v>47970</v>
      </c>
      <c r="P201" s="173">
        <f t="shared" si="30"/>
        <v>0.38226141078838172</v>
      </c>
      <c r="Q201" s="172">
        <v>60138</v>
      </c>
      <c r="R201" s="173">
        <f t="shared" si="31"/>
        <v>0.30247769210777098</v>
      </c>
    </row>
    <row r="202" spans="2:18" ht="15" hidden="1" customHeight="1" outlineLevel="1">
      <c r="B202" s="41" t="s">
        <v>11</v>
      </c>
      <c r="C202" s="142">
        <v>3</v>
      </c>
      <c r="D202" s="164">
        <f t="shared" si="24"/>
        <v>-0.25</v>
      </c>
      <c r="E202" s="149">
        <v>44</v>
      </c>
      <c r="F202" s="165">
        <f t="shared" si="25"/>
        <v>0.25714285714285712</v>
      </c>
      <c r="G202" s="142">
        <v>1489</v>
      </c>
      <c r="H202" s="164">
        <f t="shared" si="26"/>
        <v>0.71939953810623547</v>
      </c>
      <c r="I202" s="149">
        <v>466</v>
      </c>
      <c r="J202" s="165">
        <f t="shared" si="27"/>
        <v>0.50809061488673146</v>
      </c>
      <c r="K202" s="142">
        <v>5</v>
      </c>
      <c r="L202" s="164">
        <f t="shared" si="28"/>
        <v>-0.91666666666666663</v>
      </c>
      <c r="M202" s="149">
        <v>2004</v>
      </c>
      <c r="N202" s="165">
        <f t="shared" si="29"/>
        <v>0.57299843014128737</v>
      </c>
      <c r="O202" s="142">
        <v>7403</v>
      </c>
      <c r="P202" s="164">
        <f t="shared" si="30"/>
        <v>0.31562111249333569</v>
      </c>
      <c r="Q202" s="149">
        <v>9407</v>
      </c>
      <c r="R202" s="165">
        <f t="shared" si="31"/>
        <v>0.36313577742356173</v>
      </c>
    </row>
    <row r="203" spans="2:18" ht="15" hidden="1" customHeight="1" outlineLevel="1">
      <c r="B203" s="41" t="s">
        <v>12</v>
      </c>
      <c r="C203" s="142">
        <v>23</v>
      </c>
      <c r="D203" s="164">
        <f t="shared" si="24"/>
        <v>22</v>
      </c>
      <c r="E203" s="149">
        <v>11</v>
      </c>
      <c r="F203" s="165">
        <f t="shared" si="25"/>
        <v>-0.90517241379310343</v>
      </c>
      <c r="G203" s="142">
        <v>938</v>
      </c>
      <c r="H203" s="164">
        <f t="shared" si="26"/>
        <v>0.6034188034188035</v>
      </c>
      <c r="I203" s="149">
        <v>624</v>
      </c>
      <c r="J203" s="165">
        <f t="shared" si="27"/>
        <v>0.35064935064935066</v>
      </c>
      <c r="K203" s="142">
        <v>8</v>
      </c>
      <c r="L203" s="164">
        <f t="shared" si="28"/>
        <v>0.60000000000000009</v>
      </c>
      <c r="M203" s="149">
        <v>1604</v>
      </c>
      <c r="N203" s="165">
        <f t="shared" si="29"/>
        <v>0.37211291702309657</v>
      </c>
      <c r="O203" s="142">
        <v>5485</v>
      </c>
      <c r="P203" s="164">
        <f t="shared" si="30"/>
        <v>1.4613392526822144E-2</v>
      </c>
      <c r="Q203" s="149">
        <v>7089</v>
      </c>
      <c r="R203" s="165">
        <f t="shared" si="31"/>
        <v>7.8174904942965862E-2</v>
      </c>
    </row>
    <row r="204" spans="2:18" ht="15" hidden="1" customHeight="1" outlineLevel="1">
      <c r="B204" s="41" t="s">
        <v>13</v>
      </c>
      <c r="C204" s="142">
        <v>0</v>
      </c>
      <c r="D204" s="164">
        <f t="shared" si="24"/>
        <v>-1</v>
      </c>
      <c r="E204" s="149">
        <v>27</v>
      </c>
      <c r="F204" s="165">
        <f t="shared" si="25"/>
        <v>-0.49056603773584906</v>
      </c>
      <c r="G204" s="142">
        <v>561</v>
      </c>
      <c r="H204" s="164">
        <f t="shared" si="26"/>
        <v>0.78662420382165599</v>
      </c>
      <c r="I204" s="149">
        <v>256</v>
      </c>
      <c r="J204" s="165">
        <f t="shared" si="27"/>
        <v>-0.12925170068027214</v>
      </c>
      <c r="K204" s="142">
        <v>8</v>
      </c>
      <c r="L204" s="164">
        <f t="shared" si="28"/>
        <v>1</v>
      </c>
      <c r="M204" s="149">
        <v>852</v>
      </c>
      <c r="N204" s="165">
        <f t="shared" si="29"/>
        <v>0.27544910179640714</v>
      </c>
      <c r="O204" s="142">
        <v>3719</v>
      </c>
      <c r="P204" s="164">
        <f t="shared" si="30"/>
        <v>0.73622782446311863</v>
      </c>
      <c r="Q204" s="149">
        <v>4571</v>
      </c>
      <c r="R204" s="165">
        <f t="shared" si="31"/>
        <v>0.62669039145907468</v>
      </c>
    </row>
    <row r="205" spans="2:18" ht="15" hidden="1" customHeight="1" outlineLevel="1">
      <c r="B205" s="41" t="s">
        <v>14</v>
      </c>
      <c r="C205" s="142">
        <v>3</v>
      </c>
      <c r="D205" s="164" t="e">
        <f t="shared" si="24"/>
        <v>#DIV/0!</v>
      </c>
      <c r="E205" s="149">
        <v>2</v>
      </c>
      <c r="F205" s="165">
        <f t="shared" si="25"/>
        <v>-0.83333333333333337</v>
      </c>
      <c r="G205" s="142">
        <v>0</v>
      </c>
      <c r="H205" s="164">
        <f t="shared" si="26"/>
        <v>-1</v>
      </c>
      <c r="I205" s="149">
        <v>9</v>
      </c>
      <c r="J205" s="165">
        <f t="shared" si="27"/>
        <v>0</v>
      </c>
      <c r="K205" s="142">
        <v>2</v>
      </c>
      <c r="L205" s="164">
        <f t="shared" si="28"/>
        <v>-0.94285714285714284</v>
      </c>
      <c r="M205" s="149">
        <v>16</v>
      </c>
      <c r="N205" s="165">
        <f t="shared" si="29"/>
        <v>-0.74193548387096775</v>
      </c>
      <c r="O205" s="142">
        <v>316</v>
      </c>
      <c r="P205" s="164">
        <f t="shared" si="30"/>
        <v>2.5505617977528088</v>
      </c>
      <c r="Q205" s="149">
        <v>332</v>
      </c>
      <c r="R205" s="165">
        <f t="shared" si="31"/>
        <v>1.1986754966887418</v>
      </c>
    </row>
    <row r="206" spans="2:18" ht="15" hidden="1" customHeight="1" outlineLevel="1">
      <c r="B206" s="41" t="s">
        <v>15</v>
      </c>
      <c r="C206" s="142">
        <v>3</v>
      </c>
      <c r="D206" s="164" t="e">
        <f t="shared" si="24"/>
        <v>#DIV/0!</v>
      </c>
      <c r="E206" s="149">
        <v>4</v>
      </c>
      <c r="F206" s="165">
        <f t="shared" si="25"/>
        <v>0.33333333333333326</v>
      </c>
      <c r="G206" s="142">
        <v>6</v>
      </c>
      <c r="H206" s="164">
        <f t="shared" si="26"/>
        <v>1</v>
      </c>
      <c r="I206" s="149">
        <v>8</v>
      </c>
      <c r="J206" s="165" t="e">
        <f t="shared" si="27"/>
        <v>#DIV/0!</v>
      </c>
      <c r="K206" s="142">
        <v>2</v>
      </c>
      <c r="L206" s="164">
        <f t="shared" si="28"/>
        <v>0</v>
      </c>
      <c r="M206" s="149">
        <v>23</v>
      </c>
      <c r="N206" s="165">
        <f t="shared" si="29"/>
        <v>1.875</v>
      </c>
      <c r="O206" s="142">
        <v>201</v>
      </c>
      <c r="P206" s="164">
        <f t="shared" si="30"/>
        <v>-0.81491712707182318</v>
      </c>
      <c r="Q206" s="149">
        <v>224</v>
      </c>
      <c r="R206" s="165">
        <f t="shared" si="31"/>
        <v>-0.79524680073126142</v>
      </c>
    </row>
    <row r="207" spans="2:18" ht="15" hidden="1" customHeight="1" outlineLevel="1">
      <c r="B207" s="41" t="s">
        <v>16</v>
      </c>
      <c r="C207" s="142">
        <v>2</v>
      </c>
      <c r="D207" s="164" t="e">
        <f t="shared" si="24"/>
        <v>#DIV/0!</v>
      </c>
      <c r="E207" s="149">
        <v>11</v>
      </c>
      <c r="F207" s="165">
        <f t="shared" si="25"/>
        <v>1.2000000000000002</v>
      </c>
      <c r="G207" s="142">
        <v>34</v>
      </c>
      <c r="H207" s="164">
        <f t="shared" si="26"/>
        <v>33</v>
      </c>
      <c r="I207" s="149">
        <v>10</v>
      </c>
      <c r="J207" s="165">
        <f t="shared" si="27"/>
        <v>0</v>
      </c>
      <c r="K207" s="142">
        <v>6</v>
      </c>
      <c r="L207" s="164">
        <f t="shared" si="28"/>
        <v>5</v>
      </c>
      <c r="M207" s="149">
        <v>63</v>
      </c>
      <c r="N207" s="165">
        <f t="shared" si="29"/>
        <v>2.7058823529411766</v>
      </c>
      <c r="O207" s="142">
        <v>148</v>
      </c>
      <c r="P207" s="164">
        <f t="shared" si="30"/>
        <v>-0.84338624338624335</v>
      </c>
      <c r="Q207" s="149">
        <v>211</v>
      </c>
      <c r="R207" s="165">
        <f t="shared" si="31"/>
        <v>-0.78066528066528063</v>
      </c>
    </row>
    <row r="208" spans="2:18" ht="15" hidden="1" customHeight="1" outlineLevel="1">
      <c r="B208" s="41" t="s">
        <v>17</v>
      </c>
      <c r="C208" s="142">
        <v>13</v>
      </c>
      <c r="D208" s="164" t="e">
        <f t="shared" si="24"/>
        <v>#DIV/0!</v>
      </c>
      <c r="E208" s="149">
        <v>4</v>
      </c>
      <c r="F208" s="165">
        <f t="shared" si="25"/>
        <v>1</v>
      </c>
      <c r="G208" s="142">
        <v>9</v>
      </c>
      <c r="H208" s="164">
        <f t="shared" si="26"/>
        <v>0.8</v>
      </c>
      <c r="I208" s="149">
        <v>11</v>
      </c>
      <c r="J208" s="165">
        <f t="shared" si="27"/>
        <v>4.5</v>
      </c>
      <c r="K208" s="142">
        <v>5</v>
      </c>
      <c r="L208" s="164">
        <f t="shared" si="28"/>
        <v>0.66666666666666674</v>
      </c>
      <c r="M208" s="149">
        <v>42</v>
      </c>
      <c r="N208" s="165">
        <f t="shared" si="29"/>
        <v>2.5</v>
      </c>
      <c r="O208" s="142">
        <v>57</v>
      </c>
      <c r="P208" s="164">
        <f t="shared" si="30"/>
        <v>-0.93687707641196016</v>
      </c>
      <c r="Q208" s="149">
        <v>99</v>
      </c>
      <c r="R208" s="165">
        <f t="shared" si="31"/>
        <v>-0.8918032786885246</v>
      </c>
    </row>
    <row r="209" spans="2:18" ht="15" hidden="1" customHeight="1" outlineLevel="1">
      <c r="B209" s="41" t="s">
        <v>18</v>
      </c>
      <c r="C209" s="142">
        <v>0</v>
      </c>
      <c r="D209" s="164" t="e">
        <f t="shared" si="24"/>
        <v>#DIV/0!</v>
      </c>
      <c r="E209" s="149">
        <v>11</v>
      </c>
      <c r="F209" s="165">
        <f t="shared" si="25"/>
        <v>0.5714285714285714</v>
      </c>
      <c r="G209" s="142">
        <v>7</v>
      </c>
      <c r="H209" s="164">
        <f t="shared" si="26"/>
        <v>2.5</v>
      </c>
      <c r="I209" s="149">
        <v>12</v>
      </c>
      <c r="J209" s="165">
        <f t="shared" si="27"/>
        <v>0</v>
      </c>
      <c r="K209" s="142">
        <v>2</v>
      </c>
      <c r="L209" s="164">
        <f t="shared" si="28"/>
        <v>0</v>
      </c>
      <c r="M209" s="149">
        <v>32</v>
      </c>
      <c r="N209" s="165">
        <f t="shared" si="29"/>
        <v>0.39130434782608692</v>
      </c>
      <c r="O209" s="142">
        <v>85</v>
      </c>
      <c r="P209" s="164">
        <f t="shared" si="30"/>
        <v>2.1481481481481484</v>
      </c>
      <c r="Q209" s="149">
        <v>117</v>
      </c>
      <c r="R209" s="165">
        <f t="shared" si="31"/>
        <v>1.3399999999999999</v>
      </c>
    </row>
    <row r="210" spans="2:18" ht="15" hidden="1" customHeight="1" outlineLevel="1">
      <c r="B210" s="41" t="s">
        <v>19</v>
      </c>
      <c r="C210" s="142">
        <v>0</v>
      </c>
      <c r="D210" s="164" t="e">
        <f t="shared" si="24"/>
        <v>#DIV/0!</v>
      </c>
      <c r="E210" s="149">
        <v>17</v>
      </c>
      <c r="F210" s="165">
        <f t="shared" si="25"/>
        <v>1.4285714285714284</v>
      </c>
      <c r="G210" s="142">
        <v>401</v>
      </c>
      <c r="H210" s="164">
        <f t="shared" si="26"/>
        <v>3.3586956521739131</v>
      </c>
      <c r="I210" s="149">
        <v>202</v>
      </c>
      <c r="J210" s="165">
        <f t="shared" si="27"/>
        <v>0.578125</v>
      </c>
      <c r="K210" s="142">
        <v>30</v>
      </c>
      <c r="L210" s="164">
        <f t="shared" si="28"/>
        <v>5</v>
      </c>
      <c r="M210" s="149">
        <v>650</v>
      </c>
      <c r="N210" s="165">
        <f t="shared" si="29"/>
        <v>1.8017241379310347</v>
      </c>
      <c r="O210" s="142">
        <v>2152</v>
      </c>
      <c r="P210" s="164">
        <f t="shared" si="30"/>
        <v>0.16261480280929219</v>
      </c>
      <c r="Q210" s="149">
        <v>2802</v>
      </c>
      <c r="R210" s="165">
        <f t="shared" si="31"/>
        <v>0.34517522803648593</v>
      </c>
    </row>
    <row r="211" spans="2:18" ht="15" hidden="1" customHeight="1" outlineLevel="1">
      <c r="B211" s="41" t="s">
        <v>20</v>
      </c>
      <c r="C211" s="142">
        <v>5</v>
      </c>
      <c r="D211" s="164" t="e">
        <f t="shared" si="24"/>
        <v>#DIV/0!</v>
      </c>
      <c r="E211" s="149">
        <v>34</v>
      </c>
      <c r="F211" s="165">
        <f t="shared" si="25"/>
        <v>5.8</v>
      </c>
      <c r="G211" s="142">
        <v>2185</v>
      </c>
      <c r="H211" s="164">
        <f t="shared" si="26"/>
        <v>3.977220956719818</v>
      </c>
      <c r="I211" s="149">
        <v>496</v>
      </c>
      <c r="J211" s="165">
        <f t="shared" si="27"/>
        <v>0.16431924882629101</v>
      </c>
      <c r="K211" s="142">
        <v>83</v>
      </c>
      <c r="L211" s="164">
        <f t="shared" si="28"/>
        <v>1.6774193548387095</v>
      </c>
      <c r="M211" s="149">
        <v>2803</v>
      </c>
      <c r="N211" s="165">
        <f t="shared" si="29"/>
        <v>2.1109877913429522</v>
      </c>
      <c r="O211" s="142">
        <v>5153</v>
      </c>
      <c r="P211" s="164">
        <f t="shared" si="30"/>
        <v>-0.1117048784692295</v>
      </c>
      <c r="Q211" s="149">
        <v>7956</v>
      </c>
      <c r="R211" s="165">
        <f t="shared" si="31"/>
        <v>0.18710832587287385</v>
      </c>
    </row>
    <row r="212" spans="2:18" ht="15" hidden="1" customHeight="1" outlineLevel="1">
      <c r="B212" s="41" t="s">
        <v>21</v>
      </c>
      <c r="C212" s="142">
        <v>3</v>
      </c>
      <c r="D212" s="164">
        <f t="shared" si="24"/>
        <v>-0.97916666666666663</v>
      </c>
      <c r="E212" s="149">
        <v>57</v>
      </c>
      <c r="F212" s="165">
        <f t="shared" si="25"/>
        <v>1.1923076923076925</v>
      </c>
      <c r="G212" s="142">
        <v>981</v>
      </c>
      <c r="H212" s="164">
        <f t="shared" si="26"/>
        <v>-4.1055718475073277E-2</v>
      </c>
      <c r="I212" s="149">
        <v>403</v>
      </c>
      <c r="J212" s="165">
        <f t="shared" si="27"/>
        <v>-7.1428571428571397E-2</v>
      </c>
      <c r="K212" s="142">
        <v>53</v>
      </c>
      <c r="L212" s="164">
        <f t="shared" si="28"/>
        <v>1.65</v>
      </c>
      <c r="M212" s="149">
        <v>1497</v>
      </c>
      <c r="N212" s="165">
        <f t="shared" si="29"/>
        <v>-9.1074681238615618E-2</v>
      </c>
      <c r="O212" s="142">
        <v>4555</v>
      </c>
      <c r="P212" s="164">
        <f t="shared" si="30"/>
        <v>-0.17987036370183651</v>
      </c>
      <c r="Q212" s="149">
        <v>6052</v>
      </c>
      <c r="R212" s="165">
        <f t="shared" si="31"/>
        <v>-0.15956117205943621</v>
      </c>
    </row>
    <row r="213" spans="2:18" ht="15" hidden="1" customHeight="1" outlineLevel="1">
      <c r="B213" s="41" t="s">
        <v>22</v>
      </c>
      <c r="C213" s="142">
        <v>2</v>
      </c>
      <c r="D213" s="164">
        <f t="shared" si="24"/>
        <v>-0.99103139013452912</v>
      </c>
      <c r="E213" s="149">
        <v>30</v>
      </c>
      <c r="F213" s="165">
        <f t="shared" si="25"/>
        <v>-0.11764705882352944</v>
      </c>
      <c r="G213" s="142">
        <v>1404</v>
      </c>
      <c r="H213" s="164">
        <f t="shared" si="26"/>
        <v>0.54966887417218535</v>
      </c>
      <c r="I213" s="149">
        <v>390</v>
      </c>
      <c r="J213" s="165">
        <f t="shared" si="27"/>
        <v>-0.31458699472759222</v>
      </c>
      <c r="K213" s="142">
        <v>56</v>
      </c>
      <c r="L213" s="164">
        <f t="shared" si="28"/>
        <v>1.2400000000000002</v>
      </c>
      <c r="M213" s="149">
        <v>1882</v>
      </c>
      <c r="N213" s="165">
        <f t="shared" si="29"/>
        <v>7.1143995446784292E-2</v>
      </c>
      <c r="O213" s="142">
        <v>5430</v>
      </c>
      <c r="P213" s="164">
        <f t="shared" si="30"/>
        <v>-0.25504184387433115</v>
      </c>
      <c r="Q213" s="149">
        <v>7312</v>
      </c>
      <c r="R213" s="165">
        <f t="shared" si="31"/>
        <v>-0.19168693345124921</v>
      </c>
    </row>
    <row r="214" spans="2:18" collapsed="1">
      <c r="B214" s="171">
        <v>1995</v>
      </c>
      <c r="C214" s="172">
        <v>57</v>
      </c>
      <c r="D214" s="173">
        <f t="shared" si="24"/>
        <v>-0.84799999999999998</v>
      </c>
      <c r="E214" s="172">
        <v>252</v>
      </c>
      <c r="F214" s="173">
        <f t="shared" si="25"/>
        <v>-0.17377049180327864</v>
      </c>
      <c r="G214" s="172">
        <v>8015</v>
      </c>
      <c r="H214" s="173">
        <f t="shared" si="26"/>
        <v>0.88943894389438949</v>
      </c>
      <c r="I214" s="172">
        <v>2887</v>
      </c>
      <c r="J214" s="173">
        <f t="shared" si="27"/>
        <v>8.7382297551789057E-2</v>
      </c>
      <c r="K214" s="172">
        <v>260</v>
      </c>
      <c r="L214" s="173">
        <f t="shared" si="28"/>
        <v>0.34715025906735741</v>
      </c>
      <c r="M214" s="172">
        <v>11468</v>
      </c>
      <c r="N214" s="173">
        <f t="shared" si="29"/>
        <v>0.47593307593307599</v>
      </c>
      <c r="O214" s="172">
        <v>34704</v>
      </c>
      <c r="P214" s="173">
        <f t="shared" si="30"/>
        <v>-5.4901960784313752E-2</v>
      </c>
      <c r="Q214" s="172">
        <v>46172</v>
      </c>
      <c r="R214" s="173">
        <f t="shared" si="31"/>
        <v>3.7806248595189995E-2</v>
      </c>
    </row>
    <row r="215" spans="2:18" ht="15" hidden="1" customHeight="1" outlineLevel="1">
      <c r="B215" s="41" t="s">
        <v>11</v>
      </c>
      <c r="C215" s="142">
        <v>4</v>
      </c>
      <c r="D215" s="164">
        <f t="shared" si="24"/>
        <v>-0.9726027397260274</v>
      </c>
      <c r="E215" s="149">
        <v>35</v>
      </c>
      <c r="F215" s="165">
        <f t="shared" si="25"/>
        <v>-0.84513274336283184</v>
      </c>
      <c r="G215" s="142">
        <v>866</v>
      </c>
      <c r="H215" s="164">
        <f t="shared" si="26"/>
        <v>0.54367201426024958</v>
      </c>
      <c r="I215" s="149">
        <v>309</v>
      </c>
      <c r="J215" s="165">
        <f t="shared" si="27"/>
        <v>0.11956521739130443</v>
      </c>
      <c r="K215" s="142">
        <v>60</v>
      </c>
      <c r="L215" s="164">
        <f t="shared" si="28"/>
        <v>1.8571428571428572</v>
      </c>
      <c r="M215" s="149">
        <v>1274</v>
      </c>
      <c r="N215" s="165">
        <f t="shared" si="29"/>
        <v>3.5772357723577342E-2</v>
      </c>
      <c r="O215" s="142">
        <v>5627</v>
      </c>
      <c r="P215" s="164">
        <f t="shared" si="30"/>
        <v>0.30134135060129519</v>
      </c>
      <c r="Q215" s="149">
        <v>6901</v>
      </c>
      <c r="R215" s="165">
        <f t="shared" si="31"/>
        <v>0.24252790781418798</v>
      </c>
    </row>
    <row r="216" spans="2:18" ht="15" hidden="1" customHeight="1" outlineLevel="1">
      <c r="B216" s="41" t="s">
        <v>12</v>
      </c>
      <c r="C216" s="142">
        <v>1</v>
      </c>
      <c r="D216" s="164">
        <f t="shared" si="24"/>
        <v>-0.85714285714285721</v>
      </c>
      <c r="E216" s="149">
        <v>116</v>
      </c>
      <c r="F216" s="165">
        <f t="shared" si="25"/>
        <v>-0.64417177914110435</v>
      </c>
      <c r="G216" s="142">
        <v>585</v>
      </c>
      <c r="H216" s="164">
        <f t="shared" si="26"/>
        <v>0.15384615384615374</v>
      </c>
      <c r="I216" s="149">
        <v>462</v>
      </c>
      <c r="J216" s="165">
        <f t="shared" si="27"/>
        <v>0.44827586206896552</v>
      </c>
      <c r="K216" s="142">
        <v>5</v>
      </c>
      <c r="L216" s="164">
        <f t="shared" si="28"/>
        <v>-0.77272727272727271</v>
      </c>
      <c r="M216" s="149">
        <v>1169</v>
      </c>
      <c r="N216" s="165">
        <f t="shared" si="29"/>
        <v>-1.0160880609652811E-2</v>
      </c>
      <c r="O216" s="142">
        <v>5406</v>
      </c>
      <c r="P216" s="164">
        <f t="shared" si="30"/>
        <v>7.7536376320510358E-2</v>
      </c>
      <c r="Q216" s="149">
        <v>6575</v>
      </c>
      <c r="R216" s="165">
        <f t="shared" si="31"/>
        <v>6.0826072926750463E-2</v>
      </c>
    </row>
    <row r="217" spans="2:18" ht="15" hidden="1" customHeight="1" outlineLevel="1">
      <c r="B217" s="41" t="s">
        <v>13</v>
      </c>
      <c r="C217" s="142">
        <v>3</v>
      </c>
      <c r="D217" s="164">
        <f t="shared" si="24"/>
        <v>-0.94117647058823528</v>
      </c>
      <c r="E217" s="149">
        <v>53</v>
      </c>
      <c r="F217" s="165">
        <f t="shared" si="25"/>
        <v>-0.58914728682170536</v>
      </c>
      <c r="G217" s="142">
        <v>314</v>
      </c>
      <c r="H217" s="164">
        <f t="shared" si="26"/>
        <v>-0.31887201735357917</v>
      </c>
      <c r="I217" s="149">
        <v>294</v>
      </c>
      <c r="J217" s="165">
        <f t="shared" si="27"/>
        <v>0.67999999999999994</v>
      </c>
      <c r="K217" s="142">
        <v>4</v>
      </c>
      <c r="L217" s="164">
        <f t="shared" si="28"/>
        <v>-0.33333333333333337</v>
      </c>
      <c r="M217" s="149">
        <v>668</v>
      </c>
      <c r="N217" s="165">
        <f t="shared" si="29"/>
        <v>-0.18734793187347931</v>
      </c>
      <c r="O217" s="142">
        <v>2142</v>
      </c>
      <c r="P217" s="164">
        <f t="shared" si="30"/>
        <v>-0.34173325138291333</v>
      </c>
      <c r="Q217" s="149">
        <v>2810</v>
      </c>
      <c r="R217" s="165">
        <f t="shared" si="31"/>
        <v>-0.31059862610402356</v>
      </c>
    </row>
    <row r="218" spans="2:18" ht="15" hidden="1" customHeight="1" outlineLevel="1">
      <c r="B218" s="41" t="s">
        <v>14</v>
      </c>
      <c r="C218" s="142">
        <v>0</v>
      </c>
      <c r="D218" s="164" t="e">
        <f t="shared" si="24"/>
        <v>#DIV/0!</v>
      </c>
      <c r="E218" s="149">
        <v>12</v>
      </c>
      <c r="F218" s="165">
        <f t="shared" si="25"/>
        <v>2</v>
      </c>
      <c r="G218" s="142">
        <v>6</v>
      </c>
      <c r="H218" s="164" t="e">
        <f t="shared" si="26"/>
        <v>#DIV/0!</v>
      </c>
      <c r="I218" s="149">
        <v>9</v>
      </c>
      <c r="J218" s="165">
        <f t="shared" si="27"/>
        <v>-0.77500000000000002</v>
      </c>
      <c r="K218" s="142">
        <v>35</v>
      </c>
      <c r="L218" s="164">
        <f t="shared" si="28"/>
        <v>6</v>
      </c>
      <c r="M218" s="149">
        <v>62</v>
      </c>
      <c r="N218" s="165">
        <f t="shared" si="29"/>
        <v>0.26530612244897966</v>
      </c>
      <c r="O218" s="142">
        <v>89</v>
      </c>
      <c r="P218" s="164">
        <f t="shared" si="30"/>
        <v>-0.91222879684418146</v>
      </c>
      <c r="Q218" s="149">
        <v>151</v>
      </c>
      <c r="R218" s="165">
        <f t="shared" si="31"/>
        <v>-0.85794920037629352</v>
      </c>
    </row>
    <row r="219" spans="2:18" ht="15" hidden="1" customHeight="1" outlineLevel="1">
      <c r="B219" s="41" t="s">
        <v>15</v>
      </c>
      <c r="C219" s="142">
        <v>0</v>
      </c>
      <c r="D219" s="164">
        <f t="shared" si="24"/>
        <v>-1</v>
      </c>
      <c r="E219" s="149">
        <v>3</v>
      </c>
      <c r="F219" s="165" t="e">
        <f t="shared" si="25"/>
        <v>#DIV/0!</v>
      </c>
      <c r="G219" s="142">
        <v>3</v>
      </c>
      <c r="H219" s="164" t="e">
        <f t="shared" si="26"/>
        <v>#DIV/0!</v>
      </c>
      <c r="I219" s="149">
        <v>0</v>
      </c>
      <c r="J219" s="165">
        <f t="shared" si="27"/>
        <v>-1</v>
      </c>
      <c r="K219" s="142">
        <v>2</v>
      </c>
      <c r="L219" s="164">
        <f t="shared" si="28"/>
        <v>0</v>
      </c>
      <c r="M219" s="149">
        <v>8</v>
      </c>
      <c r="N219" s="165">
        <f t="shared" si="29"/>
        <v>-0.55555555555555558</v>
      </c>
      <c r="O219" s="142">
        <v>1086</v>
      </c>
      <c r="P219" s="164">
        <f t="shared" si="30"/>
        <v>-0.23087818696883855</v>
      </c>
      <c r="Q219" s="149">
        <v>1094</v>
      </c>
      <c r="R219" s="165">
        <f t="shared" si="31"/>
        <v>-0.23496503496503496</v>
      </c>
    </row>
    <row r="220" spans="2:18" ht="15" hidden="1" customHeight="1" outlineLevel="1">
      <c r="B220" s="41" t="s">
        <v>16</v>
      </c>
      <c r="C220" s="142">
        <v>0</v>
      </c>
      <c r="D220" s="164" t="e">
        <f t="shared" si="24"/>
        <v>#DIV/0!</v>
      </c>
      <c r="E220" s="149">
        <v>5</v>
      </c>
      <c r="F220" s="165">
        <f t="shared" si="25"/>
        <v>0.66666666666666674</v>
      </c>
      <c r="G220" s="142">
        <v>1</v>
      </c>
      <c r="H220" s="164" t="e">
        <f t="shared" si="26"/>
        <v>#DIV/0!</v>
      </c>
      <c r="I220" s="149">
        <v>10</v>
      </c>
      <c r="J220" s="165">
        <f t="shared" si="27"/>
        <v>-9.0909090909090939E-2</v>
      </c>
      <c r="K220" s="142">
        <v>1</v>
      </c>
      <c r="L220" s="164">
        <f t="shared" si="28"/>
        <v>-0.83333333333333337</v>
      </c>
      <c r="M220" s="149">
        <v>17</v>
      </c>
      <c r="N220" s="165">
        <f t="shared" si="29"/>
        <v>-0.15000000000000002</v>
      </c>
      <c r="O220" s="142">
        <v>945</v>
      </c>
      <c r="P220" s="164">
        <f t="shared" si="30"/>
        <v>-9.9999999999999978E-2</v>
      </c>
      <c r="Q220" s="149">
        <v>962</v>
      </c>
      <c r="R220" s="165">
        <f t="shared" si="31"/>
        <v>-0.10093457943925233</v>
      </c>
    </row>
    <row r="221" spans="2:18" ht="15" hidden="1" customHeight="1" outlineLevel="1">
      <c r="B221" s="41" t="s">
        <v>17</v>
      </c>
      <c r="C221" s="142">
        <v>0</v>
      </c>
      <c r="D221" s="164" t="e">
        <f t="shared" si="24"/>
        <v>#DIV/0!</v>
      </c>
      <c r="E221" s="149">
        <v>2</v>
      </c>
      <c r="F221" s="165">
        <f t="shared" si="25"/>
        <v>-0.33333333333333337</v>
      </c>
      <c r="G221" s="142">
        <v>5</v>
      </c>
      <c r="H221" s="164">
        <f t="shared" si="26"/>
        <v>1.5</v>
      </c>
      <c r="I221" s="149">
        <v>2</v>
      </c>
      <c r="J221" s="165">
        <f t="shared" si="27"/>
        <v>-0.83333333333333337</v>
      </c>
      <c r="K221" s="142">
        <v>3</v>
      </c>
      <c r="L221" s="164">
        <f t="shared" si="28"/>
        <v>0</v>
      </c>
      <c r="M221" s="149">
        <v>12</v>
      </c>
      <c r="N221" s="165">
        <f t="shared" si="29"/>
        <v>-0.4</v>
      </c>
      <c r="O221" s="142">
        <v>903</v>
      </c>
      <c r="P221" s="164">
        <f t="shared" si="30"/>
        <v>-9.0634441087613316E-2</v>
      </c>
      <c r="Q221" s="149">
        <v>915</v>
      </c>
      <c r="R221" s="165">
        <f t="shared" si="31"/>
        <v>-9.6742349457058285E-2</v>
      </c>
    </row>
    <row r="222" spans="2:18" ht="15" hidden="1" customHeight="1" outlineLevel="1">
      <c r="B222" s="41" t="s">
        <v>18</v>
      </c>
      <c r="C222" s="142">
        <v>0</v>
      </c>
      <c r="D222" s="164" t="e">
        <f t="shared" si="24"/>
        <v>#DIV/0!</v>
      </c>
      <c r="E222" s="149">
        <v>7</v>
      </c>
      <c r="F222" s="165">
        <f t="shared" si="25"/>
        <v>0.39999999999999991</v>
      </c>
      <c r="G222" s="142">
        <v>2</v>
      </c>
      <c r="H222" s="164">
        <f t="shared" si="26"/>
        <v>-0.66666666666666674</v>
      </c>
      <c r="I222" s="149">
        <v>12</v>
      </c>
      <c r="J222" s="165">
        <f t="shared" si="27"/>
        <v>-0.52</v>
      </c>
      <c r="K222" s="142">
        <v>2</v>
      </c>
      <c r="L222" s="164">
        <f t="shared" si="28"/>
        <v>0</v>
      </c>
      <c r="M222" s="149">
        <v>23</v>
      </c>
      <c r="N222" s="165">
        <f t="shared" si="29"/>
        <v>-0.39473684210526316</v>
      </c>
      <c r="O222" s="142">
        <v>27</v>
      </c>
      <c r="P222" s="164">
        <f t="shared" si="30"/>
        <v>-0.96181046676096182</v>
      </c>
      <c r="Q222" s="149">
        <v>50</v>
      </c>
      <c r="R222" s="165">
        <f t="shared" si="31"/>
        <v>-0.93288590604026844</v>
      </c>
    </row>
    <row r="223" spans="2:18" ht="15" hidden="1" customHeight="1" outlineLevel="1">
      <c r="B223" s="41" t="s">
        <v>19</v>
      </c>
      <c r="C223" s="142">
        <v>0</v>
      </c>
      <c r="D223" s="164">
        <f t="shared" si="24"/>
        <v>-1</v>
      </c>
      <c r="E223" s="149">
        <v>7</v>
      </c>
      <c r="F223" s="165">
        <f t="shared" si="25"/>
        <v>-0.89230769230769225</v>
      </c>
      <c r="G223" s="142">
        <v>92</v>
      </c>
      <c r="H223" s="164">
        <f t="shared" si="26"/>
        <v>0.12195121951219523</v>
      </c>
      <c r="I223" s="149">
        <v>128</v>
      </c>
      <c r="J223" s="165">
        <f t="shared" si="27"/>
        <v>-0.23353293413173648</v>
      </c>
      <c r="K223" s="142">
        <v>5</v>
      </c>
      <c r="L223" s="164">
        <f t="shared" si="28"/>
        <v>-0.86486486486486491</v>
      </c>
      <c r="M223" s="149">
        <v>232</v>
      </c>
      <c r="N223" s="165">
        <f t="shared" si="29"/>
        <v>-0.39107611548556431</v>
      </c>
      <c r="O223" s="142">
        <v>1851</v>
      </c>
      <c r="P223" s="164">
        <f t="shared" si="30"/>
        <v>-0.27695312500000002</v>
      </c>
      <c r="Q223" s="149">
        <v>2083</v>
      </c>
      <c r="R223" s="165">
        <f t="shared" si="31"/>
        <v>-0.29173750425025502</v>
      </c>
    </row>
    <row r="224" spans="2:18" ht="15" hidden="1" customHeight="1" outlineLevel="1">
      <c r="B224" s="41" t="s">
        <v>20</v>
      </c>
      <c r="C224" s="142">
        <v>0</v>
      </c>
      <c r="D224" s="164">
        <f t="shared" si="24"/>
        <v>-1</v>
      </c>
      <c r="E224" s="149">
        <v>5</v>
      </c>
      <c r="F224" s="165">
        <f t="shared" si="25"/>
        <v>-0.97727272727272729</v>
      </c>
      <c r="G224" s="142">
        <v>439</v>
      </c>
      <c r="H224" s="164">
        <f t="shared" si="26"/>
        <v>2.5691056910569108</v>
      </c>
      <c r="I224" s="149">
        <v>426</v>
      </c>
      <c r="J224" s="165">
        <f t="shared" si="27"/>
        <v>-7.1895424836601274E-2</v>
      </c>
      <c r="K224" s="142">
        <v>31</v>
      </c>
      <c r="L224" s="164">
        <f t="shared" si="28"/>
        <v>-0.60759493670886078</v>
      </c>
      <c r="M224" s="149">
        <v>901</v>
      </c>
      <c r="N224" s="165">
        <f t="shared" si="29"/>
        <v>-0.12946859903381647</v>
      </c>
      <c r="O224" s="142">
        <v>5801</v>
      </c>
      <c r="P224" s="164">
        <f t="shared" si="30"/>
        <v>6.950589970501464E-2</v>
      </c>
      <c r="Q224" s="149">
        <v>6702</v>
      </c>
      <c r="R224" s="165">
        <f t="shared" si="31"/>
        <v>3.7621922898281479E-2</v>
      </c>
    </row>
    <row r="225" spans="2:18" ht="15" hidden="1" customHeight="1" outlineLevel="1">
      <c r="B225" s="41" t="s">
        <v>21</v>
      </c>
      <c r="C225" s="142">
        <v>144</v>
      </c>
      <c r="D225" s="164">
        <f t="shared" si="24"/>
        <v>0.10769230769230775</v>
      </c>
      <c r="E225" s="149">
        <v>26</v>
      </c>
      <c r="F225" s="165">
        <f t="shared" si="25"/>
        <v>-0.91095890410958902</v>
      </c>
      <c r="G225" s="142">
        <v>1023</v>
      </c>
      <c r="H225" s="164">
        <f t="shared" si="26"/>
        <v>5.5576923076923075</v>
      </c>
      <c r="I225" s="149">
        <v>434</v>
      </c>
      <c r="J225" s="165">
        <f t="shared" si="27"/>
        <v>-4.4052863436123357E-2</v>
      </c>
      <c r="K225" s="142">
        <v>20</v>
      </c>
      <c r="L225" s="164">
        <f t="shared" si="28"/>
        <v>0.11111111111111116</v>
      </c>
      <c r="M225" s="149">
        <v>1647</v>
      </c>
      <c r="N225" s="165">
        <f t="shared" si="29"/>
        <v>0.56857142857142851</v>
      </c>
      <c r="O225" s="142">
        <v>5554</v>
      </c>
      <c r="P225" s="164">
        <f t="shared" si="30"/>
        <v>-7.6795212765957466E-2</v>
      </c>
      <c r="Q225" s="149">
        <v>7201</v>
      </c>
      <c r="R225" s="165">
        <f t="shared" si="31"/>
        <v>1.9105575997735658E-2</v>
      </c>
    </row>
    <row r="226" spans="2:18" ht="15" hidden="1" customHeight="1" outlineLevel="1">
      <c r="B226" s="41" t="s">
        <v>22</v>
      </c>
      <c r="C226" s="142">
        <v>223</v>
      </c>
      <c r="D226" s="164">
        <f t="shared" si="24"/>
        <v>-0.16165413533834583</v>
      </c>
      <c r="E226" s="149">
        <v>34</v>
      </c>
      <c r="F226" s="165">
        <f t="shared" si="25"/>
        <v>-0.89440993788819878</v>
      </c>
      <c r="G226" s="142">
        <v>906</v>
      </c>
      <c r="H226" s="164">
        <f t="shared" si="26"/>
        <v>5.5493895671476778E-3</v>
      </c>
      <c r="I226" s="149">
        <v>569</v>
      </c>
      <c r="J226" s="165">
        <f t="shared" si="27"/>
        <v>9.213051823416496E-2</v>
      </c>
      <c r="K226" s="142">
        <v>25</v>
      </c>
      <c r="L226" s="164">
        <f t="shared" si="28"/>
        <v>-0.77064220183486243</v>
      </c>
      <c r="M226" s="149">
        <v>1757</v>
      </c>
      <c r="N226" s="165">
        <f t="shared" si="29"/>
        <v>-0.17083529966965549</v>
      </c>
      <c r="O226" s="142">
        <v>7289</v>
      </c>
      <c r="P226" s="164">
        <f t="shared" si="30"/>
        <v>7.6343768458357886E-2</v>
      </c>
      <c r="Q226" s="149">
        <v>9046</v>
      </c>
      <c r="R226" s="165">
        <f t="shared" si="31"/>
        <v>1.7433359577100349E-2</v>
      </c>
    </row>
    <row r="227" spans="2:18" collapsed="1">
      <c r="B227" s="171">
        <v>1994</v>
      </c>
      <c r="C227" s="172">
        <v>375</v>
      </c>
      <c r="D227" s="173">
        <f t="shared" si="24"/>
        <v>-0.52889447236180898</v>
      </c>
      <c r="E227" s="172">
        <v>305</v>
      </c>
      <c r="F227" s="173">
        <f t="shared" si="25"/>
        <v>-0.80877742946708464</v>
      </c>
      <c r="G227" s="172">
        <v>4242</v>
      </c>
      <c r="H227" s="173">
        <f t="shared" si="26"/>
        <v>0.51554126473740625</v>
      </c>
      <c r="I227" s="172">
        <v>2655</v>
      </c>
      <c r="J227" s="173">
        <f t="shared" si="27"/>
        <v>7.7953714981729538E-2</v>
      </c>
      <c r="K227" s="172">
        <v>193</v>
      </c>
      <c r="L227" s="173">
        <f t="shared" si="28"/>
        <v>-0.3774193548387097</v>
      </c>
      <c r="M227" s="172">
        <v>7770</v>
      </c>
      <c r="N227" s="173">
        <f t="shared" si="29"/>
        <v>-2.4237096571643857E-2</v>
      </c>
      <c r="O227" s="172">
        <v>36720</v>
      </c>
      <c r="P227" s="173">
        <f t="shared" si="30"/>
        <v>-4.7297823210440293E-2</v>
      </c>
      <c r="Q227" s="172">
        <v>44490</v>
      </c>
      <c r="R227" s="173">
        <f t="shared" si="31"/>
        <v>-4.3349245258676339E-2</v>
      </c>
    </row>
    <row r="228" spans="2:18" ht="15" hidden="1" customHeight="1" outlineLevel="1">
      <c r="B228" s="41" t="s">
        <v>11</v>
      </c>
      <c r="C228" s="142">
        <v>146</v>
      </c>
      <c r="D228" s="164">
        <f t="shared" si="24"/>
        <v>-0.18435754189944131</v>
      </c>
      <c r="E228" s="149">
        <v>226</v>
      </c>
      <c r="F228" s="165">
        <f t="shared" si="25"/>
        <v>-0.26860841423948223</v>
      </c>
      <c r="G228" s="142">
        <v>561</v>
      </c>
      <c r="H228" s="164">
        <f t="shared" si="26"/>
        <v>0.2635135135135136</v>
      </c>
      <c r="I228" s="149">
        <v>276</v>
      </c>
      <c r="J228" s="165">
        <f t="shared" si="27"/>
        <v>-0.15853658536585369</v>
      </c>
      <c r="K228" s="142">
        <v>21</v>
      </c>
      <c r="L228" s="164">
        <f t="shared" si="28"/>
        <v>-0.671875</v>
      </c>
      <c r="M228" s="149">
        <v>1230</v>
      </c>
      <c r="N228" s="165">
        <f t="shared" si="29"/>
        <v>-7.0996978851963766E-2</v>
      </c>
      <c r="O228" s="142">
        <v>4324</v>
      </c>
      <c r="P228" s="164">
        <f t="shared" si="30"/>
        <v>-0.20762323621037204</v>
      </c>
      <c r="Q228" s="149">
        <v>5554</v>
      </c>
      <c r="R228" s="165">
        <f t="shared" si="31"/>
        <v>-0.18094676301430468</v>
      </c>
    </row>
    <row r="229" spans="2:18" ht="15" hidden="1" customHeight="1" outlineLevel="1">
      <c r="B229" s="41" t="s">
        <v>12</v>
      </c>
      <c r="C229" s="142">
        <v>7</v>
      </c>
      <c r="D229" s="164">
        <f t="shared" si="24"/>
        <v>-0.97177419354838712</v>
      </c>
      <c r="E229" s="149">
        <v>326</v>
      </c>
      <c r="F229" s="165">
        <f t="shared" si="25"/>
        <v>-2.68656716417911E-2</v>
      </c>
      <c r="G229" s="142">
        <v>507</v>
      </c>
      <c r="H229" s="164">
        <f t="shared" si="26"/>
        <v>-0.38170731707317074</v>
      </c>
      <c r="I229" s="149">
        <v>319</v>
      </c>
      <c r="J229" s="165">
        <f t="shared" si="27"/>
        <v>-0.43339253996447602</v>
      </c>
      <c r="K229" s="142">
        <v>22</v>
      </c>
      <c r="L229" s="164">
        <f t="shared" si="28"/>
        <v>-0.78</v>
      </c>
      <c r="M229" s="149">
        <v>1181</v>
      </c>
      <c r="N229" s="165">
        <f t="shared" si="29"/>
        <v>-0.42836398838334944</v>
      </c>
      <c r="O229" s="142">
        <v>5017</v>
      </c>
      <c r="P229" s="164">
        <f t="shared" si="30"/>
        <v>-5.553463855421692E-2</v>
      </c>
      <c r="Q229" s="149">
        <v>6198</v>
      </c>
      <c r="R229" s="165">
        <f t="shared" si="31"/>
        <v>-0.15993494171862288</v>
      </c>
    </row>
    <row r="230" spans="2:18" ht="15" hidden="1" customHeight="1" outlineLevel="1">
      <c r="B230" s="41" t="s">
        <v>13</v>
      </c>
      <c r="C230" s="142">
        <v>51</v>
      </c>
      <c r="D230" s="164">
        <f t="shared" si="24"/>
        <v>-0.56779661016949157</v>
      </c>
      <c r="E230" s="149">
        <v>129</v>
      </c>
      <c r="F230" s="165">
        <f t="shared" si="25"/>
        <v>0.34375</v>
      </c>
      <c r="G230" s="142">
        <v>461</v>
      </c>
      <c r="H230" s="164">
        <f t="shared" si="26"/>
        <v>0.2561307901907357</v>
      </c>
      <c r="I230" s="149">
        <v>175</v>
      </c>
      <c r="J230" s="165">
        <f t="shared" si="27"/>
        <v>-3.3149171270718258E-2</v>
      </c>
      <c r="K230" s="142">
        <v>6</v>
      </c>
      <c r="L230" s="164">
        <f t="shared" si="28"/>
        <v>-0.76</v>
      </c>
      <c r="M230" s="149">
        <v>822</v>
      </c>
      <c r="N230" s="165">
        <f t="shared" si="29"/>
        <v>4.4472681067344366E-2</v>
      </c>
      <c r="O230" s="142">
        <v>3254</v>
      </c>
      <c r="P230" s="164">
        <f t="shared" si="30"/>
        <v>-0.19555006180469714</v>
      </c>
      <c r="Q230" s="149">
        <v>4076</v>
      </c>
      <c r="R230" s="165">
        <f t="shared" si="31"/>
        <v>-0.1564569536423841</v>
      </c>
    </row>
    <row r="231" spans="2:18" ht="15" hidden="1" customHeight="1" outlineLevel="1">
      <c r="B231" s="41" t="s">
        <v>14</v>
      </c>
      <c r="C231" s="142">
        <v>0</v>
      </c>
      <c r="D231" s="164" t="e">
        <f t="shared" si="24"/>
        <v>#DIV/0!</v>
      </c>
      <c r="E231" s="149">
        <v>4</v>
      </c>
      <c r="F231" s="165" t="e">
        <f t="shared" si="25"/>
        <v>#DIV/0!</v>
      </c>
      <c r="G231" s="142">
        <v>0</v>
      </c>
      <c r="H231" s="164" t="e">
        <f t="shared" si="26"/>
        <v>#DIV/0!</v>
      </c>
      <c r="I231" s="149">
        <v>40</v>
      </c>
      <c r="J231" s="165" t="e">
        <f t="shared" si="27"/>
        <v>#DIV/0!</v>
      </c>
      <c r="K231" s="142">
        <v>5</v>
      </c>
      <c r="L231" s="164">
        <f t="shared" si="28"/>
        <v>1.5</v>
      </c>
      <c r="M231" s="149">
        <v>49</v>
      </c>
      <c r="N231" s="165">
        <f t="shared" si="29"/>
        <v>23.5</v>
      </c>
      <c r="O231" s="142">
        <v>1014</v>
      </c>
      <c r="P231" s="164">
        <f t="shared" si="30"/>
        <v>-5.8495821727019504E-2</v>
      </c>
      <c r="Q231" s="149">
        <v>1063</v>
      </c>
      <c r="R231" s="165">
        <f t="shared" si="31"/>
        <v>-1.4828544949026856E-2</v>
      </c>
    </row>
    <row r="232" spans="2:18" ht="15" hidden="1" customHeight="1" outlineLevel="1">
      <c r="B232" s="41" t="s">
        <v>15</v>
      </c>
      <c r="C232" s="142">
        <v>12</v>
      </c>
      <c r="D232" s="164" t="e">
        <f t="shared" si="24"/>
        <v>#DIV/0!</v>
      </c>
      <c r="E232" s="149">
        <v>0</v>
      </c>
      <c r="F232" s="165">
        <f t="shared" si="25"/>
        <v>-1</v>
      </c>
      <c r="G232" s="142">
        <v>0</v>
      </c>
      <c r="H232" s="164">
        <f t="shared" si="26"/>
        <v>-1</v>
      </c>
      <c r="I232" s="149">
        <v>4</v>
      </c>
      <c r="J232" s="165">
        <f t="shared" si="27"/>
        <v>3</v>
      </c>
      <c r="K232" s="142">
        <v>2</v>
      </c>
      <c r="L232" s="164" t="e">
        <f t="shared" si="28"/>
        <v>#DIV/0!</v>
      </c>
      <c r="M232" s="149">
        <v>18</v>
      </c>
      <c r="N232" s="165">
        <f t="shared" si="29"/>
        <v>2.6</v>
      </c>
      <c r="O232" s="142">
        <v>1412</v>
      </c>
      <c r="P232" s="164">
        <f t="shared" si="30"/>
        <v>3.0656934306569239E-2</v>
      </c>
      <c r="Q232" s="149">
        <v>1430</v>
      </c>
      <c r="R232" s="165">
        <f t="shared" si="31"/>
        <v>4.0000000000000036E-2</v>
      </c>
    </row>
    <row r="233" spans="2:18" ht="15" hidden="1" customHeight="1" outlineLevel="1">
      <c r="B233" s="41" t="s">
        <v>16</v>
      </c>
      <c r="C233" s="142">
        <v>0</v>
      </c>
      <c r="D233" s="164">
        <f t="shared" si="24"/>
        <v>-1</v>
      </c>
      <c r="E233" s="149">
        <v>3</v>
      </c>
      <c r="F233" s="165">
        <f t="shared" si="25"/>
        <v>0</v>
      </c>
      <c r="G233" s="142">
        <v>0</v>
      </c>
      <c r="H233" s="164">
        <f t="shared" si="26"/>
        <v>-1</v>
      </c>
      <c r="I233" s="149">
        <v>11</v>
      </c>
      <c r="J233" s="165">
        <f t="shared" si="27"/>
        <v>4.5</v>
      </c>
      <c r="K233" s="142">
        <v>6</v>
      </c>
      <c r="L233" s="164">
        <f t="shared" si="28"/>
        <v>2</v>
      </c>
      <c r="M233" s="149">
        <v>20</v>
      </c>
      <c r="N233" s="165">
        <f t="shared" si="29"/>
        <v>-0.57446808510638303</v>
      </c>
      <c r="O233" s="142">
        <v>1050</v>
      </c>
      <c r="P233" s="164">
        <f t="shared" si="30"/>
        <v>-0.13651315789473684</v>
      </c>
      <c r="Q233" s="149">
        <v>1070</v>
      </c>
      <c r="R233" s="165">
        <f t="shared" si="31"/>
        <v>-0.15281076801266824</v>
      </c>
    </row>
    <row r="234" spans="2:18" ht="15" hidden="1" customHeight="1" outlineLevel="1">
      <c r="B234" s="41" t="s">
        <v>17</v>
      </c>
      <c r="C234" s="142">
        <v>0</v>
      </c>
      <c r="D234" s="164" t="e">
        <f t="shared" si="24"/>
        <v>#DIV/0!</v>
      </c>
      <c r="E234" s="149">
        <v>3</v>
      </c>
      <c r="F234" s="165" t="e">
        <f t="shared" si="25"/>
        <v>#DIV/0!</v>
      </c>
      <c r="G234" s="142">
        <v>2</v>
      </c>
      <c r="H234" s="164">
        <f t="shared" si="26"/>
        <v>-0.75</v>
      </c>
      <c r="I234" s="149">
        <v>12</v>
      </c>
      <c r="J234" s="165" t="e">
        <f t="shared" si="27"/>
        <v>#DIV/0!</v>
      </c>
      <c r="K234" s="142">
        <v>3</v>
      </c>
      <c r="L234" s="164">
        <f t="shared" si="28"/>
        <v>-0.5</v>
      </c>
      <c r="M234" s="149">
        <v>20</v>
      </c>
      <c r="N234" s="165">
        <f t="shared" si="29"/>
        <v>0.4285714285714286</v>
      </c>
      <c r="O234" s="142">
        <v>993</v>
      </c>
      <c r="P234" s="164">
        <f t="shared" si="30"/>
        <v>-0.35769728331177231</v>
      </c>
      <c r="Q234" s="149">
        <v>1013</v>
      </c>
      <c r="R234" s="165">
        <f t="shared" si="31"/>
        <v>-0.35064102564102562</v>
      </c>
    </row>
    <row r="235" spans="2:18" ht="15" hidden="1" customHeight="1" outlineLevel="1">
      <c r="B235" s="41" t="s">
        <v>18</v>
      </c>
      <c r="C235" s="142">
        <v>0</v>
      </c>
      <c r="D235" s="164">
        <f t="shared" si="24"/>
        <v>-1</v>
      </c>
      <c r="E235" s="149">
        <v>5</v>
      </c>
      <c r="F235" s="165">
        <f t="shared" si="25"/>
        <v>4</v>
      </c>
      <c r="G235" s="142">
        <v>6</v>
      </c>
      <c r="H235" s="164">
        <f t="shared" si="26"/>
        <v>-0.33333333333333337</v>
      </c>
      <c r="I235" s="149">
        <v>25</v>
      </c>
      <c r="J235" s="165">
        <f t="shared" si="27"/>
        <v>7.3333333333333339</v>
      </c>
      <c r="K235" s="142">
        <v>2</v>
      </c>
      <c r="L235" s="164">
        <f t="shared" si="28"/>
        <v>-0.5</v>
      </c>
      <c r="M235" s="149">
        <v>38</v>
      </c>
      <c r="N235" s="165">
        <f t="shared" si="29"/>
        <v>0.40740740740740744</v>
      </c>
      <c r="O235" s="142">
        <v>707</v>
      </c>
      <c r="P235" s="164">
        <f t="shared" si="30"/>
        <v>-0.45906656465187456</v>
      </c>
      <c r="Q235" s="149">
        <v>745</v>
      </c>
      <c r="R235" s="165">
        <f t="shared" si="31"/>
        <v>-0.44152923538230882</v>
      </c>
    </row>
    <row r="236" spans="2:18" ht="15" hidden="1" customHeight="1" outlineLevel="1">
      <c r="B236" s="41" t="s">
        <v>19</v>
      </c>
      <c r="C236" s="142">
        <v>30</v>
      </c>
      <c r="D236" s="164">
        <f t="shared" si="24"/>
        <v>-0.82758620689655171</v>
      </c>
      <c r="E236" s="149">
        <v>65</v>
      </c>
      <c r="F236" s="165">
        <f t="shared" si="25"/>
        <v>-0.14473684210526316</v>
      </c>
      <c r="G236" s="142">
        <v>82</v>
      </c>
      <c r="H236" s="164">
        <f t="shared" si="26"/>
        <v>-0.78364116094986813</v>
      </c>
      <c r="I236" s="149">
        <v>167</v>
      </c>
      <c r="J236" s="165">
        <f t="shared" si="27"/>
        <v>3.0864197530864113E-2</v>
      </c>
      <c r="K236" s="142">
        <v>37</v>
      </c>
      <c r="L236" s="164">
        <f t="shared" si="28"/>
        <v>-0.30188679245283023</v>
      </c>
      <c r="M236" s="149">
        <v>381</v>
      </c>
      <c r="N236" s="165">
        <f t="shared" si="29"/>
        <v>-0.54857819905213268</v>
      </c>
      <c r="O236" s="142">
        <v>2560</v>
      </c>
      <c r="P236" s="164">
        <f t="shared" si="30"/>
        <v>-8.1363812475784281E-3</v>
      </c>
      <c r="Q236" s="149">
        <v>2941</v>
      </c>
      <c r="R236" s="165">
        <f t="shared" si="31"/>
        <v>-0.14131386861313866</v>
      </c>
    </row>
    <row r="237" spans="2:18" ht="15" hidden="1" customHeight="1" outlineLevel="1">
      <c r="B237" s="41" t="s">
        <v>20</v>
      </c>
      <c r="C237" s="142">
        <v>154</v>
      </c>
      <c r="D237" s="164">
        <f t="shared" si="24"/>
        <v>-0.71743119266055044</v>
      </c>
      <c r="E237" s="149">
        <v>220</v>
      </c>
      <c r="F237" s="165">
        <f t="shared" si="25"/>
        <v>-0.45945945945945943</v>
      </c>
      <c r="G237" s="142">
        <v>123</v>
      </c>
      <c r="H237" s="164">
        <f t="shared" si="26"/>
        <v>-0.88547486033519551</v>
      </c>
      <c r="I237" s="149">
        <v>459</v>
      </c>
      <c r="J237" s="165">
        <f t="shared" si="27"/>
        <v>0.48064516129032264</v>
      </c>
      <c r="K237" s="142">
        <v>79</v>
      </c>
      <c r="L237" s="164">
        <f t="shared" si="28"/>
        <v>0.29508196721311486</v>
      </c>
      <c r="M237" s="149">
        <v>1035</v>
      </c>
      <c r="N237" s="165">
        <f t="shared" si="29"/>
        <v>-0.56821026282853571</v>
      </c>
      <c r="O237" s="142">
        <v>5424</v>
      </c>
      <c r="P237" s="164">
        <f t="shared" si="30"/>
        <v>-7.5034106412005475E-2</v>
      </c>
      <c r="Q237" s="149">
        <v>6459</v>
      </c>
      <c r="R237" s="165">
        <f t="shared" si="31"/>
        <v>-0.21813339789371744</v>
      </c>
    </row>
    <row r="238" spans="2:18" ht="15" hidden="1" customHeight="1" outlineLevel="1">
      <c r="B238" s="41" t="s">
        <v>21</v>
      </c>
      <c r="C238" s="142">
        <v>130</v>
      </c>
      <c r="D238" s="164">
        <f t="shared" si="24"/>
        <v>-0.7078651685393258</v>
      </c>
      <c r="E238" s="149">
        <v>292</v>
      </c>
      <c r="F238" s="165">
        <f t="shared" si="25"/>
        <v>-0.49040139616055844</v>
      </c>
      <c r="G238" s="142">
        <v>156</v>
      </c>
      <c r="H238" s="164">
        <f t="shared" si="26"/>
        <v>-0.84690873405299316</v>
      </c>
      <c r="I238" s="149">
        <v>454</v>
      </c>
      <c r="J238" s="165">
        <f t="shared" si="27"/>
        <v>-2.5751072961373356E-2</v>
      </c>
      <c r="K238" s="142">
        <v>18</v>
      </c>
      <c r="L238" s="164">
        <f t="shared" si="28"/>
        <v>-0.68421052631578949</v>
      </c>
      <c r="M238" s="149">
        <v>1050</v>
      </c>
      <c r="N238" s="165">
        <f t="shared" si="29"/>
        <v>-0.58984375</v>
      </c>
      <c r="O238" s="142">
        <v>6016</v>
      </c>
      <c r="P238" s="164">
        <f t="shared" si="30"/>
        <v>-6.5257924176507109E-2</v>
      </c>
      <c r="Q238" s="149">
        <v>7066</v>
      </c>
      <c r="R238" s="165">
        <f t="shared" si="31"/>
        <v>-0.21453979546465096</v>
      </c>
    </row>
    <row r="239" spans="2:18" ht="15" hidden="1" customHeight="1" outlineLevel="1">
      <c r="B239" s="41" t="s">
        <v>22</v>
      </c>
      <c r="C239" s="142">
        <v>266</v>
      </c>
      <c r="D239" s="164">
        <f t="shared" si="24"/>
        <v>-0.33165829145728642</v>
      </c>
      <c r="E239" s="149">
        <v>322</v>
      </c>
      <c r="F239" s="165">
        <f t="shared" si="25"/>
        <v>-0.46600331674958539</v>
      </c>
      <c r="G239" s="142">
        <v>901</v>
      </c>
      <c r="H239" s="164">
        <f t="shared" si="26"/>
        <v>0.20777479892761397</v>
      </c>
      <c r="I239" s="149">
        <v>521</v>
      </c>
      <c r="J239" s="165">
        <f t="shared" si="27"/>
        <v>1.1650485436893288E-2</v>
      </c>
      <c r="K239" s="142">
        <v>109</v>
      </c>
      <c r="L239" s="164">
        <f t="shared" si="28"/>
        <v>1.2244897959183674</v>
      </c>
      <c r="M239" s="149">
        <v>2119</v>
      </c>
      <c r="N239" s="165">
        <f t="shared" si="29"/>
        <v>-8.3080917351795791E-2</v>
      </c>
      <c r="O239" s="142">
        <v>6772</v>
      </c>
      <c r="P239" s="164">
        <f t="shared" si="30"/>
        <v>4.2006462532697242E-2</v>
      </c>
      <c r="Q239" s="149">
        <v>8891</v>
      </c>
      <c r="R239" s="165">
        <f t="shared" si="31"/>
        <v>9.1940976163451538E-3</v>
      </c>
    </row>
    <row r="240" spans="2:18" collapsed="1">
      <c r="B240" s="171">
        <v>1993</v>
      </c>
      <c r="C240" s="172">
        <v>796</v>
      </c>
      <c r="D240" s="173">
        <f t="shared" si="24"/>
        <v>-0.62855809612692481</v>
      </c>
      <c r="E240" s="172">
        <v>1595</v>
      </c>
      <c r="F240" s="173">
        <f t="shared" si="25"/>
        <v>-0.33679833679833682</v>
      </c>
      <c r="G240" s="172">
        <v>2799</v>
      </c>
      <c r="H240" s="173">
        <f t="shared" si="26"/>
        <v>-0.42666939778779189</v>
      </c>
      <c r="I240" s="172">
        <v>2463</v>
      </c>
      <c r="J240" s="173">
        <f t="shared" si="27"/>
        <v>-2.6866851047017026E-2</v>
      </c>
      <c r="K240" s="172">
        <v>310</v>
      </c>
      <c r="L240" s="173">
        <f t="shared" si="28"/>
        <v>-0.2671394799054374</v>
      </c>
      <c r="M240" s="172">
        <v>7963</v>
      </c>
      <c r="N240" s="173">
        <f t="shared" si="29"/>
        <v>-0.35699289405684753</v>
      </c>
      <c r="O240" s="172">
        <v>38543</v>
      </c>
      <c r="P240" s="173">
        <f t="shared" si="30"/>
        <v>-9.7564973074221517E-2</v>
      </c>
      <c r="Q240" s="172">
        <v>46506</v>
      </c>
      <c r="R240" s="173">
        <f t="shared" si="31"/>
        <v>-0.15587904308999168</v>
      </c>
    </row>
    <row r="241" spans="2:18" ht="15" hidden="1" customHeight="1" outlineLevel="1">
      <c r="B241" s="41" t="s">
        <v>11</v>
      </c>
      <c r="C241" s="142">
        <v>179</v>
      </c>
      <c r="D241" s="164">
        <f t="shared" si="24"/>
        <v>-0.63319672131147542</v>
      </c>
      <c r="E241" s="149">
        <v>309</v>
      </c>
      <c r="F241" s="165">
        <f t="shared" si="25"/>
        <v>-0.41142857142857148</v>
      </c>
      <c r="G241" s="142">
        <v>444</v>
      </c>
      <c r="H241" s="164">
        <f t="shared" si="26"/>
        <v>-0.47579693034238491</v>
      </c>
      <c r="I241" s="149">
        <v>328</v>
      </c>
      <c r="J241" s="165">
        <f t="shared" si="27"/>
        <v>-0.42355008787346227</v>
      </c>
      <c r="K241" s="142">
        <v>64</v>
      </c>
      <c r="L241" s="164">
        <f t="shared" si="28"/>
        <v>1.3703703703703702</v>
      </c>
      <c r="M241" s="149">
        <v>1324</v>
      </c>
      <c r="N241" s="165">
        <f t="shared" si="29"/>
        <v>-0.46091205211726383</v>
      </c>
      <c r="O241" s="142">
        <v>5457</v>
      </c>
      <c r="P241" s="164">
        <f t="shared" si="30"/>
        <v>9.3806374022850303E-2</v>
      </c>
      <c r="Q241" s="149">
        <v>6781</v>
      </c>
      <c r="R241" s="165">
        <f t="shared" si="31"/>
        <v>-8.918737407656141E-2</v>
      </c>
    </row>
    <row r="242" spans="2:18" ht="15" hidden="1" customHeight="1" outlineLevel="1">
      <c r="B242" s="41" t="s">
        <v>12</v>
      </c>
      <c r="C242" s="142">
        <v>248</v>
      </c>
      <c r="D242" s="164">
        <f t="shared" si="24"/>
        <v>-0.55072463768115942</v>
      </c>
      <c r="E242" s="149">
        <v>335</v>
      </c>
      <c r="F242" s="165">
        <f t="shared" si="25"/>
        <v>-0.48461538461538467</v>
      </c>
      <c r="G242" s="142">
        <v>820</v>
      </c>
      <c r="H242" s="164">
        <f t="shared" si="26"/>
        <v>-0.37019969278033793</v>
      </c>
      <c r="I242" s="149">
        <v>563</v>
      </c>
      <c r="J242" s="165">
        <f t="shared" si="27"/>
        <v>0.53825136612021862</v>
      </c>
      <c r="K242" s="142">
        <v>100</v>
      </c>
      <c r="L242" s="164">
        <f t="shared" si="28"/>
        <v>1.3255813953488373</v>
      </c>
      <c r="M242" s="149">
        <v>2066</v>
      </c>
      <c r="N242" s="165">
        <f t="shared" si="29"/>
        <v>-0.29076553381393755</v>
      </c>
      <c r="O242" s="142">
        <v>5312</v>
      </c>
      <c r="P242" s="164">
        <f t="shared" si="30"/>
        <v>5.6904098686828553E-2</v>
      </c>
      <c r="Q242" s="149">
        <v>7378</v>
      </c>
      <c r="R242" s="165">
        <f t="shared" si="31"/>
        <v>-7.0663811563169143E-2</v>
      </c>
    </row>
    <row r="243" spans="2:18" ht="15" hidden="1" customHeight="1" outlineLevel="1">
      <c r="B243" s="41" t="s">
        <v>13</v>
      </c>
      <c r="C243" s="142">
        <v>118</v>
      </c>
      <c r="D243" s="164">
        <f t="shared" si="24"/>
        <v>-0.70126582278481009</v>
      </c>
      <c r="E243" s="149">
        <v>96</v>
      </c>
      <c r="F243" s="165">
        <f t="shared" si="25"/>
        <v>-0.80487804878048785</v>
      </c>
      <c r="G243" s="142">
        <v>367</v>
      </c>
      <c r="H243" s="164">
        <f t="shared" si="26"/>
        <v>1.6214285714285714</v>
      </c>
      <c r="I243" s="149">
        <v>181</v>
      </c>
      <c r="J243" s="165">
        <f t="shared" si="27"/>
        <v>0.16025641025641035</v>
      </c>
      <c r="K243" s="142">
        <v>25</v>
      </c>
      <c r="L243" s="164">
        <f t="shared" si="28"/>
        <v>3.166666666666667</v>
      </c>
      <c r="M243" s="149">
        <v>787</v>
      </c>
      <c r="N243" s="165">
        <f t="shared" si="29"/>
        <v>-0.33809924306139616</v>
      </c>
      <c r="O243" s="142">
        <v>4045</v>
      </c>
      <c r="P243" s="164">
        <f t="shared" si="30"/>
        <v>0.15902578796561606</v>
      </c>
      <c r="Q243" s="149">
        <v>4832</v>
      </c>
      <c r="R243" s="165">
        <f t="shared" si="31"/>
        <v>3.269929472109423E-2</v>
      </c>
    </row>
    <row r="244" spans="2:18" ht="15" hidden="1" customHeight="1" outlineLevel="1">
      <c r="B244" s="41" t="s">
        <v>14</v>
      </c>
      <c r="C244" s="142">
        <v>0</v>
      </c>
      <c r="D244" s="164" t="e">
        <f t="shared" si="24"/>
        <v>#DIV/0!</v>
      </c>
      <c r="E244" s="149">
        <v>0</v>
      </c>
      <c r="F244" s="165">
        <f t="shared" si="25"/>
        <v>-1</v>
      </c>
      <c r="G244" s="142">
        <v>0</v>
      </c>
      <c r="H244" s="164">
        <f t="shared" si="26"/>
        <v>-1</v>
      </c>
      <c r="I244" s="149">
        <v>0</v>
      </c>
      <c r="J244" s="165">
        <f t="shared" si="27"/>
        <v>-1</v>
      </c>
      <c r="K244" s="142">
        <v>2</v>
      </c>
      <c r="L244" s="164">
        <f t="shared" si="28"/>
        <v>-0.77777777777777779</v>
      </c>
      <c r="M244" s="149">
        <v>2</v>
      </c>
      <c r="N244" s="165">
        <f t="shared" si="29"/>
        <v>-0.90476190476190477</v>
      </c>
      <c r="O244" s="142">
        <v>1077</v>
      </c>
      <c r="P244" s="164">
        <f t="shared" si="30"/>
        <v>-0.29928432010409889</v>
      </c>
      <c r="Q244" s="149">
        <v>1079</v>
      </c>
      <c r="R244" s="165">
        <f t="shared" si="31"/>
        <v>-0.30744544287548137</v>
      </c>
    </row>
    <row r="245" spans="2:18" ht="15" hidden="1" customHeight="1" outlineLevel="1">
      <c r="B245" s="41" t="s">
        <v>15</v>
      </c>
      <c r="C245" s="142">
        <v>0</v>
      </c>
      <c r="D245" s="164" t="e">
        <f t="shared" si="24"/>
        <v>#DIV/0!</v>
      </c>
      <c r="E245" s="149">
        <v>2</v>
      </c>
      <c r="F245" s="165" t="e">
        <f t="shared" si="25"/>
        <v>#DIV/0!</v>
      </c>
      <c r="G245" s="142">
        <v>2</v>
      </c>
      <c r="H245" s="164">
        <f t="shared" si="26"/>
        <v>-0.9285714285714286</v>
      </c>
      <c r="I245" s="149">
        <v>1</v>
      </c>
      <c r="J245" s="165">
        <f t="shared" si="27"/>
        <v>-0.5</v>
      </c>
      <c r="K245" s="142">
        <v>0</v>
      </c>
      <c r="L245" s="164">
        <f t="shared" si="28"/>
        <v>-1</v>
      </c>
      <c r="M245" s="149">
        <v>5</v>
      </c>
      <c r="N245" s="165">
        <f t="shared" si="29"/>
        <v>-0.83870967741935487</v>
      </c>
      <c r="O245" s="142">
        <v>1370</v>
      </c>
      <c r="P245" s="164">
        <f t="shared" si="30"/>
        <v>-0.15012406947890822</v>
      </c>
      <c r="Q245" s="149">
        <v>1375</v>
      </c>
      <c r="R245" s="165">
        <f t="shared" si="31"/>
        <v>-0.16311625076080338</v>
      </c>
    </row>
    <row r="246" spans="2:18" ht="15" hidden="1" customHeight="1" outlineLevel="1">
      <c r="B246" s="41" t="s">
        <v>16</v>
      </c>
      <c r="C246" s="142">
        <v>26</v>
      </c>
      <c r="D246" s="164" t="e">
        <f t="shared" si="24"/>
        <v>#DIV/0!</v>
      </c>
      <c r="E246" s="149">
        <v>3</v>
      </c>
      <c r="F246" s="165">
        <f t="shared" si="25"/>
        <v>2</v>
      </c>
      <c r="G246" s="142">
        <v>14</v>
      </c>
      <c r="H246" s="164">
        <f t="shared" si="26"/>
        <v>1.7999999999999998</v>
      </c>
      <c r="I246" s="149">
        <v>2</v>
      </c>
      <c r="J246" s="165">
        <f t="shared" si="27"/>
        <v>-0.6</v>
      </c>
      <c r="K246" s="142">
        <v>2</v>
      </c>
      <c r="L246" s="164">
        <f t="shared" si="28"/>
        <v>0</v>
      </c>
      <c r="M246" s="149">
        <v>47</v>
      </c>
      <c r="N246" s="165">
        <f t="shared" si="29"/>
        <v>2.6153846153846154</v>
      </c>
      <c r="O246" s="142">
        <v>1216</v>
      </c>
      <c r="P246" s="164">
        <f t="shared" si="30"/>
        <v>-0.18716577540106949</v>
      </c>
      <c r="Q246" s="149">
        <v>1263</v>
      </c>
      <c r="R246" s="165">
        <f t="shared" si="31"/>
        <v>-0.16302186878727631</v>
      </c>
    </row>
    <row r="247" spans="2:18" ht="15" hidden="1" customHeight="1" outlineLevel="1">
      <c r="B247" s="41" t="s">
        <v>17</v>
      </c>
      <c r="C247" s="142">
        <v>0</v>
      </c>
      <c r="D247" s="164" t="e">
        <f t="shared" si="24"/>
        <v>#DIV/0!</v>
      </c>
      <c r="E247" s="149">
        <v>0</v>
      </c>
      <c r="F247" s="165">
        <f t="shared" si="25"/>
        <v>-1</v>
      </c>
      <c r="G247" s="142">
        <v>8</v>
      </c>
      <c r="H247" s="164" t="e">
        <f t="shared" si="26"/>
        <v>#DIV/0!</v>
      </c>
      <c r="I247" s="149">
        <v>0</v>
      </c>
      <c r="J247" s="165" t="e">
        <f t="shared" si="27"/>
        <v>#DIV/0!</v>
      </c>
      <c r="K247" s="142">
        <v>6</v>
      </c>
      <c r="L247" s="164">
        <f t="shared" si="28"/>
        <v>1</v>
      </c>
      <c r="M247" s="149">
        <v>14</v>
      </c>
      <c r="N247" s="165">
        <f t="shared" si="29"/>
        <v>0.39999999999999991</v>
      </c>
      <c r="O247" s="142">
        <v>1546</v>
      </c>
      <c r="P247" s="164">
        <f t="shared" si="30"/>
        <v>0.39656729900632337</v>
      </c>
      <c r="Q247" s="149">
        <v>1560</v>
      </c>
      <c r="R247" s="165">
        <f t="shared" si="31"/>
        <v>0.39659803043867492</v>
      </c>
    </row>
    <row r="248" spans="2:18" ht="15" hidden="1" customHeight="1" outlineLevel="1">
      <c r="B248" s="41" t="s">
        <v>18</v>
      </c>
      <c r="C248" s="142">
        <v>10</v>
      </c>
      <c r="D248" s="164">
        <f t="shared" si="24"/>
        <v>1</v>
      </c>
      <c r="E248" s="149">
        <v>1</v>
      </c>
      <c r="F248" s="165">
        <f t="shared" si="25"/>
        <v>-0.5</v>
      </c>
      <c r="G248" s="142">
        <v>9</v>
      </c>
      <c r="H248" s="164">
        <f t="shared" si="26"/>
        <v>1.25</v>
      </c>
      <c r="I248" s="149">
        <v>3</v>
      </c>
      <c r="J248" s="165">
        <f t="shared" si="27"/>
        <v>2</v>
      </c>
      <c r="K248" s="142">
        <v>4</v>
      </c>
      <c r="L248" s="164" t="e">
        <f t="shared" si="28"/>
        <v>#DIV/0!</v>
      </c>
      <c r="M248" s="149">
        <v>27</v>
      </c>
      <c r="N248" s="165">
        <f t="shared" si="29"/>
        <v>1.25</v>
      </c>
      <c r="O248" s="142">
        <v>1307</v>
      </c>
      <c r="P248" s="164">
        <f t="shared" si="30"/>
        <v>5.9521276595744679</v>
      </c>
      <c r="Q248" s="149">
        <v>1334</v>
      </c>
      <c r="R248" s="165">
        <f t="shared" si="31"/>
        <v>5.67</v>
      </c>
    </row>
    <row r="249" spans="2:18" ht="15" hidden="1" customHeight="1" outlineLevel="1">
      <c r="B249" s="41" t="s">
        <v>19</v>
      </c>
      <c r="C249" s="142">
        <v>174</v>
      </c>
      <c r="D249" s="164">
        <f t="shared" si="24"/>
        <v>13.5</v>
      </c>
      <c r="E249" s="149">
        <v>76</v>
      </c>
      <c r="F249" s="165">
        <f t="shared" si="25"/>
        <v>1.2352941176470589</v>
      </c>
      <c r="G249" s="142">
        <v>379</v>
      </c>
      <c r="H249" s="164">
        <f t="shared" si="26"/>
        <v>0.76279069767441854</v>
      </c>
      <c r="I249" s="149">
        <v>162</v>
      </c>
      <c r="J249" s="165">
        <f t="shared" si="27"/>
        <v>1.7457627118644066</v>
      </c>
      <c r="K249" s="142">
        <v>53</v>
      </c>
      <c r="L249" s="164">
        <f t="shared" si="28"/>
        <v>-3.6363636363636376E-2</v>
      </c>
      <c r="M249" s="149">
        <v>844</v>
      </c>
      <c r="N249" s="165">
        <f t="shared" si="29"/>
        <v>1.2506666666666666</v>
      </c>
      <c r="O249" s="142">
        <v>2581</v>
      </c>
      <c r="P249" s="164">
        <f t="shared" si="30"/>
        <v>-7.8214285714285681E-2</v>
      </c>
      <c r="Q249" s="149">
        <v>3425</v>
      </c>
      <c r="R249" s="165">
        <f t="shared" si="31"/>
        <v>7.8740157480315043E-2</v>
      </c>
    </row>
    <row r="250" spans="2:18" ht="15" hidden="1" customHeight="1" outlineLevel="1">
      <c r="B250" s="41" t="s">
        <v>20</v>
      </c>
      <c r="C250" s="142">
        <v>545</v>
      </c>
      <c r="D250" s="164">
        <f t="shared" si="24"/>
        <v>0.70846394984326011</v>
      </c>
      <c r="E250" s="149">
        <v>407</v>
      </c>
      <c r="F250" s="165">
        <f t="shared" si="25"/>
        <v>-0.5637727759914255</v>
      </c>
      <c r="G250" s="142">
        <v>1074</v>
      </c>
      <c r="H250" s="164">
        <f t="shared" si="26"/>
        <v>3.8684719535783341E-2</v>
      </c>
      <c r="I250" s="149">
        <v>310</v>
      </c>
      <c r="J250" s="165">
        <f t="shared" si="27"/>
        <v>-0.2654028436018957</v>
      </c>
      <c r="K250" s="142">
        <v>61</v>
      </c>
      <c r="L250" s="164">
        <f t="shared" si="28"/>
        <v>-0.67724867724867721</v>
      </c>
      <c r="M250" s="149">
        <v>2397</v>
      </c>
      <c r="N250" s="165">
        <f t="shared" si="29"/>
        <v>-0.17259233690024167</v>
      </c>
      <c r="O250" s="142">
        <v>5864</v>
      </c>
      <c r="P250" s="164">
        <f t="shared" si="30"/>
        <v>9.7716211156870125E-2</v>
      </c>
      <c r="Q250" s="149">
        <v>8261</v>
      </c>
      <c r="R250" s="165">
        <f t="shared" si="31"/>
        <v>2.6702269692924219E-3</v>
      </c>
    </row>
    <row r="251" spans="2:18" ht="15" hidden="1" customHeight="1" outlineLevel="1">
      <c r="B251" s="41" t="s">
        <v>21</v>
      </c>
      <c r="C251" s="142">
        <v>445</v>
      </c>
      <c r="D251" s="164">
        <f t="shared" si="24"/>
        <v>0.4401294498381878</v>
      </c>
      <c r="E251" s="149">
        <v>573</v>
      </c>
      <c r="F251" s="165">
        <f t="shared" si="25"/>
        <v>-0.25873221216041398</v>
      </c>
      <c r="G251" s="142">
        <v>1019</v>
      </c>
      <c r="H251" s="164">
        <f t="shared" si="26"/>
        <v>-0.1123693379790941</v>
      </c>
      <c r="I251" s="149">
        <v>466</v>
      </c>
      <c r="J251" s="165">
        <f t="shared" si="27"/>
        <v>0.45625000000000004</v>
      </c>
      <c r="K251" s="142">
        <v>57</v>
      </c>
      <c r="L251" s="164">
        <f t="shared" si="28"/>
        <v>-0.64596273291925466</v>
      </c>
      <c r="M251" s="149">
        <v>2560</v>
      </c>
      <c r="N251" s="165">
        <f t="shared" si="29"/>
        <v>-5.5699004057543355E-2</v>
      </c>
      <c r="O251" s="142">
        <v>6436</v>
      </c>
      <c r="P251" s="164">
        <f t="shared" si="30"/>
        <v>0.11619840443981966</v>
      </c>
      <c r="Q251" s="149">
        <v>8996</v>
      </c>
      <c r="R251" s="165">
        <f t="shared" si="31"/>
        <v>6.1224489795918435E-2</v>
      </c>
    </row>
    <row r="252" spans="2:18" ht="15" hidden="1" customHeight="1" outlineLevel="1">
      <c r="B252" s="41" t="s">
        <v>22</v>
      </c>
      <c r="C252" s="142">
        <v>398</v>
      </c>
      <c r="D252" s="164">
        <f t="shared" si="24"/>
        <v>0.46323529411764697</v>
      </c>
      <c r="E252" s="149">
        <v>603</v>
      </c>
      <c r="F252" s="165">
        <f t="shared" si="25"/>
        <v>-0.36190476190476195</v>
      </c>
      <c r="G252" s="142">
        <v>746</v>
      </c>
      <c r="H252" s="164">
        <f t="shared" si="26"/>
        <v>-0.3552290406222991</v>
      </c>
      <c r="I252" s="149">
        <v>515</v>
      </c>
      <c r="J252" s="165">
        <f t="shared" si="27"/>
        <v>0.94339622641509435</v>
      </c>
      <c r="K252" s="142">
        <v>49</v>
      </c>
      <c r="L252" s="164" t="e">
        <f t="shared" si="28"/>
        <v>#DIV/0!</v>
      </c>
      <c r="M252" s="149">
        <v>2311</v>
      </c>
      <c r="N252" s="165">
        <f t="shared" si="29"/>
        <v>-0.12428950359984847</v>
      </c>
      <c r="O252" s="142">
        <v>6499</v>
      </c>
      <c r="P252" s="164">
        <f t="shared" si="30"/>
        <v>0.13599021150148571</v>
      </c>
      <c r="Q252" s="149">
        <v>8810</v>
      </c>
      <c r="R252" s="165">
        <f t="shared" si="31"/>
        <v>5.3827751196172224E-2</v>
      </c>
    </row>
    <row r="253" spans="2:18" collapsed="1">
      <c r="B253" s="171">
        <v>1992</v>
      </c>
      <c r="C253" s="172">
        <v>2143</v>
      </c>
      <c r="D253" s="173">
        <f t="shared" si="24"/>
        <v>-8.8860544217687076E-2</v>
      </c>
      <c r="E253" s="172">
        <v>2405</v>
      </c>
      <c r="F253" s="173">
        <f t="shared" si="25"/>
        <v>-0.44953078507667654</v>
      </c>
      <c r="G253" s="172">
        <v>4882</v>
      </c>
      <c r="H253" s="173">
        <f t="shared" si="26"/>
        <v>-0.17015128335883056</v>
      </c>
      <c r="I253" s="172">
        <v>2531</v>
      </c>
      <c r="J253" s="173">
        <f t="shared" si="27"/>
        <v>0.16797415782187364</v>
      </c>
      <c r="K253" s="172">
        <v>423</v>
      </c>
      <c r="L253" s="173">
        <f t="shared" si="28"/>
        <v>-0.14717741935483875</v>
      </c>
      <c r="M253" s="172">
        <v>12384</v>
      </c>
      <c r="N253" s="173">
        <f t="shared" si="29"/>
        <v>-0.1888386716447239</v>
      </c>
      <c r="O253" s="172">
        <v>42710</v>
      </c>
      <c r="P253" s="173">
        <f t="shared" si="30"/>
        <v>9.305420484209459E-2</v>
      </c>
      <c r="Q253" s="172">
        <v>55094</v>
      </c>
      <c r="R253" s="173">
        <f t="shared" si="31"/>
        <v>1.3856940431718145E-2</v>
      </c>
    </row>
    <row r="254" spans="2:18" ht="15" hidden="1" customHeight="1" outlineLevel="1">
      <c r="B254" s="41" t="s">
        <v>11</v>
      </c>
      <c r="C254" s="142">
        <v>488</v>
      </c>
      <c r="D254" s="164">
        <f t="shared" si="24"/>
        <v>0.38243626062322944</v>
      </c>
      <c r="E254" s="149">
        <v>525</v>
      </c>
      <c r="F254" s="165">
        <f t="shared" si="25"/>
        <v>-0.48071216617210677</v>
      </c>
      <c r="G254" s="142">
        <v>847</v>
      </c>
      <c r="H254" s="164">
        <f t="shared" si="26"/>
        <v>-0.25766871165644167</v>
      </c>
      <c r="I254" s="149">
        <v>569</v>
      </c>
      <c r="J254" s="165">
        <f t="shared" si="27"/>
        <v>0.51733333333333342</v>
      </c>
      <c r="K254" s="142">
        <v>27</v>
      </c>
      <c r="L254" s="164">
        <f t="shared" si="28"/>
        <v>-0.25</v>
      </c>
      <c r="M254" s="149">
        <v>2456</v>
      </c>
      <c r="N254" s="165">
        <f t="shared" si="29"/>
        <v>-0.15775034293552814</v>
      </c>
      <c r="O254" s="142">
        <v>4989</v>
      </c>
      <c r="P254" s="164">
        <f t="shared" si="30"/>
        <v>0.15915427509293689</v>
      </c>
      <c r="Q254" s="149">
        <v>7445</v>
      </c>
      <c r="R254" s="165">
        <f t="shared" si="31"/>
        <v>3.1163434903047182E-2</v>
      </c>
    </row>
    <row r="255" spans="2:18" ht="15" hidden="1" customHeight="1" outlineLevel="1">
      <c r="B255" s="41" t="s">
        <v>12</v>
      </c>
      <c r="C255" s="142">
        <v>552</v>
      </c>
      <c r="D255" s="164">
        <f t="shared" si="24"/>
        <v>0.79220779220779214</v>
      </c>
      <c r="E255" s="149">
        <v>650</v>
      </c>
      <c r="F255" s="165">
        <f t="shared" si="25"/>
        <v>6.7323481116584594E-2</v>
      </c>
      <c r="G255" s="142">
        <v>1302</v>
      </c>
      <c r="H255" s="164">
        <f t="shared" si="26"/>
        <v>0.21796071094480829</v>
      </c>
      <c r="I255" s="149">
        <v>366</v>
      </c>
      <c r="J255" s="165">
        <f t="shared" si="27"/>
        <v>0</v>
      </c>
      <c r="K255" s="142">
        <v>43</v>
      </c>
      <c r="L255" s="164">
        <f t="shared" si="28"/>
        <v>-0.65040650406504064</v>
      </c>
      <c r="M255" s="149">
        <v>2913</v>
      </c>
      <c r="N255" s="165">
        <f t="shared" si="29"/>
        <v>0.176969696969697</v>
      </c>
      <c r="O255" s="142">
        <v>5026</v>
      </c>
      <c r="P255" s="164">
        <f t="shared" si="30"/>
        <v>0.16802231001626766</v>
      </c>
      <c r="Q255" s="149">
        <v>7939</v>
      </c>
      <c r="R255" s="165">
        <f t="shared" si="31"/>
        <v>0.17128946591915017</v>
      </c>
    </row>
    <row r="256" spans="2:18" ht="15" hidden="1" customHeight="1" outlineLevel="1">
      <c r="B256" s="41" t="s">
        <v>13</v>
      </c>
      <c r="C256" s="142">
        <v>395</v>
      </c>
      <c r="D256" s="164" t="e">
        <f t="shared" si="24"/>
        <v>#DIV/0!</v>
      </c>
      <c r="E256" s="149">
        <v>492</v>
      </c>
      <c r="F256" s="165">
        <f t="shared" si="25"/>
        <v>0.93700787401574792</v>
      </c>
      <c r="G256" s="142">
        <v>140</v>
      </c>
      <c r="H256" s="164">
        <f t="shared" si="26"/>
        <v>-0.70085470085470081</v>
      </c>
      <c r="I256" s="149">
        <v>156</v>
      </c>
      <c r="J256" s="165">
        <f t="shared" si="27"/>
        <v>6.1224489795918435E-2</v>
      </c>
      <c r="K256" s="142">
        <v>6</v>
      </c>
      <c r="L256" s="164">
        <f t="shared" si="28"/>
        <v>-0.93478260869565222</v>
      </c>
      <c r="M256" s="149">
        <v>1189</v>
      </c>
      <c r="N256" s="165">
        <f t="shared" si="29"/>
        <v>0.23725286160249737</v>
      </c>
      <c r="O256" s="142">
        <v>3490</v>
      </c>
      <c r="P256" s="164">
        <f t="shared" si="30"/>
        <v>0.38437128123760411</v>
      </c>
      <c r="Q256" s="149">
        <v>4679</v>
      </c>
      <c r="R256" s="165">
        <f t="shared" si="31"/>
        <v>0.34376794945433664</v>
      </c>
    </row>
    <row r="257" spans="2:18" ht="15" hidden="1" customHeight="1" outlineLevel="1">
      <c r="B257" s="41" t="s">
        <v>14</v>
      </c>
      <c r="C257" s="142">
        <v>0</v>
      </c>
      <c r="D257" s="164" t="e">
        <f t="shared" si="24"/>
        <v>#DIV/0!</v>
      </c>
      <c r="E257" s="149">
        <v>7</v>
      </c>
      <c r="F257" s="165" t="e">
        <f t="shared" si="25"/>
        <v>#DIV/0!</v>
      </c>
      <c r="G257" s="142">
        <v>3</v>
      </c>
      <c r="H257" s="164">
        <f t="shared" si="26"/>
        <v>-0.88</v>
      </c>
      <c r="I257" s="149">
        <v>2</v>
      </c>
      <c r="J257" s="165">
        <f t="shared" si="27"/>
        <v>-0.85714285714285721</v>
      </c>
      <c r="K257" s="142">
        <v>9</v>
      </c>
      <c r="L257" s="164">
        <f t="shared" si="28"/>
        <v>2</v>
      </c>
      <c r="M257" s="149">
        <v>21</v>
      </c>
      <c r="N257" s="165">
        <f t="shared" si="29"/>
        <v>-0.5</v>
      </c>
      <c r="O257" s="142">
        <v>1537</v>
      </c>
      <c r="P257" s="164">
        <f t="shared" si="30"/>
        <v>0.54939516129032251</v>
      </c>
      <c r="Q257" s="149">
        <v>1558</v>
      </c>
      <c r="R257" s="165">
        <f t="shared" si="31"/>
        <v>0.50676982591876207</v>
      </c>
    </row>
    <row r="258" spans="2:18" ht="15" hidden="1" customHeight="1" outlineLevel="1">
      <c r="B258" s="41" t="s">
        <v>15</v>
      </c>
      <c r="C258" s="142">
        <v>0</v>
      </c>
      <c r="D258" s="164" t="e">
        <f t="shared" si="24"/>
        <v>#DIV/0!</v>
      </c>
      <c r="E258" s="149">
        <v>0</v>
      </c>
      <c r="F258" s="165">
        <f t="shared" si="25"/>
        <v>-1</v>
      </c>
      <c r="G258" s="142">
        <v>28</v>
      </c>
      <c r="H258" s="164">
        <f t="shared" si="26"/>
        <v>3</v>
      </c>
      <c r="I258" s="149">
        <v>2</v>
      </c>
      <c r="J258" s="165">
        <f t="shared" si="27"/>
        <v>-0.6</v>
      </c>
      <c r="K258" s="142">
        <v>1</v>
      </c>
      <c r="L258" s="164">
        <f t="shared" si="28"/>
        <v>-0.75</v>
      </c>
      <c r="M258" s="149">
        <v>31</v>
      </c>
      <c r="N258" s="165">
        <f t="shared" si="29"/>
        <v>0.82352941176470584</v>
      </c>
      <c r="O258" s="142">
        <v>1612</v>
      </c>
      <c r="P258" s="164">
        <f t="shared" si="30"/>
        <v>0.37425404944586527</v>
      </c>
      <c r="Q258" s="149">
        <v>1643</v>
      </c>
      <c r="R258" s="165">
        <f t="shared" si="31"/>
        <v>0.38067226890756301</v>
      </c>
    </row>
    <row r="259" spans="2:18" ht="15" hidden="1" customHeight="1" outlineLevel="1">
      <c r="B259" s="41" t="s">
        <v>16</v>
      </c>
      <c r="C259" s="142">
        <v>0</v>
      </c>
      <c r="D259" s="164" t="e">
        <f t="shared" si="24"/>
        <v>#DIV/0!</v>
      </c>
      <c r="E259" s="149">
        <v>1</v>
      </c>
      <c r="F259" s="165" t="e">
        <f t="shared" si="25"/>
        <v>#DIV/0!</v>
      </c>
      <c r="G259" s="142">
        <v>5</v>
      </c>
      <c r="H259" s="164">
        <f t="shared" si="26"/>
        <v>0.66666666666666674</v>
      </c>
      <c r="I259" s="149">
        <v>5</v>
      </c>
      <c r="J259" s="165">
        <f t="shared" si="27"/>
        <v>0.25</v>
      </c>
      <c r="K259" s="142">
        <v>2</v>
      </c>
      <c r="L259" s="164" t="e">
        <f t="shared" si="28"/>
        <v>#DIV/0!</v>
      </c>
      <c r="M259" s="149">
        <v>13</v>
      </c>
      <c r="N259" s="165">
        <f t="shared" si="29"/>
        <v>0.85714285714285721</v>
      </c>
      <c r="O259" s="142">
        <v>1496</v>
      </c>
      <c r="P259" s="164">
        <f t="shared" si="30"/>
        <v>-0.15192743764172334</v>
      </c>
      <c r="Q259" s="149">
        <v>1509</v>
      </c>
      <c r="R259" s="165">
        <f t="shared" si="31"/>
        <v>-0.14793901750423488</v>
      </c>
    </row>
    <row r="260" spans="2:18" ht="15" hidden="1" customHeight="1" outlineLevel="1">
      <c r="B260" s="41" t="s">
        <v>17</v>
      </c>
      <c r="C260" s="142">
        <v>0</v>
      </c>
      <c r="D260" s="164" t="e">
        <f t="shared" si="24"/>
        <v>#DIV/0!</v>
      </c>
      <c r="E260" s="149">
        <v>7</v>
      </c>
      <c r="F260" s="165">
        <f t="shared" si="25"/>
        <v>6</v>
      </c>
      <c r="G260" s="142">
        <v>0</v>
      </c>
      <c r="H260" s="164">
        <f t="shared" si="26"/>
        <v>-1</v>
      </c>
      <c r="I260" s="149">
        <v>0</v>
      </c>
      <c r="J260" s="165">
        <f t="shared" si="27"/>
        <v>-1</v>
      </c>
      <c r="K260" s="142">
        <v>3</v>
      </c>
      <c r="L260" s="164">
        <f t="shared" si="28"/>
        <v>0</v>
      </c>
      <c r="M260" s="149">
        <v>10</v>
      </c>
      <c r="N260" s="165">
        <f t="shared" si="29"/>
        <v>-0.2857142857142857</v>
      </c>
      <c r="O260" s="142">
        <v>1107</v>
      </c>
      <c r="P260" s="164">
        <f t="shared" si="30"/>
        <v>-3.7391304347826115E-2</v>
      </c>
      <c r="Q260" s="149">
        <v>1117</v>
      </c>
      <c r="R260" s="165">
        <f t="shared" si="31"/>
        <v>-4.0378006872852201E-2</v>
      </c>
    </row>
    <row r="261" spans="2:18" ht="15" hidden="1" customHeight="1" outlineLevel="1">
      <c r="B261" s="41" t="s">
        <v>18</v>
      </c>
      <c r="C261" s="142">
        <v>5</v>
      </c>
      <c r="D261" s="164" t="e">
        <f t="shared" si="24"/>
        <v>#DIV/0!</v>
      </c>
      <c r="E261" s="149">
        <v>2</v>
      </c>
      <c r="F261" s="165">
        <f t="shared" si="25"/>
        <v>-0.66666666666666674</v>
      </c>
      <c r="G261" s="142">
        <v>4</v>
      </c>
      <c r="H261" s="164">
        <f t="shared" si="26"/>
        <v>1</v>
      </c>
      <c r="I261" s="149">
        <v>1</v>
      </c>
      <c r="J261" s="165">
        <f t="shared" si="27"/>
        <v>-0.5</v>
      </c>
      <c r="K261" s="142">
        <v>0</v>
      </c>
      <c r="L261" s="164">
        <f t="shared" si="28"/>
        <v>-1</v>
      </c>
      <c r="M261" s="149">
        <v>12</v>
      </c>
      <c r="N261" s="165">
        <f t="shared" si="29"/>
        <v>-7.6923076923076872E-2</v>
      </c>
      <c r="O261" s="142">
        <v>188</v>
      </c>
      <c r="P261" s="164">
        <f t="shared" si="30"/>
        <v>-0.84665579119086454</v>
      </c>
      <c r="Q261" s="149">
        <v>200</v>
      </c>
      <c r="R261" s="165">
        <f t="shared" si="31"/>
        <v>-0.83857949959644873</v>
      </c>
    </row>
    <row r="262" spans="2:18" ht="15" hidden="1" customHeight="1" outlineLevel="1">
      <c r="B262" s="41" t="s">
        <v>19</v>
      </c>
      <c r="C262" s="142">
        <v>12</v>
      </c>
      <c r="D262" s="164" t="e">
        <f t="shared" si="24"/>
        <v>#DIV/0!</v>
      </c>
      <c r="E262" s="149">
        <v>34</v>
      </c>
      <c r="F262" s="165">
        <f t="shared" si="25"/>
        <v>-0.87857142857142856</v>
      </c>
      <c r="G262" s="142">
        <v>215</v>
      </c>
      <c r="H262" s="164">
        <f t="shared" si="26"/>
        <v>-0.73522167487684731</v>
      </c>
      <c r="I262" s="149">
        <v>59</v>
      </c>
      <c r="J262" s="165">
        <f t="shared" si="27"/>
        <v>-0.4732142857142857</v>
      </c>
      <c r="K262" s="142">
        <v>55</v>
      </c>
      <c r="L262" s="164">
        <f t="shared" si="28"/>
        <v>-0.24657534246575341</v>
      </c>
      <c r="M262" s="149">
        <v>375</v>
      </c>
      <c r="N262" s="165">
        <f t="shared" si="29"/>
        <v>-0.70634299138606105</v>
      </c>
      <c r="O262" s="142">
        <v>2800</v>
      </c>
      <c r="P262" s="164">
        <f t="shared" si="30"/>
        <v>0.65484633569739947</v>
      </c>
      <c r="Q262" s="149">
        <v>3175</v>
      </c>
      <c r="R262" s="165">
        <f t="shared" si="31"/>
        <v>6.9383630852138722E-2</v>
      </c>
    </row>
    <row r="263" spans="2:18" ht="15" hidden="1" customHeight="1" outlineLevel="1">
      <c r="B263" s="41" t="s">
        <v>20</v>
      </c>
      <c r="C263" s="142">
        <v>319</v>
      </c>
      <c r="D263" s="164">
        <f t="shared" si="24"/>
        <v>-0.16710182767624016</v>
      </c>
      <c r="E263" s="149">
        <v>933</v>
      </c>
      <c r="F263" s="165">
        <f t="shared" si="25"/>
        <v>-9.5541401273885329E-3</v>
      </c>
      <c r="G263" s="142">
        <v>1034</v>
      </c>
      <c r="H263" s="164">
        <f t="shared" si="26"/>
        <v>-0.2021604938271605</v>
      </c>
      <c r="I263" s="149">
        <v>422</v>
      </c>
      <c r="J263" s="165">
        <f t="shared" si="27"/>
        <v>5.7644110275689275E-2</v>
      </c>
      <c r="K263" s="142">
        <v>189</v>
      </c>
      <c r="L263" s="164">
        <f t="shared" si="28"/>
        <v>8.4499999999999993</v>
      </c>
      <c r="M263" s="149">
        <v>2897</v>
      </c>
      <c r="N263" s="165">
        <f t="shared" si="29"/>
        <v>-4.7039473684210575E-2</v>
      </c>
      <c r="O263" s="142">
        <v>5342</v>
      </c>
      <c r="P263" s="164">
        <f t="shared" si="30"/>
        <v>-0.13922010957138253</v>
      </c>
      <c r="Q263" s="149">
        <v>8239</v>
      </c>
      <c r="R263" s="165">
        <f t="shared" si="31"/>
        <v>-0.10891196192948305</v>
      </c>
    </row>
    <row r="264" spans="2:18" ht="15" hidden="1" customHeight="1" outlineLevel="1">
      <c r="B264" s="41" t="s">
        <v>21</v>
      </c>
      <c r="C264" s="142">
        <v>309</v>
      </c>
      <c r="D264" s="164">
        <f t="shared" ref="D264:D327" si="32">C264/C277-1</f>
        <v>-0.25181598062953992</v>
      </c>
      <c r="E264" s="149">
        <v>773</v>
      </c>
      <c r="F264" s="165">
        <f t="shared" ref="F264:F327" si="33">E264/E277-1</f>
        <v>-6.4164648910411626E-2</v>
      </c>
      <c r="G264" s="142">
        <v>1148</v>
      </c>
      <c r="H264" s="164">
        <f t="shared" ref="H264:H327" si="34">G264/G277-1</f>
        <v>-0.26645367412140575</v>
      </c>
      <c r="I264" s="149">
        <v>320</v>
      </c>
      <c r="J264" s="165">
        <f t="shared" ref="J264:J327" si="35">I264/I277-1</f>
        <v>-4.1916167664670656E-2</v>
      </c>
      <c r="K264" s="142">
        <v>161</v>
      </c>
      <c r="L264" s="164">
        <f t="shared" ref="L264:L327" si="36">K264/K277-1</f>
        <v>4.5517241379310347</v>
      </c>
      <c r="M264" s="149">
        <v>2711</v>
      </c>
      <c r="N264" s="165">
        <f t="shared" ref="N264:N327" si="37">M264/M277-1</f>
        <v>-0.14398484370066311</v>
      </c>
      <c r="O264" s="142">
        <v>5766</v>
      </c>
      <c r="P264" s="164">
        <f t="shared" ref="P264:P327" si="38">O264/O277-1</f>
        <v>-0.19491762077631947</v>
      </c>
      <c r="Q264" s="149">
        <v>8477</v>
      </c>
      <c r="R264" s="165">
        <f t="shared" ref="R264:R327" si="39">Q264/Q277-1</f>
        <v>-0.17930099719237103</v>
      </c>
    </row>
    <row r="265" spans="2:18" ht="15" hidden="1" customHeight="1" outlineLevel="1">
      <c r="B265" s="41" t="s">
        <v>22</v>
      </c>
      <c r="C265" s="142">
        <v>272</v>
      </c>
      <c r="D265" s="164">
        <f t="shared" si="32"/>
        <v>-0.31486146095717882</v>
      </c>
      <c r="E265" s="149">
        <v>945</v>
      </c>
      <c r="F265" s="165">
        <f t="shared" si="33"/>
        <v>-1.9709543568464771E-2</v>
      </c>
      <c r="G265" s="142">
        <v>1157</v>
      </c>
      <c r="H265" s="164">
        <f t="shared" si="34"/>
        <v>-0.32615026208503206</v>
      </c>
      <c r="I265" s="149">
        <v>265</v>
      </c>
      <c r="J265" s="165">
        <f t="shared" si="35"/>
        <v>-0.41371681415929207</v>
      </c>
      <c r="K265" s="142">
        <v>0</v>
      </c>
      <c r="L265" s="164">
        <f t="shared" si="36"/>
        <v>-1</v>
      </c>
      <c r="M265" s="149">
        <v>2639</v>
      </c>
      <c r="N265" s="165">
        <f t="shared" si="37"/>
        <v>-0.27500000000000002</v>
      </c>
      <c r="O265" s="142">
        <v>5721</v>
      </c>
      <c r="P265" s="164">
        <f t="shared" si="38"/>
        <v>-0.32567185289957568</v>
      </c>
      <c r="Q265" s="149">
        <v>8360</v>
      </c>
      <c r="R265" s="165">
        <f t="shared" si="39"/>
        <v>-0.31045859452325963</v>
      </c>
    </row>
    <row r="266" spans="2:18" collapsed="1">
      <c r="B266" s="171">
        <v>1991</v>
      </c>
      <c r="C266" s="172">
        <v>2352</v>
      </c>
      <c r="D266" s="173">
        <f t="shared" si="32"/>
        <v>0.26860841423948223</v>
      </c>
      <c r="E266" s="172">
        <v>4369</v>
      </c>
      <c r="F266" s="173">
        <f t="shared" si="33"/>
        <v>-0.10727421332243559</v>
      </c>
      <c r="G266" s="172">
        <v>5883</v>
      </c>
      <c r="H266" s="173">
        <f t="shared" si="34"/>
        <v>-0.27450980392156865</v>
      </c>
      <c r="I266" s="172">
        <v>2167</v>
      </c>
      <c r="J266" s="173">
        <f t="shared" si="35"/>
        <v>-2.2111913357400703E-2</v>
      </c>
      <c r="K266" s="172">
        <v>496</v>
      </c>
      <c r="L266" s="173">
        <f t="shared" si="36"/>
        <v>0</v>
      </c>
      <c r="M266" s="172">
        <v>15267</v>
      </c>
      <c r="N266" s="173">
        <f t="shared" si="37"/>
        <v>-0.13102623939894131</v>
      </c>
      <c r="O266" s="172">
        <v>39074</v>
      </c>
      <c r="P266" s="173">
        <f t="shared" si="38"/>
        <v>-4.6440686238621631E-2</v>
      </c>
      <c r="Q266" s="172">
        <v>54341</v>
      </c>
      <c r="R266" s="173">
        <f t="shared" si="39"/>
        <v>-7.1823864995046671E-2</v>
      </c>
    </row>
    <row r="267" spans="2:18" ht="15" hidden="1" customHeight="1" outlineLevel="1">
      <c r="B267" s="41" t="s">
        <v>11</v>
      </c>
      <c r="C267" s="142">
        <v>353</v>
      </c>
      <c r="D267" s="164">
        <f t="shared" si="32"/>
        <v>-3.5519125683060149E-2</v>
      </c>
      <c r="E267" s="149">
        <v>1011</v>
      </c>
      <c r="F267" s="165">
        <f t="shared" si="33"/>
        <v>-2.4131274131274139E-2</v>
      </c>
      <c r="G267" s="142">
        <v>1141</v>
      </c>
      <c r="H267" s="164">
        <f t="shared" si="34"/>
        <v>-0.29567901234567906</v>
      </c>
      <c r="I267" s="149">
        <v>375</v>
      </c>
      <c r="J267" s="165">
        <f t="shared" si="35"/>
        <v>4.748603351955305E-2</v>
      </c>
      <c r="K267" s="142">
        <v>36</v>
      </c>
      <c r="L267" s="164">
        <f t="shared" si="36"/>
        <v>1.1176470588235294</v>
      </c>
      <c r="M267" s="149">
        <v>2916</v>
      </c>
      <c r="N267" s="165">
        <f t="shared" si="37"/>
        <v>-0.1415955254636444</v>
      </c>
      <c r="O267" s="142">
        <v>4304</v>
      </c>
      <c r="P267" s="164">
        <f t="shared" si="38"/>
        <v>-0.41593160537386353</v>
      </c>
      <c r="Q267" s="149">
        <v>7220</v>
      </c>
      <c r="R267" s="165">
        <f t="shared" si="39"/>
        <v>-0.32937023964332157</v>
      </c>
    </row>
    <row r="268" spans="2:18" ht="15" hidden="1" customHeight="1" outlineLevel="1">
      <c r="B268" s="41" t="s">
        <v>12</v>
      </c>
      <c r="C268" s="142">
        <v>308</v>
      </c>
      <c r="D268" s="164">
        <f t="shared" si="32"/>
        <v>17.117647058823529</v>
      </c>
      <c r="E268" s="149">
        <v>609</v>
      </c>
      <c r="F268" s="165">
        <f t="shared" si="33"/>
        <v>-0.54754829123328386</v>
      </c>
      <c r="G268" s="142">
        <v>1069</v>
      </c>
      <c r="H268" s="164">
        <f t="shared" si="34"/>
        <v>-0.1814701378254211</v>
      </c>
      <c r="I268" s="149">
        <v>366</v>
      </c>
      <c r="J268" s="165">
        <f t="shared" si="35"/>
        <v>-0.28375733855185914</v>
      </c>
      <c r="K268" s="142">
        <v>123</v>
      </c>
      <c r="L268" s="164">
        <f t="shared" si="36"/>
        <v>1.2363636363636363</v>
      </c>
      <c r="M268" s="149">
        <v>2475</v>
      </c>
      <c r="N268" s="165">
        <f t="shared" si="37"/>
        <v>-0.2349304482225657</v>
      </c>
      <c r="O268" s="142">
        <v>4303</v>
      </c>
      <c r="P268" s="164">
        <f t="shared" si="38"/>
        <v>-0.35438859714928728</v>
      </c>
      <c r="Q268" s="149">
        <v>6778</v>
      </c>
      <c r="R268" s="165">
        <f t="shared" si="39"/>
        <v>-0.31535353535353539</v>
      </c>
    </row>
    <row r="269" spans="2:18" ht="15" hidden="1" customHeight="1" outlineLevel="1">
      <c r="B269" s="41" t="s">
        <v>13</v>
      </c>
      <c r="C269" s="142">
        <v>0</v>
      </c>
      <c r="D269" s="164" t="e">
        <f t="shared" si="32"/>
        <v>#DIV/0!</v>
      </c>
      <c r="E269" s="149">
        <v>254</v>
      </c>
      <c r="F269" s="165">
        <f t="shared" si="33"/>
        <v>-0.42141230068337132</v>
      </c>
      <c r="G269" s="142">
        <v>468</v>
      </c>
      <c r="H269" s="164">
        <f t="shared" si="34"/>
        <v>-0.48344370860927155</v>
      </c>
      <c r="I269" s="149">
        <v>147</v>
      </c>
      <c r="J269" s="165">
        <f t="shared" si="35"/>
        <v>0.24576271186440679</v>
      </c>
      <c r="K269" s="142">
        <v>92</v>
      </c>
      <c r="L269" s="164">
        <f t="shared" si="36"/>
        <v>4.4117647058823533</v>
      </c>
      <c r="M269" s="149">
        <v>961</v>
      </c>
      <c r="N269" s="165">
        <f t="shared" si="37"/>
        <v>-0.3506756756756757</v>
      </c>
      <c r="O269" s="142">
        <v>2521</v>
      </c>
      <c r="P269" s="164">
        <f t="shared" si="38"/>
        <v>-0.46017130620985014</v>
      </c>
      <c r="Q269" s="149">
        <v>3482</v>
      </c>
      <c r="R269" s="165">
        <f t="shared" si="39"/>
        <v>-0.43382113821138213</v>
      </c>
    </row>
    <row r="270" spans="2:18" ht="15" hidden="1" customHeight="1" outlineLevel="1">
      <c r="B270" s="41" t="s">
        <v>14</v>
      </c>
      <c r="C270" s="142">
        <v>0</v>
      </c>
      <c r="D270" s="164">
        <f t="shared" si="32"/>
        <v>-1</v>
      </c>
      <c r="E270" s="149">
        <v>0</v>
      </c>
      <c r="F270" s="165">
        <f t="shared" si="33"/>
        <v>-1</v>
      </c>
      <c r="G270" s="142">
        <v>25</v>
      </c>
      <c r="H270" s="164">
        <f t="shared" si="34"/>
        <v>5.25</v>
      </c>
      <c r="I270" s="149">
        <v>14</v>
      </c>
      <c r="J270" s="165">
        <f t="shared" si="35"/>
        <v>0.55555555555555558</v>
      </c>
      <c r="K270" s="142">
        <v>3</v>
      </c>
      <c r="L270" s="164">
        <f t="shared" si="36"/>
        <v>0</v>
      </c>
      <c r="M270" s="149">
        <v>42</v>
      </c>
      <c r="N270" s="165">
        <f t="shared" si="37"/>
        <v>0.61538461538461542</v>
      </c>
      <c r="O270" s="142">
        <v>992</v>
      </c>
      <c r="P270" s="164">
        <f t="shared" si="38"/>
        <v>-0.59609120521172643</v>
      </c>
      <c r="Q270" s="149">
        <v>1034</v>
      </c>
      <c r="R270" s="165">
        <f t="shared" si="39"/>
        <v>-0.58340048348106366</v>
      </c>
    </row>
    <row r="271" spans="2:18" ht="15" hidden="1" customHeight="1" outlineLevel="1">
      <c r="B271" s="41" t="s">
        <v>15</v>
      </c>
      <c r="C271" s="142">
        <v>0</v>
      </c>
      <c r="D271" s="164" t="e">
        <f t="shared" si="32"/>
        <v>#DIV/0!</v>
      </c>
      <c r="E271" s="149">
        <v>1</v>
      </c>
      <c r="F271" s="165">
        <f t="shared" si="33"/>
        <v>-0.75</v>
      </c>
      <c r="G271" s="142">
        <v>7</v>
      </c>
      <c r="H271" s="164">
        <f t="shared" si="34"/>
        <v>2.5</v>
      </c>
      <c r="I271" s="149">
        <v>5</v>
      </c>
      <c r="J271" s="165">
        <f t="shared" si="35"/>
        <v>0.25</v>
      </c>
      <c r="K271" s="142">
        <v>4</v>
      </c>
      <c r="L271" s="164">
        <f t="shared" si="36"/>
        <v>1</v>
      </c>
      <c r="M271" s="149">
        <v>17</v>
      </c>
      <c r="N271" s="165">
        <f t="shared" si="37"/>
        <v>0.41666666666666674</v>
      </c>
      <c r="O271" s="142">
        <v>1173</v>
      </c>
      <c r="P271" s="164">
        <f t="shared" si="38"/>
        <v>-0.62761904761904763</v>
      </c>
      <c r="Q271" s="149">
        <v>1190</v>
      </c>
      <c r="R271" s="165">
        <f t="shared" si="39"/>
        <v>-0.62365591397849462</v>
      </c>
    </row>
    <row r="272" spans="2:18" ht="15" hidden="1" customHeight="1" outlineLevel="1">
      <c r="B272" s="41" t="s">
        <v>16</v>
      </c>
      <c r="C272" s="142">
        <v>0</v>
      </c>
      <c r="D272" s="164" t="e">
        <f t="shared" si="32"/>
        <v>#DIV/0!</v>
      </c>
      <c r="E272" s="149">
        <v>0</v>
      </c>
      <c r="F272" s="165">
        <f t="shared" si="33"/>
        <v>-1</v>
      </c>
      <c r="G272" s="142">
        <v>3</v>
      </c>
      <c r="H272" s="164">
        <f t="shared" si="34"/>
        <v>0.5</v>
      </c>
      <c r="I272" s="149">
        <v>4</v>
      </c>
      <c r="J272" s="165">
        <f t="shared" si="35"/>
        <v>-0.19999999999999996</v>
      </c>
      <c r="K272" s="142">
        <v>0</v>
      </c>
      <c r="L272" s="164">
        <f t="shared" si="36"/>
        <v>-1</v>
      </c>
      <c r="M272" s="149">
        <v>7</v>
      </c>
      <c r="N272" s="165">
        <f t="shared" si="37"/>
        <v>-0.7407407407407407</v>
      </c>
      <c r="O272" s="142">
        <v>1764</v>
      </c>
      <c r="P272" s="164">
        <f t="shared" si="38"/>
        <v>-0.49412102093490107</v>
      </c>
      <c r="Q272" s="149">
        <v>1771</v>
      </c>
      <c r="R272" s="165">
        <f t="shared" si="39"/>
        <v>-0.49601593625498008</v>
      </c>
    </row>
    <row r="273" spans="2:18" ht="15" hidden="1" customHeight="1" outlineLevel="1">
      <c r="B273" s="41" t="s">
        <v>17</v>
      </c>
      <c r="C273" s="142">
        <v>0</v>
      </c>
      <c r="D273" s="164" t="e">
        <f t="shared" si="32"/>
        <v>#DIV/0!</v>
      </c>
      <c r="E273" s="149">
        <v>1</v>
      </c>
      <c r="F273" s="165" t="e">
        <f t="shared" si="33"/>
        <v>#DIV/0!</v>
      </c>
      <c r="G273" s="142">
        <v>4</v>
      </c>
      <c r="H273" s="164">
        <f t="shared" si="34"/>
        <v>0.33333333333333326</v>
      </c>
      <c r="I273" s="149">
        <v>6</v>
      </c>
      <c r="J273" s="165">
        <f t="shared" si="35"/>
        <v>0</v>
      </c>
      <c r="K273" s="142">
        <v>3</v>
      </c>
      <c r="L273" s="164">
        <f t="shared" si="36"/>
        <v>-0.93023255813953487</v>
      </c>
      <c r="M273" s="149">
        <v>14</v>
      </c>
      <c r="N273" s="165">
        <f t="shared" si="37"/>
        <v>-0.73076923076923084</v>
      </c>
      <c r="O273" s="142">
        <v>1150</v>
      </c>
      <c r="P273" s="164">
        <f t="shared" si="38"/>
        <v>-0.58736993182633657</v>
      </c>
      <c r="Q273" s="149">
        <v>1164</v>
      </c>
      <c r="R273" s="165">
        <f t="shared" si="39"/>
        <v>-0.58999647763296936</v>
      </c>
    </row>
    <row r="274" spans="2:18" ht="15" hidden="1" customHeight="1" outlineLevel="1">
      <c r="B274" s="41" t="s">
        <v>18</v>
      </c>
      <c r="C274" s="142">
        <v>0</v>
      </c>
      <c r="D274" s="164" t="e">
        <f t="shared" si="32"/>
        <v>#DIV/0!</v>
      </c>
      <c r="E274" s="149">
        <v>6</v>
      </c>
      <c r="F274" s="165" t="e">
        <f t="shared" si="33"/>
        <v>#DIV/0!</v>
      </c>
      <c r="G274" s="142">
        <v>2</v>
      </c>
      <c r="H274" s="164" t="e">
        <f t="shared" si="34"/>
        <v>#DIV/0!</v>
      </c>
      <c r="I274" s="149">
        <v>2</v>
      </c>
      <c r="J274" s="165">
        <f t="shared" si="35"/>
        <v>-0.92307692307692313</v>
      </c>
      <c r="K274" s="142">
        <v>3</v>
      </c>
      <c r="L274" s="164">
        <f t="shared" si="36"/>
        <v>-0.83333333333333337</v>
      </c>
      <c r="M274" s="149">
        <v>13</v>
      </c>
      <c r="N274" s="165">
        <f t="shared" si="37"/>
        <v>-0.70454545454545459</v>
      </c>
      <c r="O274" s="142">
        <v>1226</v>
      </c>
      <c r="P274" s="164">
        <f t="shared" si="38"/>
        <v>-0.66029371016902183</v>
      </c>
      <c r="Q274" s="149">
        <v>1239</v>
      </c>
      <c r="R274" s="165">
        <f t="shared" si="39"/>
        <v>-0.66082671776621948</v>
      </c>
    </row>
    <row r="275" spans="2:18" ht="15" hidden="1" customHeight="1" outlineLevel="1">
      <c r="B275" s="41" t="s">
        <v>19</v>
      </c>
      <c r="C275" s="142">
        <v>0</v>
      </c>
      <c r="D275" s="164">
        <f t="shared" si="32"/>
        <v>-1</v>
      </c>
      <c r="E275" s="149">
        <v>280</v>
      </c>
      <c r="F275" s="165">
        <f t="shared" si="33"/>
        <v>-0.27461139896373055</v>
      </c>
      <c r="G275" s="142">
        <v>812</v>
      </c>
      <c r="H275" s="164">
        <f t="shared" si="34"/>
        <v>-5.2508751458576475E-2</v>
      </c>
      <c r="I275" s="149">
        <v>112</v>
      </c>
      <c r="J275" s="165">
        <f t="shared" si="35"/>
        <v>-0.52136752136752129</v>
      </c>
      <c r="K275" s="142">
        <v>73</v>
      </c>
      <c r="L275" s="164">
        <f t="shared" si="36"/>
        <v>1.3548387096774195</v>
      </c>
      <c r="M275" s="149">
        <v>1277</v>
      </c>
      <c r="N275" s="165">
        <f t="shared" si="37"/>
        <v>-0.29680616740088106</v>
      </c>
      <c r="O275" s="142">
        <v>1692</v>
      </c>
      <c r="P275" s="164">
        <f t="shared" si="38"/>
        <v>-0.70640291514836018</v>
      </c>
      <c r="Q275" s="149">
        <v>2969</v>
      </c>
      <c r="R275" s="165">
        <f t="shared" si="39"/>
        <v>-0.60825966486343841</v>
      </c>
    </row>
    <row r="276" spans="2:18" ht="15" hidden="1" customHeight="1" outlineLevel="1">
      <c r="B276" s="41" t="s">
        <v>20</v>
      </c>
      <c r="C276" s="142">
        <v>383</v>
      </c>
      <c r="D276" s="164">
        <f t="shared" si="32"/>
        <v>0.11988304093567259</v>
      </c>
      <c r="E276" s="149">
        <v>942</v>
      </c>
      <c r="F276" s="165">
        <f t="shared" si="33"/>
        <v>-3.5823950870010224E-2</v>
      </c>
      <c r="G276" s="142">
        <v>1296</v>
      </c>
      <c r="H276" s="164">
        <f t="shared" si="34"/>
        <v>-7.5606276747503531E-2</v>
      </c>
      <c r="I276" s="149">
        <v>399</v>
      </c>
      <c r="J276" s="165">
        <f t="shared" si="35"/>
        <v>-0.46657754010695185</v>
      </c>
      <c r="K276" s="142">
        <v>20</v>
      </c>
      <c r="L276" s="164">
        <f t="shared" si="36"/>
        <v>-0.54545454545454541</v>
      </c>
      <c r="M276" s="149">
        <v>3040</v>
      </c>
      <c r="N276" s="165">
        <f t="shared" si="37"/>
        <v>-0.13464275547964699</v>
      </c>
      <c r="O276" s="142">
        <v>6206</v>
      </c>
      <c r="P276" s="164">
        <f t="shared" si="38"/>
        <v>-0.28625646923519266</v>
      </c>
      <c r="Q276" s="149">
        <v>9246</v>
      </c>
      <c r="R276" s="165">
        <f t="shared" si="39"/>
        <v>-0.24262778505897775</v>
      </c>
    </row>
    <row r="277" spans="2:18" ht="15" hidden="1" customHeight="1" outlineLevel="1">
      <c r="B277" s="41" t="s">
        <v>21</v>
      </c>
      <c r="C277" s="142">
        <v>413</v>
      </c>
      <c r="D277" s="164">
        <f t="shared" si="32"/>
        <v>0.1408839779005524</v>
      </c>
      <c r="E277" s="149">
        <v>826</v>
      </c>
      <c r="F277" s="165">
        <f t="shared" si="33"/>
        <v>-0.20653218059558121</v>
      </c>
      <c r="G277" s="142">
        <v>1565</v>
      </c>
      <c r="H277" s="164">
        <f t="shared" si="34"/>
        <v>0.22265625</v>
      </c>
      <c r="I277" s="149">
        <v>334</v>
      </c>
      <c r="J277" s="165">
        <f t="shared" si="35"/>
        <v>-0.5684754521963824</v>
      </c>
      <c r="K277" s="142">
        <v>29</v>
      </c>
      <c r="L277" s="164">
        <f t="shared" si="36"/>
        <v>-0.52459016393442626</v>
      </c>
      <c r="M277" s="149">
        <v>3167</v>
      </c>
      <c r="N277" s="165">
        <f t="shared" si="37"/>
        <v>-9.9772598067083607E-2</v>
      </c>
      <c r="O277" s="142">
        <v>7162</v>
      </c>
      <c r="P277" s="164">
        <f t="shared" si="38"/>
        <v>-6.4035546262415033E-2</v>
      </c>
      <c r="Q277" s="149">
        <v>10329</v>
      </c>
      <c r="R277" s="165">
        <f t="shared" si="39"/>
        <v>-7.5290957923008106E-2</v>
      </c>
    </row>
    <row r="278" spans="2:18" ht="15" hidden="1" customHeight="1" outlineLevel="1">
      <c r="B278" s="41" t="s">
        <v>22</v>
      </c>
      <c r="C278" s="142">
        <v>397</v>
      </c>
      <c r="D278" s="164">
        <f t="shared" si="32"/>
        <v>0.13105413105413111</v>
      </c>
      <c r="E278" s="149">
        <v>964</v>
      </c>
      <c r="F278" s="165">
        <f t="shared" si="33"/>
        <v>-0.22132471728594505</v>
      </c>
      <c r="G278" s="142">
        <v>1717</v>
      </c>
      <c r="H278" s="164">
        <f t="shared" si="34"/>
        <v>3.506721215663422E-3</v>
      </c>
      <c r="I278" s="149">
        <v>452</v>
      </c>
      <c r="J278" s="165">
        <f t="shared" si="35"/>
        <v>-0.26623376623376627</v>
      </c>
      <c r="K278" s="142">
        <v>110</v>
      </c>
      <c r="L278" s="164">
        <f t="shared" si="36"/>
        <v>2.4375</v>
      </c>
      <c r="M278" s="149">
        <v>3640</v>
      </c>
      <c r="N278" s="165">
        <f t="shared" si="37"/>
        <v>-7.8014184397163122E-2</v>
      </c>
      <c r="O278" s="142">
        <v>8484</v>
      </c>
      <c r="P278" s="164">
        <f t="shared" si="38"/>
        <v>-0.14346289752650176</v>
      </c>
      <c r="Q278" s="149">
        <v>12124</v>
      </c>
      <c r="R278" s="165">
        <f t="shared" si="39"/>
        <v>-0.124810510358767</v>
      </c>
    </row>
    <row r="279" spans="2:18" collapsed="1">
      <c r="B279" s="171">
        <v>1990</v>
      </c>
      <c r="C279" s="172">
        <v>1854</v>
      </c>
      <c r="D279" s="173">
        <f t="shared" si="32"/>
        <v>6.1247853463079593E-2</v>
      </c>
      <c r="E279" s="172">
        <v>4894</v>
      </c>
      <c r="F279" s="173">
        <f t="shared" si="33"/>
        <v>-0.24440327312027177</v>
      </c>
      <c r="G279" s="172">
        <v>8109</v>
      </c>
      <c r="H279" s="173">
        <f t="shared" si="34"/>
        <v>-0.10821511052457933</v>
      </c>
      <c r="I279" s="172">
        <v>2216</v>
      </c>
      <c r="J279" s="173">
        <f t="shared" si="35"/>
        <v>-0.34995599882663542</v>
      </c>
      <c r="K279" s="172">
        <v>496</v>
      </c>
      <c r="L279" s="173">
        <f t="shared" si="36"/>
        <v>0.45029239766081863</v>
      </c>
      <c r="M279" s="172">
        <v>17569</v>
      </c>
      <c r="N279" s="173">
        <f t="shared" si="37"/>
        <v>-0.16608126067970386</v>
      </c>
      <c r="O279" s="172">
        <v>40977</v>
      </c>
      <c r="P279" s="173">
        <f t="shared" si="38"/>
        <v>-0.38108687771870464</v>
      </c>
      <c r="Q279" s="172">
        <v>58546</v>
      </c>
      <c r="R279" s="173">
        <f t="shared" si="39"/>
        <v>-0.32918557220770883</v>
      </c>
    </row>
    <row r="280" spans="2:18" ht="15" hidden="1" customHeight="1" outlineLevel="1">
      <c r="B280" s="41" t="s">
        <v>11</v>
      </c>
      <c r="C280" s="142">
        <v>366</v>
      </c>
      <c r="D280" s="164" t="e">
        <f t="shared" si="32"/>
        <v>#DIV/0!</v>
      </c>
      <c r="E280" s="149">
        <v>1036</v>
      </c>
      <c r="F280" s="165">
        <f t="shared" si="33"/>
        <v>5.8252427184466438E-3</v>
      </c>
      <c r="G280" s="142">
        <v>1620</v>
      </c>
      <c r="H280" s="164">
        <f t="shared" si="34"/>
        <v>0.42355008787346216</v>
      </c>
      <c r="I280" s="149">
        <v>358</v>
      </c>
      <c r="J280" s="165">
        <f t="shared" si="35"/>
        <v>-8.3102493074792561E-3</v>
      </c>
      <c r="K280" s="142">
        <v>17</v>
      </c>
      <c r="L280" s="164">
        <f t="shared" si="36"/>
        <v>-0.68518518518518512</v>
      </c>
      <c r="M280" s="149">
        <v>3397</v>
      </c>
      <c r="N280" s="165">
        <f t="shared" si="37"/>
        <v>0.3151374370886566</v>
      </c>
      <c r="O280" s="142">
        <v>7369</v>
      </c>
      <c r="P280" s="164">
        <f t="shared" si="38"/>
        <v>-0.37656514382402706</v>
      </c>
      <c r="Q280" s="149">
        <v>10766</v>
      </c>
      <c r="R280" s="165">
        <f t="shared" si="39"/>
        <v>-0.25251683677011738</v>
      </c>
    </row>
    <row r="281" spans="2:18" ht="15" hidden="1" customHeight="1" outlineLevel="1">
      <c r="B281" s="41" t="s">
        <v>12</v>
      </c>
      <c r="C281" s="142">
        <v>17</v>
      </c>
      <c r="D281" s="164" t="e">
        <f t="shared" si="32"/>
        <v>#DIV/0!</v>
      </c>
      <c r="E281" s="149">
        <v>1346</v>
      </c>
      <c r="F281" s="165">
        <f t="shared" si="33"/>
        <v>0.30933852140077822</v>
      </c>
      <c r="G281" s="142">
        <v>1306</v>
      </c>
      <c r="H281" s="164">
        <f t="shared" si="34"/>
        <v>-0.29290741743367621</v>
      </c>
      <c r="I281" s="149">
        <v>511</v>
      </c>
      <c r="J281" s="165">
        <f t="shared" si="35"/>
        <v>0.41944444444444451</v>
      </c>
      <c r="K281" s="142">
        <v>55</v>
      </c>
      <c r="L281" s="164">
        <f t="shared" si="36"/>
        <v>0.61764705882352944</v>
      </c>
      <c r="M281" s="149">
        <v>3235</v>
      </c>
      <c r="N281" s="165">
        <f t="shared" si="37"/>
        <v>-1.0400734169470738E-2</v>
      </c>
      <c r="O281" s="142">
        <v>6665</v>
      </c>
      <c r="P281" s="164">
        <f t="shared" si="38"/>
        <v>-0.31704068039758171</v>
      </c>
      <c r="Q281" s="149">
        <v>9900</v>
      </c>
      <c r="R281" s="165">
        <f t="shared" si="39"/>
        <v>-0.24009824992324225</v>
      </c>
    </row>
    <row r="282" spans="2:18" ht="15" hidden="1" customHeight="1" outlineLevel="1">
      <c r="B282" s="41" t="s">
        <v>13</v>
      </c>
      <c r="C282" s="142">
        <v>0</v>
      </c>
      <c r="D282" s="164" t="e">
        <f t="shared" si="32"/>
        <v>#DIV/0!</v>
      </c>
      <c r="E282" s="149">
        <v>439</v>
      </c>
      <c r="F282" s="165">
        <f t="shared" si="33"/>
        <v>-2.8761061946902644E-2</v>
      </c>
      <c r="G282" s="142">
        <v>906</v>
      </c>
      <c r="H282" s="164">
        <f t="shared" si="34"/>
        <v>-0.25370675453047775</v>
      </c>
      <c r="I282" s="149">
        <v>118</v>
      </c>
      <c r="J282" s="165">
        <f t="shared" si="35"/>
        <v>-0.33333333333333337</v>
      </c>
      <c r="K282" s="142">
        <v>17</v>
      </c>
      <c r="L282" s="164">
        <f t="shared" si="36"/>
        <v>1.8333333333333335</v>
      </c>
      <c r="M282" s="149">
        <v>1480</v>
      </c>
      <c r="N282" s="165">
        <f t="shared" si="37"/>
        <v>-0.19956733369388857</v>
      </c>
      <c r="O282" s="142">
        <v>4670</v>
      </c>
      <c r="P282" s="164">
        <f t="shared" si="38"/>
        <v>-0.27809553253980523</v>
      </c>
      <c r="Q282" s="149">
        <v>6150</v>
      </c>
      <c r="R282" s="165">
        <f t="shared" si="39"/>
        <v>-0.2606395768213513</v>
      </c>
    </row>
    <row r="283" spans="2:18" ht="15" hidden="1" customHeight="1" outlineLevel="1">
      <c r="B283" s="41" t="s">
        <v>14</v>
      </c>
      <c r="C283" s="142">
        <v>1</v>
      </c>
      <c r="D283" s="164" t="e">
        <f t="shared" si="32"/>
        <v>#DIV/0!</v>
      </c>
      <c r="E283" s="149">
        <v>9</v>
      </c>
      <c r="F283" s="165" t="e">
        <f t="shared" si="33"/>
        <v>#DIV/0!</v>
      </c>
      <c r="G283" s="142">
        <v>4</v>
      </c>
      <c r="H283" s="164">
        <f t="shared" si="34"/>
        <v>-0.19999999999999996</v>
      </c>
      <c r="I283" s="149">
        <v>9</v>
      </c>
      <c r="J283" s="165">
        <f t="shared" si="35"/>
        <v>-0.47058823529411764</v>
      </c>
      <c r="K283" s="142">
        <v>3</v>
      </c>
      <c r="L283" s="164">
        <f t="shared" si="36"/>
        <v>-0.5714285714285714</v>
      </c>
      <c r="M283" s="149">
        <v>26</v>
      </c>
      <c r="N283" s="165">
        <f t="shared" si="37"/>
        <v>-0.10344827586206895</v>
      </c>
      <c r="O283" s="142">
        <v>2456</v>
      </c>
      <c r="P283" s="164">
        <f t="shared" si="38"/>
        <v>-0.4421985010220304</v>
      </c>
      <c r="Q283" s="149">
        <v>2482</v>
      </c>
      <c r="R283" s="165">
        <f t="shared" si="39"/>
        <v>-0.43998194945848379</v>
      </c>
    </row>
    <row r="284" spans="2:18" ht="15" hidden="1" customHeight="1" outlineLevel="1">
      <c r="B284" s="41" t="s">
        <v>15</v>
      </c>
      <c r="C284" s="142">
        <v>0</v>
      </c>
      <c r="D284" s="164">
        <f t="shared" si="32"/>
        <v>-1</v>
      </c>
      <c r="E284" s="149">
        <v>4</v>
      </c>
      <c r="F284" s="165">
        <f t="shared" si="33"/>
        <v>3</v>
      </c>
      <c r="G284" s="142">
        <v>2</v>
      </c>
      <c r="H284" s="164">
        <f t="shared" si="34"/>
        <v>-0.77777777777777779</v>
      </c>
      <c r="I284" s="149">
        <v>4</v>
      </c>
      <c r="J284" s="165">
        <f t="shared" si="35"/>
        <v>0</v>
      </c>
      <c r="K284" s="142">
        <v>2</v>
      </c>
      <c r="L284" s="164">
        <f t="shared" si="36"/>
        <v>0</v>
      </c>
      <c r="M284" s="149">
        <v>12</v>
      </c>
      <c r="N284" s="165">
        <f t="shared" si="37"/>
        <v>-0.4285714285714286</v>
      </c>
      <c r="O284" s="142">
        <v>3150</v>
      </c>
      <c r="P284" s="164">
        <f t="shared" si="38"/>
        <v>-0.31132487975513778</v>
      </c>
      <c r="Q284" s="149">
        <v>3162</v>
      </c>
      <c r="R284" s="165">
        <f t="shared" si="39"/>
        <v>-0.31186071817192595</v>
      </c>
    </row>
    <row r="285" spans="2:18" ht="15" hidden="1" customHeight="1" outlineLevel="1">
      <c r="B285" s="41" t="s">
        <v>16</v>
      </c>
      <c r="C285" s="142">
        <v>0</v>
      </c>
      <c r="D285" s="164">
        <f t="shared" si="32"/>
        <v>-1</v>
      </c>
      <c r="E285" s="149">
        <v>1</v>
      </c>
      <c r="F285" s="165">
        <f t="shared" si="33"/>
        <v>-0.75</v>
      </c>
      <c r="G285" s="142">
        <v>2</v>
      </c>
      <c r="H285" s="164">
        <f t="shared" si="34"/>
        <v>-0.6</v>
      </c>
      <c r="I285" s="149">
        <v>5</v>
      </c>
      <c r="J285" s="165">
        <f t="shared" si="35"/>
        <v>0.25</v>
      </c>
      <c r="K285" s="142">
        <v>19</v>
      </c>
      <c r="L285" s="164">
        <f t="shared" si="36"/>
        <v>1.1111111111111112</v>
      </c>
      <c r="M285" s="149">
        <v>27</v>
      </c>
      <c r="N285" s="165">
        <f t="shared" si="37"/>
        <v>-6.8965517241379337E-2</v>
      </c>
      <c r="O285" s="142">
        <v>3487</v>
      </c>
      <c r="P285" s="164">
        <f t="shared" si="38"/>
        <v>-0.1926371845334568</v>
      </c>
      <c r="Q285" s="149">
        <v>3514</v>
      </c>
      <c r="R285" s="165">
        <f t="shared" si="39"/>
        <v>-0.19181232750689969</v>
      </c>
    </row>
    <row r="286" spans="2:18" ht="15" hidden="1" customHeight="1" outlineLevel="1">
      <c r="B286" s="41" t="s">
        <v>17</v>
      </c>
      <c r="C286" s="142">
        <v>0</v>
      </c>
      <c r="D286" s="164" t="e">
        <f t="shared" si="32"/>
        <v>#DIV/0!</v>
      </c>
      <c r="E286" s="149">
        <v>0</v>
      </c>
      <c r="F286" s="165">
        <f t="shared" si="33"/>
        <v>-1</v>
      </c>
      <c r="G286" s="142">
        <v>3</v>
      </c>
      <c r="H286" s="164">
        <f t="shared" si="34"/>
        <v>-0.4</v>
      </c>
      <c r="I286" s="149">
        <v>6</v>
      </c>
      <c r="J286" s="165">
        <f t="shared" si="35"/>
        <v>-0.1428571428571429</v>
      </c>
      <c r="K286" s="142">
        <v>43</v>
      </c>
      <c r="L286" s="164">
        <f t="shared" si="36"/>
        <v>13.333333333333334</v>
      </c>
      <c r="M286" s="149">
        <v>52</v>
      </c>
      <c r="N286" s="165">
        <f t="shared" si="37"/>
        <v>1.4761904761904763</v>
      </c>
      <c r="O286" s="142">
        <v>2787</v>
      </c>
      <c r="P286" s="164">
        <f t="shared" si="38"/>
        <v>-0.31031922791388267</v>
      </c>
      <c r="Q286" s="149">
        <v>2839</v>
      </c>
      <c r="R286" s="165">
        <f t="shared" si="39"/>
        <v>-0.3010832102412605</v>
      </c>
    </row>
    <row r="287" spans="2:18" ht="15" hidden="1" customHeight="1" outlineLevel="1">
      <c r="B287" s="41" t="s">
        <v>18</v>
      </c>
      <c r="C287" s="142">
        <v>0</v>
      </c>
      <c r="D287" s="164" t="e">
        <f t="shared" si="32"/>
        <v>#DIV/0!</v>
      </c>
      <c r="E287" s="149">
        <v>0</v>
      </c>
      <c r="F287" s="165">
        <f t="shared" si="33"/>
        <v>-1</v>
      </c>
      <c r="G287" s="142">
        <v>0</v>
      </c>
      <c r="H287" s="164">
        <f t="shared" si="34"/>
        <v>-1</v>
      </c>
      <c r="I287" s="149">
        <v>26</v>
      </c>
      <c r="J287" s="165">
        <f t="shared" si="35"/>
        <v>12</v>
      </c>
      <c r="K287" s="142">
        <v>18</v>
      </c>
      <c r="L287" s="164">
        <f t="shared" si="36"/>
        <v>8</v>
      </c>
      <c r="M287" s="149">
        <v>44</v>
      </c>
      <c r="N287" s="165">
        <f t="shared" si="37"/>
        <v>2.1428571428571428</v>
      </c>
      <c r="O287" s="142">
        <v>3609</v>
      </c>
      <c r="P287" s="164">
        <f t="shared" si="38"/>
        <v>-7.6745970836531119E-2</v>
      </c>
      <c r="Q287" s="149">
        <v>3653</v>
      </c>
      <c r="R287" s="165">
        <f t="shared" si="39"/>
        <v>-6.8824878919194532E-2</v>
      </c>
    </row>
    <row r="288" spans="2:18" ht="15" hidden="1" customHeight="1" outlineLevel="1">
      <c r="B288" s="41" t="s">
        <v>19</v>
      </c>
      <c r="C288" s="142">
        <v>308</v>
      </c>
      <c r="D288" s="164">
        <f t="shared" si="32"/>
        <v>307</v>
      </c>
      <c r="E288" s="149">
        <v>386</v>
      </c>
      <c r="F288" s="165">
        <f t="shared" si="33"/>
        <v>-0.26615969581749055</v>
      </c>
      <c r="G288" s="142">
        <v>857</v>
      </c>
      <c r="H288" s="164">
        <f t="shared" si="34"/>
        <v>0.19860139860139858</v>
      </c>
      <c r="I288" s="149">
        <v>234</v>
      </c>
      <c r="J288" s="165">
        <f t="shared" si="35"/>
        <v>-2.9045643153526979E-2</v>
      </c>
      <c r="K288" s="142">
        <v>31</v>
      </c>
      <c r="L288" s="164">
        <f t="shared" si="36"/>
        <v>-0.48333333333333328</v>
      </c>
      <c r="M288" s="149">
        <v>1816</v>
      </c>
      <c r="N288" s="165">
        <f t="shared" si="37"/>
        <v>0.17692806221646151</v>
      </c>
      <c r="O288" s="142">
        <v>5763</v>
      </c>
      <c r="P288" s="164">
        <f t="shared" si="38"/>
        <v>-9.8404255319148981E-2</v>
      </c>
      <c r="Q288" s="149">
        <v>7579</v>
      </c>
      <c r="R288" s="165">
        <f t="shared" si="39"/>
        <v>-4.4864524259609295E-2</v>
      </c>
    </row>
    <row r="289" spans="2:18" ht="15" hidden="1" customHeight="1" outlineLevel="1">
      <c r="B289" s="41" t="s">
        <v>20</v>
      </c>
      <c r="C289" s="142">
        <v>342</v>
      </c>
      <c r="D289" s="164" t="e">
        <f t="shared" si="32"/>
        <v>#DIV/0!</v>
      </c>
      <c r="E289" s="149">
        <v>977</v>
      </c>
      <c r="F289" s="165">
        <f t="shared" si="33"/>
        <v>-1.9076305220883549E-2</v>
      </c>
      <c r="G289" s="142">
        <v>1402</v>
      </c>
      <c r="H289" s="164">
        <f t="shared" si="34"/>
        <v>0.14355628058727565</v>
      </c>
      <c r="I289" s="149">
        <v>748</v>
      </c>
      <c r="J289" s="165">
        <f t="shared" si="35"/>
        <v>-6.6167290886392061E-2</v>
      </c>
      <c r="K289" s="142">
        <v>44</v>
      </c>
      <c r="L289" s="164">
        <f t="shared" si="36"/>
        <v>-0.71052631578947367</v>
      </c>
      <c r="M289" s="149">
        <v>3513</v>
      </c>
      <c r="N289" s="165">
        <f t="shared" si="37"/>
        <v>0.10645669291338589</v>
      </c>
      <c r="O289" s="142">
        <v>8695</v>
      </c>
      <c r="P289" s="164">
        <f t="shared" si="38"/>
        <v>-5.0867809191136315E-2</v>
      </c>
      <c r="Q289" s="149">
        <v>12208</v>
      </c>
      <c r="R289" s="165">
        <f t="shared" si="39"/>
        <v>-1.037613488975353E-2</v>
      </c>
    </row>
    <row r="290" spans="2:18" ht="15" hidden="1" customHeight="1" outlineLevel="1">
      <c r="B290" s="41" t="s">
        <v>21</v>
      </c>
      <c r="C290" s="142">
        <v>362</v>
      </c>
      <c r="D290" s="164" t="e">
        <f t="shared" si="32"/>
        <v>#DIV/0!</v>
      </c>
      <c r="E290" s="149">
        <v>1041</v>
      </c>
      <c r="F290" s="165">
        <f t="shared" si="33"/>
        <v>-0.11025641025641031</v>
      </c>
      <c r="G290" s="142">
        <v>1280</v>
      </c>
      <c r="H290" s="164">
        <f t="shared" si="34"/>
        <v>4.6606704824202705E-2</v>
      </c>
      <c r="I290" s="149">
        <v>774</v>
      </c>
      <c r="J290" s="165">
        <f t="shared" si="35"/>
        <v>9.126466753585305E-3</v>
      </c>
      <c r="K290" s="142">
        <v>61</v>
      </c>
      <c r="L290" s="164">
        <f t="shared" si="36"/>
        <v>-0.42452830188679247</v>
      </c>
      <c r="M290" s="149">
        <v>3518</v>
      </c>
      <c r="N290" s="165">
        <f t="shared" si="37"/>
        <v>7.7158603796693148E-2</v>
      </c>
      <c r="O290" s="142">
        <v>7652</v>
      </c>
      <c r="P290" s="164">
        <f t="shared" si="38"/>
        <v>-0.16517564913811911</v>
      </c>
      <c r="Q290" s="149">
        <v>11170</v>
      </c>
      <c r="R290" s="165">
        <f t="shared" si="39"/>
        <v>-0.10151222651222647</v>
      </c>
    </row>
    <row r="291" spans="2:18" ht="15" hidden="1" customHeight="1" outlineLevel="1">
      <c r="B291" s="41" t="s">
        <v>22</v>
      </c>
      <c r="C291" s="142">
        <v>351</v>
      </c>
      <c r="D291" s="164">
        <f t="shared" si="32"/>
        <v>174.5</v>
      </c>
      <c r="E291" s="149">
        <v>1238</v>
      </c>
      <c r="F291" s="165">
        <f t="shared" si="33"/>
        <v>-6.7771084337349352E-2</v>
      </c>
      <c r="G291" s="142">
        <v>1711</v>
      </c>
      <c r="H291" s="164">
        <f t="shared" si="34"/>
        <v>7.0713391739674503E-2</v>
      </c>
      <c r="I291" s="149">
        <v>616</v>
      </c>
      <c r="J291" s="165">
        <f t="shared" si="35"/>
        <v>-0.41333333333333333</v>
      </c>
      <c r="K291" s="142">
        <v>32</v>
      </c>
      <c r="L291" s="164">
        <f t="shared" si="36"/>
        <v>-0.73983739837398366</v>
      </c>
      <c r="M291" s="149">
        <v>3948</v>
      </c>
      <c r="N291" s="165">
        <f t="shared" si="37"/>
        <v>-3.7307973664959748E-2</v>
      </c>
      <c r="O291" s="142">
        <v>9905</v>
      </c>
      <c r="P291" s="164">
        <f t="shared" si="38"/>
        <v>-9.8960415833666548E-3</v>
      </c>
      <c r="Q291" s="149">
        <v>13853</v>
      </c>
      <c r="R291" s="165">
        <f t="shared" si="39"/>
        <v>-1.7866004962779125E-2</v>
      </c>
    </row>
    <row r="292" spans="2:18" collapsed="1">
      <c r="B292" s="171">
        <v>1989</v>
      </c>
      <c r="C292" s="172">
        <v>1747</v>
      </c>
      <c r="D292" s="173">
        <f t="shared" si="32"/>
        <v>115.46666666666667</v>
      </c>
      <c r="E292" s="172">
        <v>6477</v>
      </c>
      <c r="F292" s="173">
        <f t="shared" si="33"/>
        <v>-1.1145038167938881E-2</v>
      </c>
      <c r="G292" s="172">
        <v>9093</v>
      </c>
      <c r="H292" s="173">
        <f t="shared" si="34"/>
        <v>1.1907411529045175E-2</v>
      </c>
      <c r="I292" s="172">
        <v>3409</v>
      </c>
      <c r="J292" s="173">
        <f t="shared" si="35"/>
        <v>-0.10076496966499604</v>
      </c>
      <c r="K292" s="172">
        <v>342</v>
      </c>
      <c r="L292" s="173">
        <f t="shared" si="36"/>
        <v>-0.38709677419354838</v>
      </c>
      <c r="M292" s="172">
        <v>21068</v>
      </c>
      <c r="N292" s="173">
        <f t="shared" si="37"/>
        <v>5.8693467336683458E-2</v>
      </c>
      <c r="O292" s="172">
        <v>66208</v>
      </c>
      <c r="P292" s="173">
        <f t="shared" si="38"/>
        <v>-0.21196900627254012</v>
      </c>
      <c r="Q292" s="172">
        <v>87276</v>
      </c>
      <c r="R292" s="173">
        <f t="shared" si="39"/>
        <v>-0.1601374173619331</v>
      </c>
    </row>
    <row r="293" spans="2:18" ht="15" hidden="1" customHeight="1" outlineLevel="1">
      <c r="B293" s="41" t="s">
        <v>11</v>
      </c>
      <c r="C293" s="142">
        <v>0</v>
      </c>
      <c r="D293" s="164" t="e">
        <f t="shared" si="32"/>
        <v>#DIV/0!</v>
      </c>
      <c r="E293" s="149">
        <v>1030</v>
      </c>
      <c r="F293" s="165">
        <f t="shared" si="33"/>
        <v>-0.48241206030150752</v>
      </c>
      <c r="G293" s="142">
        <v>1138</v>
      </c>
      <c r="H293" s="164">
        <f t="shared" si="34"/>
        <v>1.4473118279569892</v>
      </c>
      <c r="I293" s="149">
        <v>361</v>
      </c>
      <c r="J293" s="165">
        <f t="shared" si="35"/>
        <v>-0.48132183908045978</v>
      </c>
      <c r="K293" s="142">
        <v>54</v>
      </c>
      <c r="L293" s="164">
        <f t="shared" si="36"/>
        <v>-0.5</v>
      </c>
      <c r="M293" s="149">
        <v>2583</v>
      </c>
      <c r="N293" s="165">
        <f t="shared" si="37"/>
        <v>-0.20449645826917151</v>
      </c>
      <c r="O293" s="142">
        <v>11820</v>
      </c>
      <c r="P293" s="164">
        <f t="shared" si="38"/>
        <v>0.8620037807183365</v>
      </c>
      <c r="Q293" s="149">
        <v>14403</v>
      </c>
      <c r="R293" s="165">
        <f t="shared" si="39"/>
        <v>0.50109431995831155</v>
      </c>
    </row>
    <row r="294" spans="2:18" ht="15" hidden="1" customHeight="1" outlineLevel="1">
      <c r="B294" s="41" t="s">
        <v>12</v>
      </c>
      <c r="C294" s="142">
        <v>0</v>
      </c>
      <c r="D294" s="164" t="e">
        <f t="shared" si="32"/>
        <v>#DIV/0!</v>
      </c>
      <c r="E294" s="149">
        <v>1028</v>
      </c>
      <c r="F294" s="165">
        <f t="shared" si="33"/>
        <v>-0.46374543557642145</v>
      </c>
      <c r="G294" s="142">
        <v>1847</v>
      </c>
      <c r="H294" s="164">
        <f t="shared" si="34"/>
        <v>0.19469598965071144</v>
      </c>
      <c r="I294" s="149">
        <v>360</v>
      </c>
      <c r="J294" s="165">
        <f t="shared" si="35"/>
        <v>-0.55000000000000004</v>
      </c>
      <c r="K294" s="142">
        <v>34</v>
      </c>
      <c r="L294" s="164">
        <f t="shared" si="36"/>
        <v>-0.66666666666666674</v>
      </c>
      <c r="M294" s="149">
        <v>3269</v>
      </c>
      <c r="N294" s="165">
        <f t="shared" si="37"/>
        <v>-0.25108820160366552</v>
      </c>
      <c r="O294" s="142">
        <v>9759</v>
      </c>
      <c r="P294" s="164">
        <f t="shared" si="38"/>
        <v>0.73585912486659555</v>
      </c>
      <c r="Q294" s="149">
        <v>13028</v>
      </c>
      <c r="R294" s="165">
        <f t="shared" si="39"/>
        <v>0.30449584459797729</v>
      </c>
    </row>
    <row r="295" spans="2:18" ht="15" hidden="1" customHeight="1" outlineLevel="1">
      <c r="B295" s="41" t="s">
        <v>13</v>
      </c>
      <c r="C295" s="142">
        <v>0</v>
      </c>
      <c r="D295" s="164" t="e">
        <f t="shared" si="32"/>
        <v>#DIV/0!</v>
      </c>
      <c r="E295" s="149">
        <v>452</v>
      </c>
      <c r="F295" s="165">
        <f t="shared" si="33"/>
        <v>-0.72622652937613563</v>
      </c>
      <c r="G295" s="142">
        <v>1214</v>
      </c>
      <c r="H295" s="164">
        <f t="shared" si="34"/>
        <v>0.76197387518142246</v>
      </c>
      <c r="I295" s="149">
        <v>177</v>
      </c>
      <c r="J295" s="165">
        <f t="shared" si="35"/>
        <v>-0.39795918367346939</v>
      </c>
      <c r="K295" s="142">
        <v>6</v>
      </c>
      <c r="L295" s="164">
        <f t="shared" si="36"/>
        <v>-0.7931034482758621</v>
      </c>
      <c r="M295" s="149">
        <v>1849</v>
      </c>
      <c r="N295" s="165">
        <f t="shared" si="37"/>
        <v>-0.30567029665790457</v>
      </c>
      <c r="O295" s="142">
        <v>6469</v>
      </c>
      <c r="P295" s="164">
        <f t="shared" si="38"/>
        <v>0.72231096911608095</v>
      </c>
      <c r="Q295" s="149">
        <v>8318</v>
      </c>
      <c r="R295" s="165">
        <f t="shared" si="39"/>
        <v>0.29584047359401766</v>
      </c>
    </row>
    <row r="296" spans="2:18" ht="15" hidden="1" customHeight="1" outlineLevel="1">
      <c r="B296" s="41" t="s">
        <v>14</v>
      </c>
      <c r="C296" s="142">
        <v>0</v>
      </c>
      <c r="D296" s="164">
        <f t="shared" si="32"/>
        <v>-1</v>
      </c>
      <c r="E296" s="149">
        <v>0</v>
      </c>
      <c r="F296" s="165">
        <f t="shared" si="33"/>
        <v>-1</v>
      </c>
      <c r="G296" s="142">
        <v>5</v>
      </c>
      <c r="H296" s="164" t="e">
        <f t="shared" si="34"/>
        <v>#DIV/0!</v>
      </c>
      <c r="I296" s="149">
        <v>17</v>
      </c>
      <c r="J296" s="165">
        <f t="shared" si="35"/>
        <v>-0.91584158415841588</v>
      </c>
      <c r="K296" s="142">
        <v>7</v>
      </c>
      <c r="L296" s="164" t="e">
        <f t="shared" si="36"/>
        <v>#DIV/0!</v>
      </c>
      <c r="M296" s="149">
        <v>29</v>
      </c>
      <c r="N296" s="165">
        <f t="shared" si="37"/>
        <v>-0.96759776536312847</v>
      </c>
      <c r="O296" s="142">
        <v>4403</v>
      </c>
      <c r="P296" s="164">
        <f t="shared" si="38"/>
        <v>0.86330935251798557</v>
      </c>
      <c r="Q296" s="149">
        <v>4432</v>
      </c>
      <c r="R296" s="165">
        <f t="shared" si="39"/>
        <v>0.36034376918354827</v>
      </c>
    </row>
    <row r="297" spans="2:18" ht="15" hidden="1" customHeight="1" outlineLevel="1">
      <c r="B297" s="41" t="s">
        <v>15</v>
      </c>
      <c r="C297" s="142">
        <v>5</v>
      </c>
      <c r="D297" s="164" t="e">
        <f t="shared" si="32"/>
        <v>#DIV/0!</v>
      </c>
      <c r="E297" s="149">
        <v>1</v>
      </c>
      <c r="F297" s="165">
        <f t="shared" si="33"/>
        <v>-0.99811676082862522</v>
      </c>
      <c r="G297" s="142">
        <v>9</v>
      </c>
      <c r="H297" s="164">
        <f t="shared" si="34"/>
        <v>-0.25</v>
      </c>
      <c r="I297" s="149">
        <v>4</v>
      </c>
      <c r="J297" s="165">
        <f t="shared" si="35"/>
        <v>-0.97402597402597402</v>
      </c>
      <c r="K297" s="142">
        <v>2</v>
      </c>
      <c r="L297" s="164">
        <f t="shared" si="36"/>
        <v>-0.7142857142857143</v>
      </c>
      <c r="M297" s="149">
        <v>21</v>
      </c>
      <c r="N297" s="165">
        <f t="shared" si="37"/>
        <v>-0.97017045454545459</v>
      </c>
      <c r="O297" s="142">
        <v>4574</v>
      </c>
      <c r="P297" s="164">
        <f t="shared" si="38"/>
        <v>1.2225461613216715</v>
      </c>
      <c r="Q297" s="149">
        <v>4595</v>
      </c>
      <c r="R297" s="165">
        <f t="shared" si="39"/>
        <v>0.66364952932657495</v>
      </c>
    </row>
    <row r="298" spans="2:18" ht="15" hidden="1" customHeight="1" outlineLevel="1">
      <c r="B298" s="41" t="s">
        <v>16</v>
      </c>
      <c r="C298" s="142">
        <v>7</v>
      </c>
      <c r="D298" s="164">
        <f t="shared" si="32"/>
        <v>1.3333333333333335</v>
      </c>
      <c r="E298" s="149">
        <v>4</v>
      </c>
      <c r="F298" s="165">
        <f t="shared" si="33"/>
        <v>-0.99568500539374327</v>
      </c>
      <c r="G298" s="142">
        <v>5</v>
      </c>
      <c r="H298" s="164">
        <f t="shared" si="34"/>
        <v>-0.44444444444444442</v>
      </c>
      <c r="I298" s="149">
        <v>4</v>
      </c>
      <c r="J298" s="165">
        <f t="shared" si="35"/>
        <v>-0.97938144329896903</v>
      </c>
      <c r="K298" s="142">
        <v>9</v>
      </c>
      <c r="L298" s="164">
        <f t="shared" si="36"/>
        <v>8</v>
      </c>
      <c r="M298" s="149">
        <v>29</v>
      </c>
      <c r="N298" s="165">
        <f t="shared" si="37"/>
        <v>-0.97442680776014112</v>
      </c>
      <c r="O298" s="142">
        <v>4319</v>
      </c>
      <c r="P298" s="164">
        <f t="shared" si="38"/>
        <v>0.35732243871778757</v>
      </c>
      <c r="Q298" s="149">
        <v>4348</v>
      </c>
      <c r="R298" s="165">
        <f t="shared" si="39"/>
        <v>7.4142724745134281E-3</v>
      </c>
    </row>
    <row r="299" spans="2:18" ht="15" hidden="1" customHeight="1" outlineLevel="1">
      <c r="B299" s="41" t="s">
        <v>17</v>
      </c>
      <c r="C299" s="142">
        <v>0</v>
      </c>
      <c r="D299" s="164" t="e">
        <f t="shared" si="32"/>
        <v>#DIV/0!</v>
      </c>
      <c r="E299" s="149">
        <v>6</v>
      </c>
      <c r="F299" s="165">
        <f t="shared" si="33"/>
        <v>-0.98886827458256032</v>
      </c>
      <c r="G299" s="142">
        <v>5</v>
      </c>
      <c r="H299" s="164">
        <f t="shared" si="34"/>
        <v>-0.70588235294117641</v>
      </c>
      <c r="I299" s="149">
        <v>7</v>
      </c>
      <c r="J299" s="165">
        <f t="shared" si="35"/>
        <v>-0.93333333333333335</v>
      </c>
      <c r="K299" s="142">
        <v>3</v>
      </c>
      <c r="L299" s="164" t="e">
        <f t="shared" si="36"/>
        <v>#DIV/0!</v>
      </c>
      <c r="M299" s="149">
        <v>21</v>
      </c>
      <c r="N299" s="165">
        <f t="shared" si="37"/>
        <v>-0.9682299546142209</v>
      </c>
      <c r="O299" s="142">
        <v>4041</v>
      </c>
      <c r="P299" s="164">
        <f t="shared" si="38"/>
        <v>0.43654461429079272</v>
      </c>
      <c r="Q299" s="149">
        <v>4062</v>
      </c>
      <c r="R299" s="165">
        <f t="shared" si="39"/>
        <v>0.16925734024179628</v>
      </c>
    </row>
    <row r="300" spans="2:18" ht="15" hidden="1" customHeight="1" outlineLevel="1">
      <c r="B300" s="41" t="s">
        <v>18</v>
      </c>
      <c r="C300" s="142">
        <v>0</v>
      </c>
      <c r="D300" s="164" t="e">
        <f t="shared" si="32"/>
        <v>#DIV/0!</v>
      </c>
      <c r="E300" s="149">
        <v>9</v>
      </c>
      <c r="F300" s="165">
        <f t="shared" si="33"/>
        <v>-0.98228346456692917</v>
      </c>
      <c r="G300" s="142">
        <v>1</v>
      </c>
      <c r="H300" s="164">
        <f t="shared" si="34"/>
        <v>-0.75</v>
      </c>
      <c r="I300" s="149">
        <v>2</v>
      </c>
      <c r="J300" s="165">
        <f t="shared" si="35"/>
        <v>-0.97959183673469385</v>
      </c>
      <c r="K300" s="142">
        <v>2</v>
      </c>
      <c r="L300" s="164">
        <f t="shared" si="36"/>
        <v>0</v>
      </c>
      <c r="M300" s="149">
        <v>14</v>
      </c>
      <c r="N300" s="165">
        <f t="shared" si="37"/>
        <v>-0.97712418300653592</v>
      </c>
      <c r="O300" s="142">
        <v>3909</v>
      </c>
      <c r="P300" s="164">
        <f t="shared" si="38"/>
        <v>0.75134408602150549</v>
      </c>
      <c r="Q300" s="149">
        <v>3923</v>
      </c>
      <c r="R300" s="165">
        <f t="shared" si="39"/>
        <v>0.37939521800281284</v>
      </c>
    </row>
    <row r="301" spans="2:18" ht="15" hidden="1" customHeight="1" outlineLevel="1">
      <c r="B301" s="41" t="s">
        <v>19</v>
      </c>
      <c r="C301" s="142">
        <v>1</v>
      </c>
      <c r="D301" s="164" t="e">
        <f t="shared" si="32"/>
        <v>#DIV/0!</v>
      </c>
      <c r="E301" s="149">
        <v>526</v>
      </c>
      <c r="F301" s="165">
        <f t="shared" si="33"/>
        <v>-0.5912975912975913</v>
      </c>
      <c r="G301" s="142">
        <v>715</v>
      </c>
      <c r="H301" s="164">
        <f t="shared" si="34"/>
        <v>2.0425531914893615</v>
      </c>
      <c r="I301" s="149">
        <v>241</v>
      </c>
      <c r="J301" s="165">
        <f t="shared" si="35"/>
        <v>-0.50614754098360648</v>
      </c>
      <c r="K301" s="142">
        <v>60</v>
      </c>
      <c r="L301" s="164">
        <f t="shared" si="36"/>
        <v>-3.2258064516129004E-2</v>
      </c>
      <c r="M301" s="149">
        <v>1543</v>
      </c>
      <c r="N301" s="165">
        <f t="shared" si="37"/>
        <v>-0.25530888030888033</v>
      </c>
      <c r="O301" s="142">
        <v>6392</v>
      </c>
      <c r="P301" s="164">
        <f t="shared" si="38"/>
        <v>0.55750487329434706</v>
      </c>
      <c r="Q301" s="149">
        <v>7935</v>
      </c>
      <c r="R301" s="165">
        <f t="shared" si="39"/>
        <v>0.28481217616580312</v>
      </c>
    </row>
    <row r="302" spans="2:18" ht="15" hidden="1" customHeight="1" outlineLevel="1">
      <c r="B302" s="41" t="s">
        <v>20</v>
      </c>
      <c r="C302" s="142">
        <v>0</v>
      </c>
      <c r="D302" s="164" t="e">
        <f t="shared" si="32"/>
        <v>#DIV/0!</v>
      </c>
      <c r="E302" s="149">
        <v>996</v>
      </c>
      <c r="F302" s="165">
        <f t="shared" si="33"/>
        <v>-0.40036122817579767</v>
      </c>
      <c r="G302" s="142">
        <v>1226</v>
      </c>
      <c r="H302" s="164">
        <f t="shared" si="34"/>
        <v>0.43896713615023475</v>
      </c>
      <c r="I302" s="149">
        <v>801</v>
      </c>
      <c r="J302" s="165">
        <f t="shared" si="35"/>
        <v>-0.14787234042553188</v>
      </c>
      <c r="K302" s="142">
        <v>152</v>
      </c>
      <c r="L302" s="164">
        <f t="shared" si="36"/>
        <v>0.21599999999999997</v>
      </c>
      <c r="M302" s="149">
        <v>3175</v>
      </c>
      <c r="N302" s="165">
        <f t="shared" si="37"/>
        <v>-0.11263275572945775</v>
      </c>
      <c r="O302" s="142">
        <v>9161</v>
      </c>
      <c r="P302" s="164">
        <f t="shared" si="38"/>
        <v>0.36283844094019635</v>
      </c>
      <c r="Q302" s="149">
        <v>12336</v>
      </c>
      <c r="R302" s="165">
        <f t="shared" si="39"/>
        <v>0.19766990291262143</v>
      </c>
    </row>
    <row r="303" spans="2:18" ht="15" hidden="1" customHeight="1" outlineLevel="1">
      <c r="B303" s="41" t="s">
        <v>21</v>
      </c>
      <c r="C303" s="142">
        <v>0</v>
      </c>
      <c r="D303" s="164" t="e">
        <f t="shared" si="32"/>
        <v>#DIV/0!</v>
      </c>
      <c r="E303" s="149">
        <v>1170</v>
      </c>
      <c r="F303" s="165">
        <f t="shared" si="33"/>
        <v>-0.270573566084788</v>
      </c>
      <c r="G303" s="142">
        <v>1223</v>
      </c>
      <c r="H303" s="164">
        <f t="shared" si="34"/>
        <v>0.54810126582278484</v>
      </c>
      <c r="I303" s="149">
        <v>767</v>
      </c>
      <c r="J303" s="165">
        <f t="shared" si="35"/>
        <v>-0.2811621368322399</v>
      </c>
      <c r="K303" s="142">
        <v>106</v>
      </c>
      <c r="L303" s="164">
        <f t="shared" si="36"/>
        <v>-4.5045045045045029E-2</v>
      </c>
      <c r="M303" s="149">
        <v>3266</v>
      </c>
      <c r="N303" s="165">
        <f t="shared" si="37"/>
        <v>-8.5666293393057091E-2</v>
      </c>
      <c r="O303" s="142">
        <v>9166</v>
      </c>
      <c r="P303" s="164">
        <f t="shared" si="38"/>
        <v>0.39725609756097557</v>
      </c>
      <c r="Q303" s="149">
        <v>12432</v>
      </c>
      <c r="R303" s="165">
        <f t="shared" si="39"/>
        <v>0.22700355309909193</v>
      </c>
    </row>
    <row r="304" spans="2:18" ht="15" hidden="1" customHeight="1" outlineLevel="1">
      <c r="B304" s="41" t="s">
        <v>22</v>
      </c>
      <c r="C304" s="142">
        <v>2</v>
      </c>
      <c r="D304" s="164" t="e">
        <f t="shared" si="32"/>
        <v>#DIV/0!</v>
      </c>
      <c r="E304" s="149">
        <v>1328</v>
      </c>
      <c r="F304" s="165">
        <f t="shared" si="33"/>
        <v>-0.2411428571428571</v>
      </c>
      <c r="G304" s="142">
        <v>1598</v>
      </c>
      <c r="H304" s="164">
        <f t="shared" si="34"/>
        <v>0.95593635250917997</v>
      </c>
      <c r="I304" s="149">
        <v>1050</v>
      </c>
      <c r="J304" s="165">
        <f t="shared" si="35"/>
        <v>9.9476439790575855E-2</v>
      </c>
      <c r="K304" s="142">
        <v>123</v>
      </c>
      <c r="L304" s="164">
        <f t="shared" si="36"/>
        <v>0.59740259740259738</v>
      </c>
      <c r="M304" s="149">
        <v>4101</v>
      </c>
      <c r="N304" s="165">
        <f t="shared" si="37"/>
        <v>0.13948318977493757</v>
      </c>
      <c r="O304" s="142">
        <v>10004</v>
      </c>
      <c r="P304" s="164">
        <f t="shared" si="38"/>
        <v>0.26504805260495701</v>
      </c>
      <c r="Q304" s="149">
        <v>14105</v>
      </c>
      <c r="R304" s="165">
        <f t="shared" si="39"/>
        <v>0.22577561484313891</v>
      </c>
    </row>
    <row r="305" spans="2:18" collapsed="1">
      <c r="B305" s="171">
        <v>1988</v>
      </c>
      <c r="C305" s="172">
        <v>15</v>
      </c>
      <c r="D305" s="173">
        <f t="shared" si="32"/>
        <v>2.75</v>
      </c>
      <c r="E305" s="172">
        <v>6550</v>
      </c>
      <c r="F305" s="173">
        <f t="shared" si="33"/>
        <v>-0.56498638507006715</v>
      </c>
      <c r="G305" s="172">
        <v>8986</v>
      </c>
      <c r="H305" s="173">
        <f t="shared" si="34"/>
        <v>0.65305371596762329</v>
      </c>
      <c r="I305" s="172">
        <v>3791</v>
      </c>
      <c r="J305" s="173">
        <f t="shared" si="35"/>
        <v>-0.36742866677790753</v>
      </c>
      <c r="K305" s="172">
        <v>558</v>
      </c>
      <c r="L305" s="173">
        <f t="shared" si="36"/>
        <v>-0.10576923076923073</v>
      </c>
      <c r="M305" s="172">
        <v>19900</v>
      </c>
      <c r="N305" s="173">
        <f t="shared" si="37"/>
        <v>-0.26573684598922587</v>
      </c>
      <c r="O305" s="172">
        <v>84017</v>
      </c>
      <c r="P305" s="173">
        <f t="shared" si="38"/>
        <v>0.56549526719833043</v>
      </c>
      <c r="Q305" s="172">
        <v>103917</v>
      </c>
      <c r="R305" s="173">
        <f t="shared" si="39"/>
        <v>0.28657917543642442</v>
      </c>
    </row>
    <row r="306" spans="2:18" ht="15" hidden="1" customHeight="1" outlineLevel="1">
      <c r="B306" s="41" t="s">
        <v>11</v>
      </c>
      <c r="C306" s="142">
        <v>0</v>
      </c>
      <c r="D306" s="164" t="e">
        <f t="shared" si="32"/>
        <v>#DIV/0!</v>
      </c>
      <c r="E306" s="149">
        <v>1990</v>
      </c>
      <c r="F306" s="165">
        <f t="shared" si="33"/>
        <v>0.22612446087492288</v>
      </c>
      <c r="G306" s="142">
        <v>465</v>
      </c>
      <c r="H306" s="164">
        <f t="shared" si="34"/>
        <v>-0.44708680142687274</v>
      </c>
      <c r="I306" s="149">
        <v>696</v>
      </c>
      <c r="J306" s="165">
        <f t="shared" si="35"/>
        <v>-9.2568448500651934E-2</v>
      </c>
      <c r="K306" s="142">
        <v>108</v>
      </c>
      <c r="L306" s="164">
        <f t="shared" si="36"/>
        <v>0.31707317073170738</v>
      </c>
      <c r="M306" s="149">
        <v>3247</v>
      </c>
      <c r="N306" s="165">
        <f t="shared" si="37"/>
        <v>-1.9921521279806842E-2</v>
      </c>
      <c r="O306" s="142">
        <v>6348</v>
      </c>
      <c r="P306" s="164">
        <f t="shared" si="38"/>
        <v>0.18543417366946779</v>
      </c>
      <c r="Q306" s="149">
        <v>9595</v>
      </c>
      <c r="R306" s="165">
        <f t="shared" si="39"/>
        <v>0.10694508537148129</v>
      </c>
    </row>
    <row r="307" spans="2:18" ht="15" hidden="1" customHeight="1" outlineLevel="1">
      <c r="B307" s="41" t="s">
        <v>12</v>
      </c>
      <c r="C307" s="142">
        <v>0</v>
      </c>
      <c r="D307" s="164">
        <f t="shared" si="32"/>
        <v>-1</v>
      </c>
      <c r="E307" s="149">
        <v>1917</v>
      </c>
      <c r="F307" s="165">
        <f t="shared" si="33"/>
        <v>0.19439252336448609</v>
      </c>
      <c r="G307" s="142">
        <v>1546</v>
      </c>
      <c r="H307" s="164">
        <f t="shared" si="34"/>
        <v>0.86265060240963853</v>
      </c>
      <c r="I307" s="149">
        <v>800</v>
      </c>
      <c r="J307" s="165">
        <f t="shared" si="35"/>
        <v>-2.7946537059538312E-2</v>
      </c>
      <c r="K307" s="142">
        <v>102</v>
      </c>
      <c r="L307" s="164">
        <f t="shared" si="36"/>
        <v>0.22891566265060237</v>
      </c>
      <c r="M307" s="149">
        <v>4365</v>
      </c>
      <c r="N307" s="165">
        <f t="shared" si="37"/>
        <v>0.30493273542600896</v>
      </c>
      <c r="O307" s="142">
        <v>5622</v>
      </c>
      <c r="P307" s="164">
        <f t="shared" si="38"/>
        <v>-2.2430881585811191E-2</v>
      </c>
      <c r="Q307" s="149">
        <v>9987</v>
      </c>
      <c r="R307" s="165">
        <f t="shared" si="39"/>
        <v>9.7955145118733489E-2</v>
      </c>
    </row>
    <row r="308" spans="2:18" ht="15" hidden="1" customHeight="1" outlineLevel="1">
      <c r="B308" s="41" t="s">
        <v>13</v>
      </c>
      <c r="C308" s="142">
        <v>0</v>
      </c>
      <c r="D308" s="164" t="e">
        <f t="shared" si="32"/>
        <v>#DIV/0!</v>
      </c>
      <c r="E308" s="149">
        <v>1651</v>
      </c>
      <c r="F308" s="165">
        <f t="shared" si="33"/>
        <v>0.66599394550958624</v>
      </c>
      <c r="G308" s="142">
        <v>689</v>
      </c>
      <c r="H308" s="164">
        <f t="shared" si="34"/>
        <v>2.8926553672316384</v>
      </c>
      <c r="I308" s="149">
        <v>294</v>
      </c>
      <c r="J308" s="165">
        <f t="shared" si="35"/>
        <v>-8.411214953271029E-2</v>
      </c>
      <c r="K308" s="142">
        <v>29</v>
      </c>
      <c r="L308" s="164">
        <f t="shared" si="36"/>
        <v>-0.38297872340425532</v>
      </c>
      <c r="M308" s="149">
        <v>2663</v>
      </c>
      <c r="N308" s="165">
        <f t="shared" si="37"/>
        <v>0.73372395833333326</v>
      </c>
      <c r="O308" s="142">
        <v>3756</v>
      </c>
      <c r="P308" s="164">
        <f t="shared" si="38"/>
        <v>0.6678507992895204</v>
      </c>
      <c r="Q308" s="149">
        <v>6419</v>
      </c>
      <c r="R308" s="165">
        <f t="shared" si="39"/>
        <v>0.69456177402323127</v>
      </c>
    </row>
    <row r="309" spans="2:18" ht="15" hidden="1" customHeight="1" outlineLevel="1">
      <c r="B309" s="41" t="s">
        <v>14</v>
      </c>
      <c r="C309" s="142">
        <v>1</v>
      </c>
      <c r="D309" s="164" t="e">
        <f t="shared" si="32"/>
        <v>#DIV/0!</v>
      </c>
      <c r="E309" s="149">
        <v>692</v>
      </c>
      <c r="F309" s="165">
        <f t="shared" si="33"/>
        <v>1.3378378378378377</v>
      </c>
      <c r="G309" s="142">
        <v>0</v>
      </c>
      <c r="H309" s="164">
        <f t="shared" si="34"/>
        <v>-1</v>
      </c>
      <c r="I309" s="149">
        <v>202</v>
      </c>
      <c r="J309" s="165">
        <f t="shared" si="35"/>
        <v>32.666666666666664</v>
      </c>
      <c r="K309" s="142">
        <v>0</v>
      </c>
      <c r="L309" s="164">
        <f t="shared" si="36"/>
        <v>-1</v>
      </c>
      <c r="M309" s="149">
        <v>895</v>
      </c>
      <c r="N309" s="165">
        <f t="shared" si="37"/>
        <v>1.8144654088050314</v>
      </c>
      <c r="O309" s="142">
        <v>2363</v>
      </c>
      <c r="P309" s="164">
        <f t="shared" si="38"/>
        <v>0.53341985723556129</v>
      </c>
      <c r="Q309" s="149">
        <v>3258</v>
      </c>
      <c r="R309" s="165">
        <f t="shared" si="39"/>
        <v>0.75255513717052169</v>
      </c>
    </row>
    <row r="310" spans="2:18" ht="15" hidden="1" customHeight="1" outlineLevel="1">
      <c r="B310" s="41" t="s">
        <v>15</v>
      </c>
      <c r="C310" s="142">
        <v>0</v>
      </c>
      <c r="D310" s="164" t="e">
        <f t="shared" si="32"/>
        <v>#DIV/0!</v>
      </c>
      <c r="E310" s="149">
        <v>531</v>
      </c>
      <c r="F310" s="165">
        <f t="shared" si="33"/>
        <v>1.8244680851063828</v>
      </c>
      <c r="G310" s="142">
        <v>12</v>
      </c>
      <c r="H310" s="164">
        <f t="shared" si="34"/>
        <v>-0.36842105263157898</v>
      </c>
      <c r="I310" s="149">
        <v>154</v>
      </c>
      <c r="J310" s="165">
        <f t="shared" si="35"/>
        <v>6</v>
      </c>
      <c r="K310" s="142">
        <v>7</v>
      </c>
      <c r="L310" s="164">
        <f t="shared" si="36"/>
        <v>0.39999999999999991</v>
      </c>
      <c r="M310" s="149">
        <v>704</v>
      </c>
      <c r="N310" s="165">
        <f t="shared" si="37"/>
        <v>2.0085470085470085</v>
      </c>
      <c r="O310" s="142">
        <v>2058</v>
      </c>
      <c r="P310" s="164">
        <f t="shared" si="38"/>
        <v>0.6596774193548387</v>
      </c>
      <c r="Q310" s="149">
        <v>2762</v>
      </c>
      <c r="R310" s="165">
        <f t="shared" si="39"/>
        <v>0.87381275440976935</v>
      </c>
    </row>
    <row r="311" spans="2:18" ht="15" hidden="1" customHeight="1" outlineLevel="1">
      <c r="B311" s="41" t="s">
        <v>16</v>
      </c>
      <c r="C311" s="142">
        <v>3</v>
      </c>
      <c r="D311" s="164" t="e">
        <f t="shared" si="32"/>
        <v>#DIV/0!</v>
      </c>
      <c r="E311" s="149">
        <v>927</v>
      </c>
      <c r="F311" s="165">
        <f t="shared" si="33"/>
        <v>1.9903225806451612</v>
      </c>
      <c r="G311" s="142">
        <v>9</v>
      </c>
      <c r="H311" s="164">
        <f t="shared" si="34"/>
        <v>-0.5</v>
      </c>
      <c r="I311" s="149">
        <v>194</v>
      </c>
      <c r="J311" s="165">
        <f t="shared" si="35"/>
        <v>9.2105263157894743</v>
      </c>
      <c r="K311" s="142">
        <v>1</v>
      </c>
      <c r="L311" s="164">
        <f t="shared" si="36"/>
        <v>0</v>
      </c>
      <c r="M311" s="149">
        <v>1134</v>
      </c>
      <c r="N311" s="165">
        <f t="shared" si="37"/>
        <v>2.2586206896551726</v>
      </c>
      <c r="O311" s="142">
        <v>3182</v>
      </c>
      <c r="P311" s="164">
        <f t="shared" si="38"/>
        <v>0.98132004981320042</v>
      </c>
      <c r="Q311" s="149">
        <v>4316</v>
      </c>
      <c r="R311" s="165">
        <f t="shared" si="39"/>
        <v>1.2088024564994884</v>
      </c>
    </row>
    <row r="312" spans="2:18" ht="15" hidden="1" customHeight="1" outlineLevel="1">
      <c r="B312" s="41" t="s">
        <v>17</v>
      </c>
      <c r="C312" s="142">
        <v>0</v>
      </c>
      <c r="D312" s="164" t="e">
        <f t="shared" si="32"/>
        <v>#DIV/0!</v>
      </c>
      <c r="E312" s="149">
        <v>539</v>
      </c>
      <c r="F312" s="165">
        <f t="shared" si="33"/>
        <v>1.1560000000000001</v>
      </c>
      <c r="G312" s="142">
        <v>17</v>
      </c>
      <c r="H312" s="164">
        <f t="shared" si="34"/>
        <v>4.666666666666667</v>
      </c>
      <c r="I312" s="149">
        <v>105</v>
      </c>
      <c r="J312" s="165">
        <f t="shared" si="35"/>
        <v>20</v>
      </c>
      <c r="K312" s="142">
        <v>0</v>
      </c>
      <c r="L312" s="164">
        <f t="shared" si="36"/>
        <v>-1</v>
      </c>
      <c r="M312" s="149">
        <v>661</v>
      </c>
      <c r="N312" s="165">
        <f t="shared" si="37"/>
        <v>1.5521235521235521</v>
      </c>
      <c r="O312" s="142">
        <v>2813</v>
      </c>
      <c r="P312" s="164">
        <f t="shared" si="38"/>
        <v>1.4524847428073233</v>
      </c>
      <c r="Q312" s="149">
        <v>3474</v>
      </c>
      <c r="R312" s="165">
        <f t="shared" si="39"/>
        <v>1.4708392603129443</v>
      </c>
    </row>
    <row r="313" spans="2:18" ht="15" hidden="1" customHeight="1" outlineLevel="1">
      <c r="B313" s="41" t="s">
        <v>18</v>
      </c>
      <c r="C313" s="142">
        <v>0</v>
      </c>
      <c r="D313" s="164" t="e">
        <f t="shared" si="32"/>
        <v>#DIV/0!</v>
      </c>
      <c r="E313" s="149">
        <v>508</v>
      </c>
      <c r="F313" s="165">
        <f t="shared" si="33"/>
        <v>1.3738317757009346</v>
      </c>
      <c r="G313" s="142">
        <v>4</v>
      </c>
      <c r="H313" s="164">
        <f t="shared" si="34"/>
        <v>0.33333333333333326</v>
      </c>
      <c r="I313" s="149">
        <v>98</v>
      </c>
      <c r="J313" s="165" t="e">
        <f t="shared" si="35"/>
        <v>#DIV/0!</v>
      </c>
      <c r="K313" s="142">
        <v>2</v>
      </c>
      <c r="L313" s="164">
        <f t="shared" si="36"/>
        <v>-0.92307692307692313</v>
      </c>
      <c r="M313" s="149">
        <v>612</v>
      </c>
      <c r="N313" s="165">
        <f t="shared" si="37"/>
        <v>1.5185185185185186</v>
      </c>
      <c r="O313" s="142">
        <v>2232</v>
      </c>
      <c r="P313" s="164">
        <f t="shared" si="38"/>
        <v>0.91259640102827766</v>
      </c>
      <c r="Q313" s="149">
        <v>2844</v>
      </c>
      <c r="R313" s="165">
        <f t="shared" si="39"/>
        <v>1.0170212765957447</v>
      </c>
    </row>
    <row r="314" spans="2:18" ht="15" hidden="1" customHeight="1" outlineLevel="1">
      <c r="B314" s="41" t="s">
        <v>19</v>
      </c>
      <c r="C314" s="142">
        <v>0</v>
      </c>
      <c r="D314" s="164" t="e">
        <f t="shared" si="32"/>
        <v>#DIV/0!</v>
      </c>
      <c r="E314" s="149">
        <v>1287</v>
      </c>
      <c r="F314" s="165">
        <f t="shared" si="33"/>
        <v>0.54873646209386284</v>
      </c>
      <c r="G314" s="142">
        <v>235</v>
      </c>
      <c r="H314" s="164">
        <f t="shared" si="34"/>
        <v>1.0614035087719298</v>
      </c>
      <c r="I314" s="149">
        <v>488</v>
      </c>
      <c r="J314" s="165">
        <f t="shared" si="35"/>
        <v>0.56913183279742774</v>
      </c>
      <c r="K314" s="142">
        <v>62</v>
      </c>
      <c r="L314" s="164">
        <f t="shared" si="36"/>
        <v>-0.7720588235294118</v>
      </c>
      <c r="M314" s="149">
        <v>2072</v>
      </c>
      <c r="N314" s="165">
        <f t="shared" si="37"/>
        <v>0.35602094240837689</v>
      </c>
      <c r="O314" s="142">
        <v>4104</v>
      </c>
      <c r="P314" s="164">
        <f t="shared" si="38"/>
        <v>0.78434782608695652</v>
      </c>
      <c r="Q314" s="149">
        <v>6176</v>
      </c>
      <c r="R314" s="165">
        <f t="shared" si="39"/>
        <v>0.61337513061650983</v>
      </c>
    </row>
    <row r="315" spans="2:18" ht="15" hidden="1" customHeight="1" outlineLevel="1">
      <c r="B315" s="41" t="s">
        <v>20</v>
      </c>
      <c r="C315" s="142">
        <v>0</v>
      </c>
      <c r="D315" s="164">
        <f t="shared" si="32"/>
        <v>-1</v>
      </c>
      <c r="E315" s="149">
        <v>1661</v>
      </c>
      <c r="F315" s="165">
        <f t="shared" si="33"/>
        <v>0.11327077747989267</v>
      </c>
      <c r="G315" s="142">
        <v>852</v>
      </c>
      <c r="H315" s="164">
        <f t="shared" si="34"/>
        <v>0.1122715404699739</v>
      </c>
      <c r="I315" s="149">
        <v>940</v>
      </c>
      <c r="J315" s="165">
        <f t="shared" si="35"/>
        <v>-0.16814159292035402</v>
      </c>
      <c r="K315" s="142">
        <v>125</v>
      </c>
      <c r="L315" s="164">
        <f t="shared" si="36"/>
        <v>0.5625</v>
      </c>
      <c r="M315" s="149">
        <v>3578</v>
      </c>
      <c r="N315" s="165">
        <f t="shared" si="37"/>
        <v>4.2099354476565765E-3</v>
      </c>
      <c r="O315" s="142">
        <v>6722</v>
      </c>
      <c r="P315" s="164">
        <f t="shared" si="38"/>
        <v>0.25480679484786251</v>
      </c>
      <c r="Q315" s="149">
        <v>10300</v>
      </c>
      <c r="R315" s="165">
        <f t="shared" si="39"/>
        <v>0.15470852017937209</v>
      </c>
    </row>
    <row r="316" spans="2:18" ht="15" hidden="1" customHeight="1" outlineLevel="1">
      <c r="B316" s="41" t="s">
        <v>21</v>
      </c>
      <c r="C316" s="142">
        <v>0</v>
      </c>
      <c r="D316" s="164">
        <f t="shared" si="32"/>
        <v>-1</v>
      </c>
      <c r="E316" s="149">
        <v>1604</v>
      </c>
      <c r="F316" s="165">
        <f t="shared" si="33"/>
        <v>8.6720867208672114E-2</v>
      </c>
      <c r="G316" s="142">
        <v>790</v>
      </c>
      <c r="H316" s="164">
        <f t="shared" si="34"/>
        <v>0.37630662020905925</v>
      </c>
      <c r="I316" s="149">
        <v>1067</v>
      </c>
      <c r="J316" s="165">
        <f t="shared" si="35"/>
        <v>-0.34779951100244499</v>
      </c>
      <c r="K316" s="142">
        <v>111</v>
      </c>
      <c r="L316" s="164">
        <f t="shared" si="36"/>
        <v>0.58571428571428563</v>
      </c>
      <c r="M316" s="149">
        <v>3572</v>
      </c>
      <c r="N316" s="165">
        <f t="shared" si="37"/>
        <v>-7.2930184271995824E-2</v>
      </c>
      <c r="O316" s="142">
        <v>6560</v>
      </c>
      <c r="P316" s="164">
        <f t="shared" si="38"/>
        <v>0.67774936061381075</v>
      </c>
      <c r="Q316" s="149">
        <v>10132</v>
      </c>
      <c r="R316" s="165">
        <f t="shared" si="39"/>
        <v>0.30516552879041603</v>
      </c>
    </row>
    <row r="317" spans="2:18" ht="15" hidden="1" customHeight="1" outlineLevel="1">
      <c r="B317" s="41" t="s">
        <v>22</v>
      </c>
      <c r="C317" s="142">
        <v>0</v>
      </c>
      <c r="D317" s="164">
        <f t="shared" si="32"/>
        <v>-1</v>
      </c>
      <c r="E317" s="149">
        <v>1750</v>
      </c>
      <c r="F317" s="165">
        <f t="shared" si="33"/>
        <v>5.6763285024154619E-2</v>
      </c>
      <c r="G317" s="142">
        <v>817</v>
      </c>
      <c r="H317" s="164">
        <f t="shared" si="34"/>
        <v>7.4999999999999956E-2</v>
      </c>
      <c r="I317" s="149">
        <v>955</v>
      </c>
      <c r="J317" s="165">
        <f t="shared" si="35"/>
        <v>-0.25273865414710484</v>
      </c>
      <c r="K317" s="142">
        <v>77</v>
      </c>
      <c r="L317" s="164">
        <f t="shared" si="36"/>
        <v>-9.4117647058823528E-2</v>
      </c>
      <c r="M317" s="149">
        <v>3599</v>
      </c>
      <c r="N317" s="165">
        <f t="shared" si="37"/>
        <v>-8.3524318818436472E-2</v>
      </c>
      <c r="O317" s="142">
        <v>7908</v>
      </c>
      <c r="P317" s="164">
        <f t="shared" si="38"/>
        <v>1.0045627376425856</v>
      </c>
      <c r="Q317" s="149">
        <v>11507</v>
      </c>
      <c r="R317" s="165">
        <f t="shared" si="39"/>
        <v>0.46176321138211374</v>
      </c>
    </row>
    <row r="318" spans="2:18" collapsed="1">
      <c r="B318" s="171">
        <v>1987</v>
      </c>
      <c r="C318" s="172">
        <v>4</v>
      </c>
      <c r="D318" s="173">
        <f t="shared" si="32"/>
        <v>-0.98837209302325579</v>
      </c>
      <c r="E318" s="172">
        <v>15057</v>
      </c>
      <c r="F318" s="173">
        <f t="shared" si="33"/>
        <v>0.37733260153677284</v>
      </c>
      <c r="G318" s="172">
        <v>5436</v>
      </c>
      <c r="H318" s="173">
        <f t="shared" si="34"/>
        <v>0.3200582807187955</v>
      </c>
      <c r="I318" s="172">
        <v>5993</v>
      </c>
      <c r="J318" s="173">
        <f t="shared" si="35"/>
        <v>-5.1440329218107039E-2</v>
      </c>
      <c r="K318" s="172">
        <v>624</v>
      </c>
      <c r="L318" s="173">
        <f t="shared" si="36"/>
        <v>-0.17350993377483448</v>
      </c>
      <c r="M318" s="172">
        <v>27102</v>
      </c>
      <c r="N318" s="173">
        <f t="shared" si="37"/>
        <v>0.20630257711309929</v>
      </c>
      <c r="O318" s="172">
        <v>53668</v>
      </c>
      <c r="P318" s="173">
        <f t="shared" si="38"/>
        <v>0.50875713362008379</v>
      </c>
      <c r="Q318" s="172">
        <v>80770</v>
      </c>
      <c r="R318" s="173">
        <f t="shared" si="39"/>
        <v>0.39167442020745025</v>
      </c>
    </row>
    <row r="319" spans="2:18" ht="15" hidden="1" customHeight="1" outlineLevel="1">
      <c r="B319" s="41" t="s">
        <v>11</v>
      </c>
      <c r="C319" s="142">
        <v>0</v>
      </c>
      <c r="D319" s="164" t="e">
        <f t="shared" si="32"/>
        <v>#DIV/0!</v>
      </c>
      <c r="E319" s="149">
        <v>1623</v>
      </c>
      <c r="F319" s="165">
        <f t="shared" si="33"/>
        <v>-1.4571948998178486E-2</v>
      </c>
      <c r="G319" s="142">
        <v>841</v>
      </c>
      <c r="H319" s="164">
        <f t="shared" si="34"/>
        <v>-0.25509300265721879</v>
      </c>
      <c r="I319" s="149">
        <v>767</v>
      </c>
      <c r="J319" s="165">
        <f t="shared" si="35"/>
        <v>0.11644832605531286</v>
      </c>
      <c r="K319" s="142">
        <v>82</v>
      </c>
      <c r="L319" s="164">
        <f t="shared" si="36"/>
        <v>1.0499999999999998</v>
      </c>
      <c r="M319" s="149">
        <v>3313</v>
      </c>
      <c r="N319" s="165">
        <f t="shared" si="37"/>
        <v>-5.4239223522694835E-2</v>
      </c>
      <c r="O319" s="142">
        <v>5355</v>
      </c>
      <c r="P319" s="164">
        <f t="shared" si="38"/>
        <v>0.30577907827359185</v>
      </c>
      <c r="Q319" s="149">
        <v>8668</v>
      </c>
      <c r="R319" s="165">
        <f t="shared" si="39"/>
        <v>0.13992635455023672</v>
      </c>
    </row>
    <row r="320" spans="2:18" ht="15" hidden="1" customHeight="1" outlineLevel="1">
      <c r="B320" s="41" t="s">
        <v>12</v>
      </c>
      <c r="C320" s="142">
        <v>4</v>
      </c>
      <c r="D320" s="164">
        <f t="shared" si="32"/>
        <v>1</v>
      </c>
      <c r="E320" s="149">
        <v>1605</v>
      </c>
      <c r="F320" s="165">
        <f t="shared" si="33"/>
        <v>8.3727211343686658E-2</v>
      </c>
      <c r="G320" s="142">
        <v>830</v>
      </c>
      <c r="H320" s="164">
        <f t="shared" si="34"/>
        <v>-0.35206869633099136</v>
      </c>
      <c r="I320" s="149">
        <v>823</v>
      </c>
      <c r="J320" s="165">
        <f t="shared" si="35"/>
        <v>-2.7186761229314405E-2</v>
      </c>
      <c r="K320" s="142">
        <v>83</v>
      </c>
      <c r="L320" s="164">
        <f t="shared" si="36"/>
        <v>-9.7826086956521729E-2</v>
      </c>
      <c r="M320" s="149">
        <v>3345</v>
      </c>
      <c r="N320" s="165">
        <f t="shared" si="37"/>
        <v>-9.6434359805510517E-2</v>
      </c>
      <c r="O320" s="142">
        <v>5751</v>
      </c>
      <c r="P320" s="164">
        <f t="shared" si="38"/>
        <v>0.94751100575685743</v>
      </c>
      <c r="Q320" s="149">
        <v>9096</v>
      </c>
      <c r="R320" s="165">
        <f t="shared" si="39"/>
        <v>0.36679188580015021</v>
      </c>
    </row>
    <row r="321" spans="2:18" ht="15" hidden="1" customHeight="1" outlineLevel="1">
      <c r="B321" s="41" t="s">
        <v>13</v>
      </c>
      <c r="C321" s="142">
        <v>0</v>
      </c>
      <c r="D321" s="164" t="e">
        <f t="shared" si="32"/>
        <v>#DIV/0!</v>
      </c>
      <c r="E321" s="149">
        <v>991</v>
      </c>
      <c r="F321" s="165">
        <f t="shared" si="33"/>
        <v>-0.24638783269961972</v>
      </c>
      <c r="G321" s="142">
        <v>177</v>
      </c>
      <c r="H321" s="164">
        <f t="shared" si="34"/>
        <v>-0.66091954022988508</v>
      </c>
      <c r="I321" s="149">
        <v>321</v>
      </c>
      <c r="J321" s="165">
        <f t="shared" si="35"/>
        <v>3.8834951456310662E-2</v>
      </c>
      <c r="K321" s="142">
        <v>47</v>
      </c>
      <c r="L321" s="164">
        <f t="shared" si="36"/>
        <v>-0.1454545454545455</v>
      </c>
      <c r="M321" s="149">
        <v>1536</v>
      </c>
      <c r="N321" s="165">
        <f t="shared" si="37"/>
        <v>-0.30213539300318037</v>
      </c>
      <c r="O321" s="142">
        <v>2252</v>
      </c>
      <c r="P321" s="164">
        <f t="shared" si="38"/>
        <v>0.20427807486631022</v>
      </c>
      <c r="Q321" s="149">
        <v>3788</v>
      </c>
      <c r="R321" s="165">
        <f t="shared" si="39"/>
        <v>-6.9516089412920645E-2</v>
      </c>
    </row>
    <row r="322" spans="2:18" ht="15" hidden="1" customHeight="1" outlineLevel="1">
      <c r="B322" s="41" t="s">
        <v>14</v>
      </c>
      <c r="C322" s="142">
        <v>0</v>
      </c>
      <c r="D322" s="164" t="e">
        <f t="shared" si="32"/>
        <v>#DIV/0!</v>
      </c>
      <c r="E322" s="149">
        <v>296</v>
      </c>
      <c r="F322" s="165">
        <f t="shared" si="33"/>
        <v>0.44390243902439019</v>
      </c>
      <c r="G322" s="142">
        <v>13</v>
      </c>
      <c r="H322" s="164">
        <f t="shared" si="34"/>
        <v>-0.96933962264150941</v>
      </c>
      <c r="I322" s="149">
        <v>6</v>
      </c>
      <c r="J322" s="165">
        <f t="shared" si="35"/>
        <v>2</v>
      </c>
      <c r="K322" s="142">
        <v>3</v>
      </c>
      <c r="L322" s="164">
        <f t="shared" si="36"/>
        <v>0</v>
      </c>
      <c r="M322" s="149">
        <v>318</v>
      </c>
      <c r="N322" s="165">
        <f t="shared" si="37"/>
        <v>-0.49842271293375395</v>
      </c>
      <c r="O322" s="142">
        <v>1541</v>
      </c>
      <c r="P322" s="164">
        <f t="shared" si="38"/>
        <v>1.6846689895470384</v>
      </c>
      <c r="Q322" s="149">
        <v>1859</v>
      </c>
      <c r="R322" s="165">
        <f t="shared" si="39"/>
        <v>0.53890728476821192</v>
      </c>
    </row>
    <row r="323" spans="2:18" ht="15" hidden="1" customHeight="1" outlineLevel="1">
      <c r="B323" s="41" t="s">
        <v>15</v>
      </c>
      <c r="C323" s="142">
        <v>0</v>
      </c>
      <c r="D323" s="164" t="e">
        <f t="shared" si="32"/>
        <v>#DIV/0!</v>
      </c>
      <c r="E323" s="149">
        <v>188</v>
      </c>
      <c r="F323" s="165">
        <f t="shared" si="33"/>
        <v>-5.5276381909547756E-2</v>
      </c>
      <c r="G323" s="142">
        <v>19</v>
      </c>
      <c r="H323" s="164">
        <f t="shared" si="34"/>
        <v>-0.9467787114845938</v>
      </c>
      <c r="I323" s="149">
        <v>22</v>
      </c>
      <c r="J323" s="165">
        <f t="shared" si="35"/>
        <v>1.4444444444444446</v>
      </c>
      <c r="K323" s="142">
        <v>5</v>
      </c>
      <c r="L323" s="164">
        <f t="shared" si="36"/>
        <v>0.66666666666666674</v>
      </c>
      <c r="M323" s="149">
        <v>234</v>
      </c>
      <c r="N323" s="165">
        <f t="shared" si="37"/>
        <v>-0.5880281690140845</v>
      </c>
      <c r="O323" s="142">
        <v>1240</v>
      </c>
      <c r="P323" s="164">
        <f t="shared" si="38"/>
        <v>2.0769230769230771</v>
      </c>
      <c r="Q323" s="149">
        <v>1474</v>
      </c>
      <c r="R323" s="165">
        <f t="shared" si="39"/>
        <v>0.51802265705458295</v>
      </c>
    </row>
    <row r="324" spans="2:18" ht="15" hidden="1" customHeight="1" outlineLevel="1">
      <c r="B324" s="41" t="s">
        <v>16</v>
      </c>
      <c r="C324" s="142">
        <v>0</v>
      </c>
      <c r="D324" s="164" t="e">
        <f t="shared" si="32"/>
        <v>#DIV/0!</v>
      </c>
      <c r="E324" s="149">
        <v>310</v>
      </c>
      <c r="F324" s="165">
        <f t="shared" si="33"/>
        <v>0.30252100840336138</v>
      </c>
      <c r="G324" s="142">
        <v>18</v>
      </c>
      <c r="H324" s="164">
        <f t="shared" si="34"/>
        <v>3.5</v>
      </c>
      <c r="I324" s="149">
        <v>19</v>
      </c>
      <c r="J324" s="165">
        <f t="shared" si="35"/>
        <v>2.8</v>
      </c>
      <c r="K324" s="142">
        <v>1</v>
      </c>
      <c r="L324" s="164">
        <f t="shared" si="36"/>
        <v>-0.88888888888888884</v>
      </c>
      <c r="M324" s="149">
        <v>348</v>
      </c>
      <c r="N324" s="165">
        <f t="shared" si="37"/>
        <v>0.359375</v>
      </c>
      <c r="O324" s="142">
        <v>1606</v>
      </c>
      <c r="P324" s="164">
        <f t="shared" si="38"/>
        <v>1.96309963099631</v>
      </c>
      <c r="Q324" s="149">
        <v>1954</v>
      </c>
      <c r="R324" s="165">
        <f t="shared" si="39"/>
        <v>1.4486215538847116</v>
      </c>
    </row>
    <row r="325" spans="2:18" ht="15" hidden="1" customHeight="1" outlineLevel="1">
      <c r="B325" s="41" t="s">
        <v>17</v>
      </c>
      <c r="C325" s="142">
        <v>0</v>
      </c>
      <c r="D325" s="164" t="e">
        <f t="shared" si="32"/>
        <v>#DIV/0!</v>
      </c>
      <c r="E325" s="149">
        <v>250</v>
      </c>
      <c r="F325" s="165">
        <f t="shared" si="33"/>
        <v>0.41242937853107353</v>
      </c>
      <c r="G325" s="142">
        <v>3</v>
      </c>
      <c r="H325" s="164">
        <f t="shared" si="34"/>
        <v>-0.99663677130044848</v>
      </c>
      <c r="I325" s="149">
        <v>5</v>
      </c>
      <c r="J325" s="165">
        <f t="shared" si="35"/>
        <v>-0.66666666666666674</v>
      </c>
      <c r="K325" s="142">
        <v>1</v>
      </c>
      <c r="L325" s="164">
        <f t="shared" si="36"/>
        <v>-0.95833333333333337</v>
      </c>
      <c r="M325" s="149">
        <v>259</v>
      </c>
      <c r="N325" s="165">
        <f t="shared" si="37"/>
        <v>-0.76624548736462095</v>
      </c>
      <c r="O325" s="142">
        <v>1147</v>
      </c>
      <c r="P325" s="164">
        <f t="shared" si="38"/>
        <v>2.4757575757575756</v>
      </c>
      <c r="Q325" s="149">
        <v>1406</v>
      </c>
      <c r="R325" s="165">
        <f t="shared" si="39"/>
        <v>-2.2253129346314293E-2</v>
      </c>
    </row>
    <row r="326" spans="2:18" ht="15" hidden="1" customHeight="1" outlineLevel="1">
      <c r="B326" s="41" t="s">
        <v>18</v>
      </c>
      <c r="C326" s="142">
        <v>0</v>
      </c>
      <c r="D326" s="164">
        <f t="shared" si="32"/>
        <v>-1</v>
      </c>
      <c r="E326" s="149">
        <v>214</v>
      </c>
      <c r="F326" s="165">
        <f t="shared" si="33"/>
        <v>-0.72422680412371132</v>
      </c>
      <c r="G326" s="142">
        <v>3</v>
      </c>
      <c r="H326" s="164">
        <f t="shared" si="34"/>
        <v>-0.99633251833740832</v>
      </c>
      <c r="I326" s="149">
        <v>0</v>
      </c>
      <c r="J326" s="165">
        <f t="shared" si="35"/>
        <v>-1</v>
      </c>
      <c r="K326" s="142">
        <v>26</v>
      </c>
      <c r="L326" s="164">
        <f t="shared" si="36"/>
        <v>1.1666666666666665</v>
      </c>
      <c r="M326" s="149">
        <v>243</v>
      </c>
      <c r="N326" s="165">
        <f t="shared" si="37"/>
        <v>-0.85343787696019302</v>
      </c>
      <c r="O326" s="142">
        <v>1167</v>
      </c>
      <c r="P326" s="164">
        <f t="shared" si="38"/>
        <v>1.3865030674846626</v>
      </c>
      <c r="Q326" s="149">
        <v>1410</v>
      </c>
      <c r="R326" s="165">
        <f t="shared" si="39"/>
        <v>-0.34326967862133206</v>
      </c>
    </row>
    <row r="327" spans="2:18" ht="15" hidden="1" customHeight="1" outlineLevel="1">
      <c r="B327" s="41" t="s">
        <v>19</v>
      </c>
      <c r="C327" s="142">
        <v>0</v>
      </c>
      <c r="D327" s="164" t="e">
        <f t="shared" si="32"/>
        <v>#DIV/0!</v>
      </c>
      <c r="E327" s="149">
        <v>831</v>
      </c>
      <c r="F327" s="165">
        <f t="shared" si="33"/>
        <v>8.4856396866840766E-2</v>
      </c>
      <c r="G327" s="142">
        <v>114</v>
      </c>
      <c r="H327" s="164">
        <f t="shared" si="34"/>
        <v>-0.90492076730608839</v>
      </c>
      <c r="I327" s="149">
        <v>311</v>
      </c>
      <c r="J327" s="165">
        <f t="shared" si="35"/>
        <v>-0.26477541371158397</v>
      </c>
      <c r="K327" s="142">
        <v>272</v>
      </c>
      <c r="L327" s="164">
        <f t="shared" si="36"/>
        <v>1.6930693069306932</v>
      </c>
      <c r="M327" s="149">
        <v>1528</v>
      </c>
      <c r="N327" s="165">
        <f t="shared" si="37"/>
        <v>-0.3860988348734431</v>
      </c>
      <c r="O327" s="142">
        <v>2300</v>
      </c>
      <c r="P327" s="164">
        <f t="shared" si="38"/>
        <v>1.0140105078809105</v>
      </c>
      <c r="Q327" s="149">
        <v>3828</v>
      </c>
      <c r="R327" s="165">
        <f t="shared" si="39"/>
        <v>5.4255026163591236E-2</v>
      </c>
    </row>
    <row r="328" spans="2:18" ht="15" hidden="1" customHeight="1" outlineLevel="1">
      <c r="B328" s="41" t="s">
        <v>20</v>
      </c>
      <c r="C328" s="142">
        <v>95</v>
      </c>
      <c r="D328" s="164">
        <f t="shared" ref="D328:D391" si="40">C328/C341-1</f>
        <v>-0.81870229007633588</v>
      </c>
      <c r="E328" s="149">
        <v>1492</v>
      </c>
      <c r="F328" s="165">
        <f t="shared" ref="F328:F391" si="41">E328/E341-1</f>
        <v>-7.7303648732220176E-2</v>
      </c>
      <c r="G328" s="142">
        <v>766</v>
      </c>
      <c r="H328" s="164">
        <f t="shared" ref="H328:H391" si="42">G328/G341-1</f>
        <v>-0.48830995323981297</v>
      </c>
      <c r="I328" s="149">
        <v>1130</v>
      </c>
      <c r="J328" s="165">
        <f t="shared" ref="J328:J391" si="43">I328/I341-1</f>
        <v>-1.8245004344048632E-2</v>
      </c>
      <c r="K328" s="142">
        <v>80</v>
      </c>
      <c r="L328" s="164">
        <f t="shared" ref="L328:L391" si="44">K328/K341-1</f>
        <v>-0.58549222797927469</v>
      </c>
      <c r="M328" s="149">
        <v>3563</v>
      </c>
      <c r="N328" s="165">
        <f t="shared" ref="N328:N391" si="45">M328/M341-1</f>
        <v>-0.28482537133681252</v>
      </c>
      <c r="O328" s="142">
        <v>5357</v>
      </c>
      <c r="P328" s="164">
        <f t="shared" ref="P328:P391" si="46">O328/O341-1</f>
        <v>0.88229093464511599</v>
      </c>
      <c r="Q328" s="149">
        <v>8920</v>
      </c>
      <c r="R328" s="165">
        <f t="shared" ref="R328:R391" si="47">Q328/Q341-1</f>
        <v>0.13949923352069504</v>
      </c>
    </row>
    <row r="329" spans="2:18" ht="15" hidden="1" customHeight="1" outlineLevel="1">
      <c r="B329" s="41" t="s">
        <v>21</v>
      </c>
      <c r="C329" s="142">
        <v>97</v>
      </c>
      <c r="D329" s="164">
        <f t="shared" si="40"/>
        <v>-0.77122641509433965</v>
      </c>
      <c r="E329" s="149">
        <v>1476</v>
      </c>
      <c r="F329" s="165">
        <f t="shared" si="41"/>
        <v>6.1107117181883552E-2</v>
      </c>
      <c r="G329" s="142">
        <v>574</v>
      </c>
      <c r="H329" s="164">
        <f t="shared" si="42"/>
        <v>-0.61031907671418872</v>
      </c>
      <c r="I329" s="149">
        <v>1636</v>
      </c>
      <c r="J329" s="165">
        <f t="shared" si="43"/>
        <v>1.0449999999999999</v>
      </c>
      <c r="K329" s="142">
        <v>70</v>
      </c>
      <c r="L329" s="164">
        <f t="shared" si="44"/>
        <v>-0.59537572254335258</v>
      </c>
      <c r="M329" s="149">
        <v>3853</v>
      </c>
      <c r="N329" s="165">
        <f t="shared" si="45"/>
        <v>-9.5752170851912677E-2</v>
      </c>
      <c r="O329" s="142">
        <v>3910</v>
      </c>
      <c r="P329" s="164">
        <f t="shared" si="46"/>
        <v>0.65959252971137516</v>
      </c>
      <c r="Q329" s="149">
        <v>7763</v>
      </c>
      <c r="R329" s="165">
        <f t="shared" si="47"/>
        <v>0.17319026749282163</v>
      </c>
    </row>
    <row r="330" spans="2:18" ht="15" hidden="1" customHeight="1" outlineLevel="1">
      <c r="B330" s="41" t="s">
        <v>22</v>
      </c>
      <c r="C330" s="142">
        <v>148</v>
      </c>
      <c r="D330" s="164">
        <f t="shared" si="40"/>
        <v>-0.65011820330969261</v>
      </c>
      <c r="E330" s="149">
        <v>1656</v>
      </c>
      <c r="F330" s="165">
        <f t="shared" si="41"/>
        <v>0.1820128479657388</v>
      </c>
      <c r="G330" s="142">
        <v>760</v>
      </c>
      <c r="H330" s="164">
        <f t="shared" si="42"/>
        <v>-0.48474576271186443</v>
      </c>
      <c r="I330" s="149">
        <v>1278</v>
      </c>
      <c r="J330" s="165">
        <f t="shared" si="43"/>
        <v>0.59949937421777211</v>
      </c>
      <c r="K330" s="142">
        <v>85</v>
      </c>
      <c r="L330" s="164">
        <f t="shared" si="44"/>
        <v>0.93181818181818188</v>
      </c>
      <c r="M330" s="149">
        <v>3927</v>
      </c>
      <c r="N330" s="165">
        <f t="shared" si="45"/>
        <v>-5.1907291163689084E-2</v>
      </c>
      <c r="O330" s="142">
        <v>3945</v>
      </c>
      <c r="P330" s="164">
        <f t="shared" si="46"/>
        <v>0.65825977301387129</v>
      </c>
      <c r="Q330" s="149">
        <v>7872</v>
      </c>
      <c r="R330" s="165">
        <f t="shared" si="47"/>
        <v>0.20717681337218208</v>
      </c>
    </row>
    <row r="331" spans="2:18" collapsed="1">
      <c r="B331" s="171">
        <v>1986</v>
      </c>
      <c r="C331" s="172">
        <v>344</v>
      </c>
      <c r="D331" s="173">
        <f t="shared" si="40"/>
        <v>-0.7512653651482285</v>
      </c>
      <c r="E331" s="172">
        <v>10932</v>
      </c>
      <c r="F331" s="173">
        <f t="shared" si="41"/>
        <v>-2.5060197984482335E-2</v>
      </c>
      <c r="G331" s="172">
        <v>4118</v>
      </c>
      <c r="H331" s="173">
        <f t="shared" si="42"/>
        <v>-0.62803721434378112</v>
      </c>
      <c r="I331" s="172">
        <v>6318</v>
      </c>
      <c r="J331" s="173">
        <f t="shared" si="43"/>
        <v>0.241745283018868</v>
      </c>
      <c r="K331" s="172">
        <v>755</v>
      </c>
      <c r="L331" s="173">
        <f t="shared" si="44"/>
        <v>8.0106809078772656E-3</v>
      </c>
      <c r="M331" s="172">
        <v>22467</v>
      </c>
      <c r="N331" s="173">
        <f t="shared" si="45"/>
        <v>-0.23851003253796099</v>
      </c>
      <c r="O331" s="172">
        <v>35571</v>
      </c>
      <c r="P331" s="173">
        <f t="shared" si="46"/>
        <v>0.77988491368526391</v>
      </c>
      <c r="Q331" s="172">
        <v>58038</v>
      </c>
      <c r="R331" s="173">
        <f t="shared" si="47"/>
        <v>0.17274545858675672</v>
      </c>
    </row>
    <row r="332" spans="2:18" ht="15" hidden="1" customHeight="1" outlineLevel="1">
      <c r="B332" s="41" t="s">
        <v>11</v>
      </c>
      <c r="C332" s="142">
        <v>0</v>
      </c>
      <c r="D332" s="164">
        <f t="shared" si="40"/>
        <v>-1</v>
      </c>
      <c r="E332" s="149">
        <v>1647</v>
      </c>
      <c r="F332" s="165">
        <f t="shared" si="41"/>
        <v>0.81188118811881194</v>
      </c>
      <c r="G332" s="142">
        <v>1129</v>
      </c>
      <c r="H332" s="164">
        <f t="shared" si="42"/>
        <v>-0.58674963396778912</v>
      </c>
      <c r="I332" s="149">
        <v>687</v>
      </c>
      <c r="J332" s="165">
        <f t="shared" si="43"/>
        <v>-4.7156726768377233E-2</v>
      </c>
      <c r="K332" s="142">
        <v>40</v>
      </c>
      <c r="L332" s="164">
        <f t="shared" si="44"/>
        <v>0.29032258064516125</v>
      </c>
      <c r="M332" s="149">
        <v>3503</v>
      </c>
      <c r="N332" s="165">
        <f t="shared" si="45"/>
        <v>-0.202776513427401</v>
      </c>
      <c r="O332" s="142">
        <v>4101</v>
      </c>
      <c r="P332" s="164">
        <f t="shared" si="46"/>
        <v>0.91188811188811192</v>
      </c>
      <c r="Q332" s="149">
        <v>7604</v>
      </c>
      <c r="R332" s="165">
        <f t="shared" si="47"/>
        <v>0.16286894020492437</v>
      </c>
    </row>
    <row r="333" spans="2:18" ht="15" hidden="1" customHeight="1" outlineLevel="1">
      <c r="B333" s="41" t="s">
        <v>12</v>
      </c>
      <c r="C333" s="142">
        <v>2</v>
      </c>
      <c r="D333" s="164">
        <f t="shared" si="40"/>
        <v>-0.6</v>
      </c>
      <c r="E333" s="149">
        <v>1481</v>
      </c>
      <c r="F333" s="165">
        <f t="shared" si="41"/>
        <v>0.31410825199645065</v>
      </c>
      <c r="G333" s="142">
        <v>1281</v>
      </c>
      <c r="H333" s="164">
        <f t="shared" si="42"/>
        <v>-6.496350364963499E-2</v>
      </c>
      <c r="I333" s="149">
        <v>846</v>
      </c>
      <c r="J333" s="165">
        <f t="shared" si="43"/>
        <v>0.28376327769347487</v>
      </c>
      <c r="K333" s="142">
        <v>92</v>
      </c>
      <c r="L333" s="164">
        <f t="shared" si="44"/>
        <v>-0.29230769230769227</v>
      </c>
      <c r="M333" s="149">
        <v>3702</v>
      </c>
      <c r="N333" s="165">
        <f t="shared" si="45"/>
        <v>0.1248860528714677</v>
      </c>
      <c r="O333" s="142">
        <v>2953</v>
      </c>
      <c r="P333" s="164">
        <f t="shared" si="46"/>
        <v>0.40887404580152675</v>
      </c>
      <c r="Q333" s="149">
        <v>6655</v>
      </c>
      <c r="R333" s="165">
        <f t="shared" si="47"/>
        <v>0.23538147391869324</v>
      </c>
    </row>
    <row r="334" spans="2:18" ht="15" hidden="1" customHeight="1" outlineLevel="1">
      <c r="B334" s="41" t="s">
        <v>13</v>
      </c>
      <c r="C334" s="142">
        <v>0</v>
      </c>
      <c r="D334" s="164" t="e">
        <f t="shared" si="40"/>
        <v>#DIV/0!</v>
      </c>
      <c r="E334" s="149">
        <v>1315</v>
      </c>
      <c r="F334" s="165">
        <f t="shared" si="41"/>
        <v>0.67729591836734704</v>
      </c>
      <c r="G334" s="142">
        <v>522</v>
      </c>
      <c r="H334" s="164">
        <f t="shared" si="42"/>
        <v>-0.41870824053452116</v>
      </c>
      <c r="I334" s="149">
        <v>309</v>
      </c>
      <c r="J334" s="165">
        <f t="shared" si="43"/>
        <v>1.6637931034482758</v>
      </c>
      <c r="K334" s="142">
        <v>55</v>
      </c>
      <c r="L334" s="164">
        <f t="shared" si="44"/>
        <v>-1.7857142857142905E-2</v>
      </c>
      <c r="M334" s="149">
        <v>2201</v>
      </c>
      <c r="N334" s="165">
        <f t="shared" si="45"/>
        <v>0.18716289104638628</v>
      </c>
      <c r="O334" s="142">
        <v>1870</v>
      </c>
      <c r="P334" s="164">
        <f t="shared" si="46"/>
        <v>0.84965380811078139</v>
      </c>
      <c r="Q334" s="149">
        <v>4071</v>
      </c>
      <c r="R334" s="165">
        <f t="shared" si="47"/>
        <v>0.42094240837696328</v>
      </c>
    </row>
    <row r="335" spans="2:18" ht="15" hidden="1" customHeight="1" outlineLevel="1">
      <c r="B335" s="41" t="s">
        <v>14</v>
      </c>
      <c r="C335" s="142">
        <v>0</v>
      </c>
      <c r="D335" s="164" t="e">
        <f t="shared" si="40"/>
        <v>#DIV/0!</v>
      </c>
      <c r="E335" s="149">
        <v>205</v>
      </c>
      <c r="F335" s="165">
        <f t="shared" si="41"/>
        <v>-0.50721153846153844</v>
      </c>
      <c r="G335" s="142">
        <v>424</v>
      </c>
      <c r="H335" s="164">
        <f t="shared" si="42"/>
        <v>-0.3385335413416537</v>
      </c>
      <c r="I335" s="149">
        <v>2</v>
      </c>
      <c r="J335" s="165">
        <f t="shared" si="43"/>
        <v>-0.6</v>
      </c>
      <c r="K335" s="142">
        <v>3</v>
      </c>
      <c r="L335" s="164">
        <f t="shared" si="44"/>
        <v>2</v>
      </c>
      <c r="M335" s="149">
        <v>634</v>
      </c>
      <c r="N335" s="165">
        <f t="shared" si="45"/>
        <v>-0.40357478833490124</v>
      </c>
      <c r="O335" s="142">
        <v>574</v>
      </c>
      <c r="P335" s="164">
        <f t="shared" si="46"/>
        <v>1.1660377358490566</v>
      </c>
      <c r="Q335" s="149">
        <v>1208</v>
      </c>
      <c r="R335" s="165">
        <f t="shared" si="47"/>
        <v>-9.0361445783132543E-2</v>
      </c>
    </row>
    <row r="336" spans="2:18" ht="15" hidden="1" customHeight="1" outlineLevel="1">
      <c r="B336" s="41" t="s">
        <v>15</v>
      </c>
      <c r="C336" s="142">
        <v>0</v>
      </c>
      <c r="D336" s="164" t="e">
        <f t="shared" si="40"/>
        <v>#DIV/0!</v>
      </c>
      <c r="E336" s="149">
        <v>199</v>
      </c>
      <c r="F336" s="165">
        <f t="shared" si="41"/>
        <v>14.307692307692308</v>
      </c>
      <c r="G336" s="142">
        <v>357</v>
      </c>
      <c r="H336" s="164">
        <f t="shared" si="42"/>
        <v>-0.48110465116279066</v>
      </c>
      <c r="I336" s="149">
        <v>9</v>
      </c>
      <c r="J336" s="165" t="e">
        <f t="shared" si="43"/>
        <v>#DIV/0!</v>
      </c>
      <c r="K336" s="142">
        <v>3</v>
      </c>
      <c r="L336" s="164">
        <f t="shared" si="44"/>
        <v>0</v>
      </c>
      <c r="M336" s="149">
        <v>568</v>
      </c>
      <c r="N336" s="165">
        <f t="shared" si="45"/>
        <v>-0.19318181818181823</v>
      </c>
      <c r="O336" s="142">
        <v>403</v>
      </c>
      <c r="P336" s="164">
        <f t="shared" si="46"/>
        <v>0.70042194092827015</v>
      </c>
      <c r="Q336" s="149">
        <v>971</v>
      </c>
      <c r="R336" s="165">
        <f t="shared" si="47"/>
        <v>3.1880977683315548E-2</v>
      </c>
    </row>
    <row r="337" spans="2:18" ht="15" hidden="1" customHeight="1" outlineLevel="1">
      <c r="B337" s="41" t="s">
        <v>16</v>
      </c>
      <c r="C337" s="142">
        <v>0</v>
      </c>
      <c r="D337" s="164" t="e">
        <f t="shared" si="40"/>
        <v>#DIV/0!</v>
      </c>
      <c r="E337" s="149">
        <v>238</v>
      </c>
      <c r="F337" s="165">
        <f t="shared" si="41"/>
        <v>20.636363636363637</v>
      </c>
      <c r="G337" s="142">
        <v>4</v>
      </c>
      <c r="H337" s="164">
        <f t="shared" si="42"/>
        <v>-0.99570354457572507</v>
      </c>
      <c r="I337" s="149">
        <v>5</v>
      </c>
      <c r="J337" s="165">
        <f t="shared" si="43"/>
        <v>1.5</v>
      </c>
      <c r="K337" s="142">
        <v>9</v>
      </c>
      <c r="L337" s="164" t="e">
        <f t="shared" si="44"/>
        <v>#DIV/0!</v>
      </c>
      <c r="M337" s="149">
        <v>256</v>
      </c>
      <c r="N337" s="165">
        <f t="shared" si="45"/>
        <v>-0.72881355932203395</v>
      </c>
      <c r="O337" s="142">
        <v>542</v>
      </c>
      <c r="P337" s="164">
        <f t="shared" si="46"/>
        <v>0.30288461538461542</v>
      </c>
      <c r="Q337" s="149">
        <v>798</v>
      </c>
      <c r="R337" s="165">
        <f t="shared" si="47"/>
        <v>-0.41323529411764703</v>
      </c>
    </row>
    <row r="338" spans="2:18" ht="15" hidden="1" customHeight="1" outlineLevel="1">
      <c r="B338" s="41" t="s">
        <v>17</v>
      </c>
      <c r="C338" s="142">
        <v>0</v>
      </c>
      <c r="D338" s="164" t="e">
        <f t="shared" si="40"/>
        <v>#DIV/0!</v>
      </c>
      <c r="E338" s="149">
        <v>177</v>
      </c>
      <c r="F338" s="165">
        <f t="shared" si="41"/>
        <v>58</v>
      </c>
      <c r="G338" s="142">
        <v>892</v>
      </c>
      <c r="H338" s="164">
        <f t="shared" si="42"/>
        <v>2.3916349809885933</v>
      </c>
      <c r="I338" s="149">
        <v>15</v>
      </c>
      <c r="J338" s="165">
        <f t="shared" si="43"/>
        <v>0.66666666666666674</v>
      </c>
      <c r="K338" s="142">
        <v>24</v>
      </c>
      <c r="L338" s="164">
        <f t="shared" si="44"/>
        <v>7</v>
      </c>
      <c r="M338" s="149">
        <v>1108</v>
      </c>
      <c r="N338" s="165">
        <f t="shared" si="45"/>
        <v>2.985611510791367</v>
      </c>
      <c r="O338" s="142">
        <v>330</v>
      </c>
      <c r="P338" s="164">
        <f t="shared" si="46"/>
        <v>0.2890625</v>
      </c>
      <c r="Q338" s="149">
        <v>1438</v>
      </c>
      <c r="R338" s="165">
        <f t="shared" si="47"/>
        <v>1.6928838951310863</v>
      </c>
    </row>
    <row r="339" spans="2:18" ht="15" hidden="1" customHeight="1" outlineLevel="1">
      <c r="B339" s="41" t="s">
        <v>18</v>
      </c>
      <c r="C339" s="142">
        <v>10</v>
      </c>
      <c r="D339" s="164" t="e">
        <f t="shared" si="40"/>
        <v>#DIV/0!</v>
      </c>
      <c r="E339" s="149">
        <v>776</v>
      </c>
      <c r="F339" s="165">
        <f t="shared" si="41"/>
        <v>47.5</v>
      </c>
      <c r="G339" s="142">
        <v>818</v>
      </c>
      <c r="H339" s="164">
        <f t="shared" si="42"/>
        <v>1.1871657754010694</v>
      </c>
      <c r="I339" s="149">
        <v>42</v>
      </c>
      <c r="J339" s="165">
        <f t="shared" si="43"/>
        <v>5</v>
      </c>
      <c r="K339" s="142">
        <v>12</v>
      </c>
      <c r="L339" s="164">
        <f t="shared" si="44"/>
        <v>3</v>
      </c>
      <c r="M339" s="149">
        <v>1658</v>
      </c>
      <c r="N339" s="165">
        <f t="shared" si="45"/>
        <v>3.1449999999999996</v>
      </c>
      <c r="O339" s="142">
        <v>489</v>
      </c>
      <c r="P339" s="164">
        <f t="shared" si="46"/>
        <v>0.5</v>
      </c>
      <c r="Q339" s="149">
        <v>2147</v>
      </c>
      <c r="R339" s="165">
        <f t="shared" si="47"/>
        <v>1.9573002754820936</v>
      </c>
    </row>
    <row r="340" spans="2:18" ht="15" hidden="1" customHeight="1" outlineLevel="1">
      <c r="B340" s="41" t="s">
        <v>19</v>
      </c>
      <c r="C340" s="142">
        <v>0</v>
      </c>
      <c r="D340" s="164" t="e">
        <f t="shared" si="40"/>
        <v>#DIV/0!</v>
      </c>
      <c r="E340" s="149">
        <v>766</v>
      </c>
      <c r="F340" s="165">
        <f t="shared" si="41"/>
        <v>0.24350649350649345</v>
      </c>
      <c r="G340" s="142">
        <v>1199</v>
      </c>
      <c r="H340" s="164">
        <f t="shared" si="42"/>
        <v>0.52738853503184724</v>
      </c>
      <c r="I340" s="149">
        <v>423</v>
      </c>
      <c r="J340" s="165">
        <f t="shared" si="43"/>
        <v>1.8581081081081079</v>
      </c>
      <c r="K340" s="142">
        <v>101</v>
      </c>
      <c r="L340" s="164">
        <f t="shared" si="44"/>
        <v>0.34666666666666668</v>
      </c>
      <c r="M340" s="149">
        <v>2489</v>
      </c>
      <c r="N340" s="165">
        <f t="shared" si="45"/>
        <v>0.5326354679802956</v>
      </c>
      <c r="O340" s="142">
        <v>1142</v>
      </c>
      <c r="P340" s="164">
        <f t="shared" si="46"/>
        <v>7.9395085066162663E-2</v>
      </c>
      <c r="Q340" s="149">
        <v>3631</v>
      </c>
      <c r="R340" s="165">
        <f t="shared" si="47"/>
        <v>0.3538404175988068</v>
      </c>
    </row>
    <row r="341" spans="2:18" ht="15" hidden="1" customHeight="1" outlineLevel="1">
      <c r="B341" s="41" t="s">
        <v>20</v>
      </c>
      <c r="C341" s="142">
        <v>524</v>
      </c>
      <c r="D341" s="164">
        <f t="shared" si="40"/>
        <v>29.823529411764707</v>
      </c>
      <c r="E341" s="149">
        <v>1617</v>
      </c>
      <c r="F341" s="165">
        <f t="shared" si="41"/>
        <v>0.57602339181286544</v>
      </c>
      <c r="G341" s="142">
        <v>1497</v>
      </c>
      <c r="H341" s="164">
        <f t="shared" si="42"/>
        <v>0.43390804597701149</v>
      </c>
      <c r="I341" s="149">
        <v>1151</v>
      </c>
      <c r="J341" s="165">
        <f t="shared" si="43"/>
        <v>2.0775401069518717</v>
      </c>
      <c r="K341" s="142">
        <v>193</v>
      </c>
      <c r="L341" s="164">
        <f t="shared" si="44"/>
        <v>1.6805555555555554</v>
      </c>
      <c r="M341" s="149">
        <v>4982</v>
      </c>
      <c r="N341" s="165">
        <f t="shared" si="45"/>
        <v>0.96683774180813264</v>
      </c>
      <c r="O341" s="142">
        <v>2846</v>
      </c>
      <c r="P341" s="164">
        <f t="shared" si="46"/>
        <v>0.55434188967777165</v>
      </c>
      <c r="Q341" s="149">
        <v>7828</v>
      </c>
      <c r="R341" s="165">
        <f t="shared" si="47"/>
        <v>0.7937671860678277</v>
      </c>
    </row>
    <row r="342" spans="2:18" ht="15" hidden="1" customHeight="1" outlineLevel="1">
      <c r="B342" s="41" t="s">
        <v>21</v>
      </c>
      <c r="C342" s="142">
        <v>424</v>
      </c>
      <c r="D342" s="164">
        <f t="shared" si="40"/>
        <v>34.333333333333336</v>
      </c>
      <c r="E342" s="149">
        <v>1391</v>
      </c>
      <c r="F342" s="165">
        <f t="shared" si="41"/>
        <v>2.7326440177252609E-2</v>
      </c>
      <c r="G342" s="142">
        <v>1473</v>
      </c>
      <c r="H342" s="164">
        <f t="shared" si="42"/>
        <v>0.44553483807654559</v>
      </c>
      <c r="I342" s="149">
        <v>800</v>
      </c>
      <c r="J342" s="165">
        <f t="shared" si="43"/>
        <v>0.90476190476190466</v>
      </c>
      <c r="K342" s="142">
        <v>173</v>
      </c>
      <c r="L342" s="164">
        <f t="shared" si="44"/>
        <v>3.5526315789473681</v>
      </c>
      <c r="M342" s="149">
        <v>4261</v>
      </c>
      <c r="N342" s="165">
        <f t="shared" si="45"/>
        <v>0.49876890608512126</v>
      </c>
      <c r="O342" s="142">
        <v>2356</v>
      </c>
      <c r="P342" s="164">
        <f t="shared" si="46"/>
        <v>0.17272274763563966</v>
      </c>
      <c r="Q342" s="149">
        <v>6617</v>
      </c>
      <c r="R342" s="165">
        <f t="shared" si="47"/>
        <v>0.36376751854905187</v>
      </c>
    </row>
    <row r="343" spans="2:18" ht="15" hidden="1" customHeight="1" outlineLevel="1">
      <c r="B343" s="41" t="s">
        <v>22</v>
      </c>
      <c r="C343" s="142">
        <v>423</v>
      </c>
      <c r="D343" s="164">
        <f t="shared" si="40"/>
        <v>31.53846153846154</v>
      </c>
      <c r="E343" s="149">
        <v>1401</v>
      </c>
      <c r="F343" s="165">
        <f t="shared" si="41"/>
        <v>2.1881838074398141E-2</v>
      </c>
      <c r="G343" s="142">
        <v>1475</v>
      </c>
      <c r="H343" s="164">
        <f t="shared" si="42"/>
        <v>9.4213649851631942E-2</v>
      </c>
      <c r="I343" s="149">
        <v>799</v>
      </c>
      <c r="J343" s="165">
        <f t="shared" si="43"/>
        <v>0.55750487329434706</v>
      </c>
      <c r="K343" s="142">
        <v>44</v>
      </c>
      <c r="L343" s="164">
        <f t="shared" si="44"/>
        <v>-0.30158730158730163</v>
      </c>
      <c r="M343" s="149">
        <v>4142</v>
      </c>
      <c r="N343" s="165">
        <f t="shared" si="45"/>
        <v>0.25211608222490933</v>
      </c>
      <c r="O343" s="142">
        <v>2379</v>
      </c>
      <c r="P343" s="164">
        <f t="shared" si="46"/>
        <v>-0.18971389645776571</v>
      </c>
      <c r="Q343" s="149">
        <v>6521</v>
      </c>
      <c r="R343" s="165">
        <f t="shared" si="47"/>
        <v>4.4362588084561283E-2</v>
      </c>
    </row>
    <row r="344" spans="2:18" collapsed="1">
      <c r="B344" s="171">
        <v>1985</v>
      </c>
      <c r="C344" s="172">
        <v>1383</v>
      </c>
      <c r="D344" s="173">
        <f t="shared" si="40"/>
        <v>27.8125</v>
      </c>
      <c r="E344" s="172">
        <v>11213</v>
      </c>
      <c r="F344" s="173">
        <f t="shared" si="41"/>
        <v>0.46651844101490969</v>
      </c>
      <c r="G344" s="172">
        <v>11071</v>
      </c>
      <c r="H344" s="173">
        <f t="shared" si="42"/>
        <v>-8.4511700984040372E-2</v>
      </c>
      <c r="I344" s="172">
        <v>5088</v>
      </c>
      <c r="J344" s="173">
        <f t="shared" si="43"/>
        <v>0.71082716879623398</v>
      </c>
      <c r="K344" s="172">
        <v>749</v>
      </c>
      <c r="L344" s="173">
        <f t="shared" si="44"/>
        <v>0.57684210526315782</v>
      </c>
      <c r="M344" s="172">
        <v>29504</v>
      </c>
      <c r="N344" s="173">
        <f t="shared" si="45"/>
        <v>0.2697538302633844</v>
      </c>
      <c r="O344" s="172">
        <v>19985</v>
      </c>
      <c r="P344" s="173">
        <f t="shared" si="46"/>
        <v>0.37014945838475244</v>
      </c>
      <c r="Q344" s="172">
        <v>49489</v>
      </c>
      <c r="R344" s="173">
        <f t="shared" si="47"/>
        <v>0.30847126011316162</v>
      </c>
    </row>
    <row r="345" spans="2:18" ht="15" hidden="1" customHeight="1" outlineLevel="1">
      <c r="B345" s="41" t="s">
        <v>11</v>
      </c>
      <c r="C345" s="142">
        <v>1</v>
      </c>
      <c r="D345" s="164">
        <f t="shared" si="40"/>
        <v>-0.66666666666666674</v>
      </c>
      <c r="E345" s="149">
        <v>909</v>
      </c>
      <c r="F345" s="165">
        <f t="shared" si="41"/>
        <v>-0.42866121935889379</v>
      </c>
      <c r="G345" s="142">
        <v>2732</v>
      </c>
      <c r="H345" s="164">
        <f t="shared" si="42"/>
        <v>1.152876280535855</v>
      </c>
      <c r="I345" s="149">
        <v>721</v>
      </c>
      <c r="J345" s="165">
        <f t="shared" si="43"/>
        <v>0.66129032258064524</v>
      </c>
      <c r="K345" s="142">
        <v>31</v>
      </c>
      <c r="L345" s="164">
        <f t="shared" si="44"/>
        <v>-0.59740259740259738</v>
      </c>
      <c r="M345" s="149">
        <v>4394</v>
      </c>
      <c r="N345" s="165">
        <f t="shared" si="45"/>
        <v>0.30231179608772973</v>
      </c>
      <c r="O345" s="142">
        <v>2145</v>
      </c>
      <c r="P345" s="164">
        <f t="shared" si="46"/>
        <v>3.3734939759036076E-2</v>
      </c>
      <c r="Q345" s="149">
        <v>6539</v>
      </c>
      <c r="R345" s="165">
        <f t="shared" si="47"/>
        <v>0.20003670398238205</v>
      </c>
    </row>
    <row r="346" spans="2:18" ht="15" hidden="1" customHeight="1" outlineLevel="1">
      <c r="B346" s="41" t="s">
        <v>12</v>
      </c>
      <c r="C346" s="142">
        <v>5</v>
      </c>
      <c r="D346" s="164" t="e">
        <f t="shared" si="40"/>
        <v>#DIV/0!</v>
      </c>
      <c r="E346" s="149">
        <v>1127</v>
      </c>
      <c r="F346" s="165">
        <f t="shared" si="41"/>
        <v>0.11805555555555558</v>
      </c>
      <c r="G346" s="142">
        <v>1370</v>
      </c>
      <c r="H346" s="164">
        <f t="shared" si="42"/>
        <v>-0.15432098765432101</v>
      </c>
      <c r="I346" s="149">
        <v>659</v>
      </c>
      <c r="J346" s="165">
        <f t="shared" si="43"/>
        <v>2.0123839009287936E-2</v>
      </c>
      <c r="K346" s="142">
        <v>130</v>
      </c>
      <c r="L346" s="164">
        <f t="shared" si="44"/>
        <v>1.6</v>
      </c>
      <c r="M346" s="149">
        <v>3291</v>
      </c>
      <c r="N346" s="165">
        <f t="shared" si="45"/>
        <v>-9.9277978339350481E-3</v>
      </c>
      <c r="O346" s="142">
        <v>2096</v>
      </c>
      <c r="P346" s="164">
        <f t="shared" si="46"/>
        <v>-7.2566371681415887E-2</v>
      </c>
      <c r="Q346" s="149">
        <v>5387</v>
      </c>
      <c r="R346" s="165">
        <f t="shared" si="47"/>
        <v>-3.5279369627507218E-2</v>
      </c>
    </row>
    <row r="347" spans="2:18" ht="15" hidden="1" customHeight="1" outlineLevel="1">
      <c r="B347" s="41" t="s">
        <v>13</v>
      </c>
      <c r="C347" s="142">
        <v>0</v>
      </c>
      <c r="D347" s="164" t="e">
        <f t="shared" si="40"/>
        <v>#DIV/0!</v>
      </c>
      <c r="E347" s="149">
        <v>784</v>
      </c>
      <c r="F347" s="165">
        <f t="shared" si="41"/>
        <v>1.1420765027322406</v>
      </c>
      <c r="G347" s="142">
        <v>898</v>
      </c>
      <c r="H347" s="164">
        <f t="shared" si="42"/>
        <v>2.5114155251141579E-2</v>
      </c>
      <c r="I347" s="149">
        <v>116</v>
      </c>
      <c r="J347" s="165">
        <f t="shared" si="43"/>
        <v>-0.21088435374149661</v>
      </c>
      <c r="K347" s="142">
        <v>56</v>
      </c>
      <c r="L347" s="164">
        <f t="shared" si="44"/>
        <v>1.5454545454545454</v>
      </c>
      <c r="M347" s="149">
        <v>1854</v>
      </c>
      <c r="N347" s="165">
        <f t="shared" si="45"/>
        <v>0.31396172927002119</v>
      </c>
      <c r="O347" s="142">
        <v>1011</v>
      </c>
      <c r="P347" s="164">
        <f t="shared" si="46"/>
        <v>-0.20643642072213497</v>
      </c>
      <c r="Q347" s="149">
        <v>2865</v>
      </c>
      <c r="R347" s="165">
        <f t="shared" si="47"/>
        <v>6.7039106145251326E-2</v>
      </c>
    </row>
    <row r="348" spans="2:18" ht="15" hidden="1" customHeight="1" outlineLevel="1">
      <c r="B348" s="41" t="s">
        <v>14</v>
      </c>
      <c r="C348" s="142">
        <v>0</v>
      </c>
      <c r="D348" s="164" t="e">
        <f t="shared" si="40"/>
        <v>#DIV/0!</v>
      </c>
      <c r="E348" s="149">
        <v>416</v>
      </c>
      <c r="F348" s="165">
        <f t="shared" si="41"/>
        <v>0.48571428571428577</v>
      </c>
      <c r="G348" s="142">
        <v>641</v>
      </c>
      <c r="H348" s="164">
        <f t="shared" si="42"/>
        <v>5.8191489361702127</v>
      </c>
      <c r="I348" s="149">
        <v>5</v>
      </c>
      <c r="J348" s="165">
        <f t="shared" si="43"/>
        <v>0.25</v>
      </c>
      <c r="K348" s="142">
        <v>1</v>
      </c>
      <c r="L348" s="164">
        <f t="shared" si="44"/>
        <v>0</v>
      </c>
      <c r="M348" s="149">
        <v>1063</v>
      </c>
      <c r="N348" s="165">
        <f t="shared" si="45"/>
        <v>1.8047493403693933</v>
      </c>
      <c r="O348" s="142">
        <v>265</v>
      </c>
      <c r="P348" s="164">
        <f t="shared" si="46"/>
        <v>2.8405797101449277</v>
      </c>
      <c r="Q348" s="149">
        <v>1328</v>
      </c>
      <c r="R348" s="165">
        <f t="shared" si="47"/>
        <v>1.9642857142857144</v>
      </c>
    </row>
    <row r="349" spans="2:18" ht="15" hidden="1" customHeight="1" outlineLevel="1">
      <c r="B349" s="41" t="s">
        <v>15</v>
      </c>
      <c r="C349" s="142">
        <v>0</v>
      </c>
      <c r="D349" s="164" t="e">
        <f t="shared" si="40"/>
        <v>#DIV/0!</v>
      </c>
      <c r="E349" s="149">
        <v>13</v>
      </c>
      <c r="F349" s="165">
        <f t="shared" si="41"/>
        <v>1.6</v>
      </c>
      <c r="G349" s="142">
        <v>688</v>
      </c>
      <c r="H349" s="164">
        <f t="shared" si="42"/>
        <v>97.285714285714292</v>
      </c>
      <c r="I349" s="149">
        <v>0</v>
      </c>
      <c r="J349" s="165">
        <f t="shared" si="43"/>
        <v>-1</v>
      </c>
      <c r="K349" s="142">
        <v>3</v>
      </c>
      <c r="L349" s="164">
        <f t="shared" si="44"/>
        <v>-0.4</v>
      </c>
      <c r="M349" s="149">
        <v>704</v>
      </c>
      <c r="N349" s="165">
        <f t="shared" si="45"/>
        <v>38.111111111111114</v>
      </c>
      <c r="O349" s="142">
        <v>237</v>
      </c>
      <c r="P349" s="164" t="e">
        <f t="shared" si="46"/>
        <v>#DIV/0!</v>
      </c>
      <c r="Q349" s="149">
        <v>941</v>
      </c>
      <c r="R349" s="165">
        <f t="shared" si="47"/>
        <v>51.277777777777779</v>
      </c>
    </row>
    <row r="350" spans="2:18" ht="15" hidden="1" customHeight="1" outlineLevel="1">
      <c r="B350" s="41" t="s">
        <v>16</v>
      </c>
      <c r="C350" s="142">
        <v>0</v>
      </c>
      <c r="D350" s="164" t="e">
        <f t="shared" si="40"/>
        <v>#DIV/0!</v>
      </c>
      <c r="E350" s="149">
        <v>11</v>
      </c>
      <c r="F350" s="165">
        <f t="shared" si="41"/>
        <v>0</v>
      </c>
      <c r="G350" s="142">
        <v>931</v>
      </c>
      <c r="H350" s="164">
        <f t="shared" si="42"/>
        <v>185.2</v>
      </c>
      <c r="I350" s="149">
        <v>2</v>
      </c>
      <c r="J350" s="165">
        <f t="shared" si="43"/>
        <v>0</v>
      </c>
      <c r="K350" s="142">
        <v>0</v>
      </c>
      <c r="L350" s="164" t="e">
        <f t="shared" si="44"/>
        <v>#DIV/0!</v>
      </c>
      <c r="M350" s="149">
        <v>944</v>
      </c>
      <c r="N350" s="165">
        <f t="shared" si="45"/>
        <v>51.444444444444443</v>
      </c>
      <c r="O350" s="142">
        <v>416</v>
      </c>
      <c r="P350" s="164" t="e">
        <f t="shared" si="46"/>
        <v>#DIV/0!</v>
      </c>
      <c r="Q350" s="149">
        <v>1360</v>
      </c>
      <c r="R350" s="165">
        <f t="shared" si="47"/>
        <v>74.555555555555557</v>
      </c>
    </row>
    <row r="351" spans="2:18" ht="15" hidden="1" customHeight="1" outlineLevel="1">
      <c r="B351" s="41" t="s">
        <v>17</v>
      </c>
      <c r="C351" s="142">
        <v>0</v>
      </c>
      <c r="D351" s="164" t="e">
        <f t="shared" si="40"/>
        <v>#DIV/0!</v>
      </c>
      <c r="E351" s="149">
        <v>3</v>
      </c>
      <c r="F351" s="165">
        <f t="shared" si="41"/>
        <v>-0.25</v>
      </c>
      <c r="G351" s="142">
        <v>263</v>
      </c>
      <c r="H351" s="164">
        <f t="shared" si="42"/>
        <v>28.222222222222221</v>
      </c>
      <c r="I351" s="149">
        <v>9</v>
      </c>
      <c r="J351" s="165">
        <f t="shared" si="43"/>
        <v>0.125</v>
      </c>
      <c r="K351" s="142">
        <v>3</v>
      </c>
      <c r="L351" s="164">
        <f t="shared" si="44"/>
        <v>-0.5714285714285714</v>
      </c>
      <c r="M351" s="149">
        <v>278</v>
      </c>
      <c r="N351" s="165">
        <f t="shared" si="45"/>
        <v>8.9285714285714288</v>
      </c>
      <c r="O351" s="142">
        <v>256</v>
      </c>
      <c r="P351" s="164">
        <f t="shared" si="46"/>
        <v>255</v>
      </c>
      <c r="Q351" s="149">
        <v>534</v>
      </c>
      <c r="R351" s="165">
        <f t="shared" si="47"/>
        <v>17.413793103448278</v>
      </c>
    </row>
    <row r="352" spans="2:18" ht="15" hidden="1" customHeight="1" outlineLevel="1">
      <c r="B352" s="41" t="s">
        <v>18</v>
      </c>
      <c r="C352" s="142">
        <v>0</v>
      </c>
      <c r="D352" s="164" t="e">
        <f t="shared" si="40"/>
        <v>#DIV/0!</v>
      </c>
      <c r="E352" s="149">
        <v>16</v>
      </c>
      <c r="F352" s="165">
        <f t="shared" si="41"/>
        <v>7</v>
      </c>
      <c r="G352" s="142">
        <v>374</v>
      </c>
      <c r="H352" s="164">
        <f t="shared" si="42"/>
        <v>61.333333333333336</v>
      </c>
      <c r="I352" s="149">
        <v>7</v>
      </c>
      <c r="J352" s="165">
        <f t="shared" si="43"/>
        <v>6</v>
      </c>
      <c r="K352" s="142">
        <v>3</v>
      </c>
      <c r="L352" s="164">
        <f t="shared" si="44"/>
        <v>-0.66666666666666674</v>
      </c>
      <c r="M352" s="149">
        <v>400</v>
      </c>
      <c r="N352" s="165">
        <f t="shared" si="45"/>
        <v>21.222222222222221</v>
      </c>
      <c r="O352" s="142">
        <v>326</v>
      </c>
      <c r="P352" s="164">
        <f t="shared" si="46"/>
        <v>162</v>
      </c>
      <c r="Q352" s="149">
        <v>726</v>
      </c>
      <c r="R352" s="165">
        <f t="shared" si="47"/>
        <v>35.299999999999997</v>
      </c>
    </row>
    <row r="353" spans="2:18" ht="15" hidden="1" customHeight="1" outlineLevel="1">
      <c r="B353" s="41" t="s">
        <v>19</v>
      </c>
      <c r="C353" s="142">
        <v>0</v>
      </c>
      <c r="D353" s="164" t="e">
        <f t="shared" si="40"/>
        <v>#DIV/0!</v>
      </c>
      <c r="E353" s="149">
        <v>616</v>
      </c>
      <c r="F353" s="165">
        <f t="shared" si="41"/>
        <v>-0.12747875354107652</v>
      </c>
      <c r="G353" s="142">
        <v>785</v>
      </c>
      <c r="H353" s="164">
        <f t="shared" si="42"/>
        <v>0.58906882591093113</v>
      </c>
      <c r="I353" s="149">
        <v>148</v>
      </c>
      <c r="J353" s="165">
        <f t="shared" si="43"/>
        <v>0.1212121212121211</v>
      </c>
      <c r="K353" s="142">
        <v>75</v>
      </c>
      <c r="L353" s="164">
        <f t="shared" si="44"/>
        <v>0.11940298507462677</v>
      </c>
      <c r="M353" s="149">
        <v>1624</v>
      </c>
      <c r="N353" s="165">
        <f t="shared" si="45"/>
        <v>0.16082916368834876</v>
      </c>
      <c r="O353" s="142">
        <v>1058</v>
      </c>
      <c r="P353" s="164">
        <f t="shared" si="46"/>
        <v>0.3866317169069462</v>
      </c>
      <c r="Q353" s="149">
        <v>2682</v>
      </c>
      <c r="R353" s="165">
        <f t="shared" si="47"/>
        <v>0.24051803885291401</v>
      </c>
    </row>
    <row r="354" spans="2:18" ht="15" hidden="1" customHeight="1" outlineLevel="1">
      <c r="B354" s="41" t="s">
        <v>20</v>
      </c>
      <c r="C354" s="142">
        <v>17</v>
      </c>
      <c r="D354" s="164" t="e">
        <f t="shared" si="40"/>
        <v>#DIV/0!</v>
      </c>
      <c r="E354" s="149">
        <v>1026</v>
      </c>
      <c r="F354" s="165">
        <f t="shared" si="41"/>
        <v>-6.2157221206581403E-2</v>
      </c>
      <c r="G354" s="142">
        <v>1044</v>
      </c>
      <c r="H354" s="164">
        <f t="shared" si="42"/>
        <v>-0.18564742589703587</v>
      </c>
      <c r="I354" s="149">
        <v>374</v>
      </c>
      <c r="J354" s="165">
        <f t="shared" si="43"/>
        <v>-0.66873339238263951</v>
      </c>
      <c r="K354" s="142">
        <v>72</v>
      </c>
      <c r="L354" s="164">
        <f t="shared" si="44"/>
        <v>-9.9999999999999978E-2</v>
      </c>
      <c r="M354" s="149">
        <v>2533</v>
      </c>
      <c r="N354" s="165">
        <f t="shared" si="45"/>
        <v>-0.29344490934449097</v>
      </c>
      <c r="O354" s="142">
        <v>1831</v>
      </c>
      <c r="P354" s="164">
        <f t="shared" si="46"/>
        <v>-7.9899497487437188E-2</v>
      </c>
      <c r="Q354" s="149">
        <v>4364</v>
      </c>
      <c r="R354" s="165">
        <f t="shared" si="47"/>
        <v>-0.21721973094170399</v>
      </c>
    </row>
    <row r="355" spans="2:18" ht="15" hidden="1" customHeight="1" outlineLevel="1">
      <c r="B355" s="41" t="s">
        <v>21</v>
      </c>
      <c r="C355" s="142">
        <v>12</v>
      </c>
      <c r="D355" s="164">
        <f t="shared" si="40"/>
        <v>-0.5</v>
      </c>
      <c r="E355" s="149">
        <v>1354</v>
      </c>
      <c r="F355" s="165">
        <f t="shared" si="41"/>
        <v>-0.18531889290012038</v>
      </c>
      <c r="G355" s="142">
        <v>1019</v>
      </c>
      <c r="H355" s="164">
        <f t="shared" si="42"/>
        <v>-0.25890909090909087</v>
      </c>
      <c r="I355" s="149">
        <v>420</v>
      </c>
      <c r="J355" s="165">
        <f t="shared" si="43"/>
        <v>-0.59143968871595332</v>
      </c>
      <c r="K355" s="142">
        <v>38</v>
      </c>
      <c r="L355" s="164">
        <f t="shared" si="44"/>
        <v>-0.67241379310344829</v>
      </c>
      <c r="M355" s="149">
        <v>2843</v>
      </c>
      <c r="N355" s="165">
        <f t="shared" si="45"/>
        <v>-0.32390011890606418</v>
      </c>
      <c r="O355" s="142">
        <v>2009</v>
      </c>
      <c r="P355" s="164">
        <f t="shared" si="46"/>
        <v>0.20951234196267299</v>
      </c>
      <c r="Q355" s="149">
        <v>4852</v>
      </c>
      <c r="R355" s="165">
        <f t="shared" si="47"/>
        <v>-0.17286055233549269</v>
      </c>
    </row>
    <row r="356" spans="2:18" ht="15" hidden="1" customHeight="1" outlineLevel="1">
      <c r="B356" s="41" t="s">
        <v>22</v>
      </c>
      <c r="C356" s="142">
        <v>13</v>
      </c>
      <c r="D356" s="164">
        <f t="shared" si="40"/>
        <v>3.333333333333333</v>
      </c>
      <c r="E356" s="149">
        <v>1371</v>
      </c>
      <c r="F356" s="165">
        <f t="shared" si="41"/>
        <v>7.299270072993469E-4</v>
      </c>
      <c r="G356" s="142">
        <v>1348</v>
      </c>
      <c r="H356" s="164">
        <f t="shared" si="42"/>
        <v>5.3948397185300978E-2</v>
      </c>
      <c r="I356" s="149">
        <v>513</v>
      </c>
      <c r="J356" s="165">
        <f t="shared" si="43"/>
        <v>-0.52978918423464716</v>
      </c>
      <c r="K356" s="142">
        <v>63</v>
      </c>
      <c r="L356" s="164">
        <f t="shared" si="44"/>
        <v>-0.58000000000000007</v>
      </c>
      <c r="M356" s="149">
        <v>3308</v>
      </c>
      <c r="N356" s="165">
        <f t="shared" si="45"/>
        <v>-0.15026971487284868</v>
      </c>
      <c r="O356" s="142">
        <v>2936</v>
      </c>
      <c r="P356" s="164">
        <f t="shared" si="46"/>
        <v>0.25954525954525964</v>
      </c>
      <c r="Q356" s="149">
        <v>6244</v>
      </c>
      <c r="R356" s="165">
        <f t="shared" si="47"/>
        <v>3.2133676092545027E-3</v>
      </c>
    </row>
    <row r="357" spans="2:18" collapsed="1">
      <c r="B357" s="171">
        <v>1984</v>
      </c>
      <c r="C357" s="172">
        <v>48</v>
      </c>
      <c r="D357" s="173">
        <f t="shared" si="40"/>
        <v>0.60000000000000009</v>
      </c>
      <c r="E357" s="172">
        <v>7646</v>
      </c>
      <c r="F357" s="173">
        <f t="shared" si="41"/>
        <v>-5.593283121373005E-2</v>
      </c>
      <c r="G357" s="172">
        <v>12093</v>
      </c>
      <c r="H357" s="173">
        <f t="shared" si="42"/>
        <v>0.45418470418470425</v>
      </c>
      <c r="I357" s="172">
        <v>2974</v>
      </c>
      <c r="J357" s="173">
        <f t="shared" si="43"/>
        <v>-0.35669478693489076</v>
      </c>
      <c r="K357" s="172">
        <v>475</v>
      </c>
      <c r="L357" s="173">
        <f t="shared" si="44"/>
        <v>-0.18664383561643838</v>
      </c>
      <c r="M357" s="172">
        <v>23236</v>
      </c>
      <c r="N357" s="173">
        <f t="shared" si="45"/>
        <v>7.3157214114169644E-2</v>
      </c>
      <c r="O357" s="172">
        <v>14586</v>
      </c>
      <c r="P357" s="173">
        <f t="shared" si="46"/>
        <v>0.17382906808305165</v>
      </c>
      <c r="Q357" s="172">
        <v>37822</v>
      </c>
      <c r="R357" s="173">
        <f t="shared" si="47"/>
        <v>0.10986560244145793</v>
      </c>
    </row>
    <row r="358" spans="2:18" ht="15" hidden="1" customHeight="1" outlineLevel="1">
      <c r="B358" s="41" t="s">
        <v>11</v>
      </c>
      <c r="C358" s="142">
        <v>3</v>
      </c>
      <c r="D358" s="164">
        <f t="shared" si="40"/>
        <v>-0.5</v>
      </c>
      <c r="E358" s="149">
        <v>1591</v>
      </c>
      <c r="F358" s="165">
        <f t="shared" si="41"/>
        <v>0.24199843871975024</v>
      </c>
      <c r="G358" s="142">
        <v>1269</v>
      </c>
      <c r="H358" s="164">
        <f t="shared" si="42"/>
        <v>0.52707581227436817</v>
      </c>
      <c r="I358" s="149">
        <v>434</v>
      </c>
      <c r="J358" s="165">
        <f t="shared" si="43"/>
        <v>-0.30000000000000004</v>
      </c>
      <c r="K358" s="142">
        <v>77</v>
      </c>
      <c r="L358" s="164">
        <f t="shared" si="44"/>
        <v>-0.45774647887323938</v>
      </c>
      <c r="M358" s="149">
        <v>3374</v>
      </c>
      <c r="N358" s="165">
        <f t="shared" si="45"/>
        <v>0.17152777777777772</v>
      </c>
      <c r="O358" s="142">
        <v>2075</v>
      </c>
      <c r="P358" s="164">
        <f t="shared" si="46"/>
        <v>-0.22400897531787589</v>
      </c>
      <c r="Q358" s="149">
        <v>5449</v>
      </c>
      <c r="R358" s="165">
        <f t="shared" si="47"/>
        <v>-1.8905293482174956E-2</v>
      </c>
    </row>
    <row r="359" spans="2:18" ht="15" hidden="1" customHeight="1" outlineLevel="1">
      <c r="B359" s="41" t="s">
        <v>12</v>
      </c>
      <c r="C359" s="142">
        <v>0</v>
      </c>
      <c r="D359" s="164">
        <f t="shared" si="40"/>
        <v>-1</v>
      </c>
      <c r="E359" s="149">
        <v>1008</v>
      </c>
      <c r="F359" s="165">
        <f t="shared" si="41"/>
        <v>0.54601226993865026</v>
      </c>
      <c r="G359" s="142">
        <v>1620</v>
      </c>
      <c r="H359" s="164">
        <f t="shared" si="42"/>
        <v>1.25</v>
      </c>
      <c r="I359" s="149">
        <v>646</v>
      </c>
      <c r="J359" s="165">
        <f t="shared" si="43"/>
        <v>0.30241935483870974</v>
      </c>
      <c r="K359" s="142">
        <v>50</v>
      </c>
      <c r="L359" s="164">
        <f t="shared" si="44"/>
        <v>-0.5</v>
      </c>
      <c r="M359" s="149">
        <v>3324</v>
      </c>
      <c r="N359" s="165">
        <f t="shared" si="45"/>
        <v>0.68389057750759874</v>
      </c>
      <c r="O359" s="142">
        <v>2260</v>
      </c>
      <c r="P359" s="164">
        <f t="shared" si="46"/>
        <v>6.2333036509349959E-3</v>
      </c>
      <c r="Q359" s="149">
        <v>5584</v>
      </c>
      <c r="R359" s="165">
        <f t="shared" si="47"/>
        <v>0.32322274881516577</v>
      </c>
    </row>
    <row r="360" spans="2:18" ht="15" hidden="1" customHeight="1" outlineLevel="1">
      <c r="B360" s="41" t="s">
        <v>13</v>
      </c>
      <c r="C360" s="142">
        <v>0</v>
      </c>
      <c r="D360" s="164" t="e">
        <f t="shared" si="40"/>
        <v>#DIV/0!</v>
      </c>
      <c r="E360" s="149">
        <v>366</v>
      </c>
      <c r="F360" s="165">
        <f t="shared" si="41"/>
        <v>0.38636363636363646</v>
      </c>
      <c r="G360" s="142">
        <v>876</v>
      </c>
      <c r="H360" s="164">
        <f t="shared" si="42"/>
        <v>0.67495219885277247</v>
      </c>
      <c r="I360" s="149">
        <v>147</v>
      </c>
      <c r="J360" s="165">
        <f t="shared" si="43"/>
        <v>-0.4555555555555556</v>
      </c>
      <c r="K360" s="142">
        <v>22</v>
      </c>
      <c r="L360" s="164">
        <f t="shared" si="44"/>
        <v>-0.83703703703703702</v>
      </c>
      <c r="M360" s="149">
        <v>1411</v>
      </c>
      <c r="N360" s="165">
        <f t="shared" si="45"/>
        <v>0.1837248322147651</v>
      </c>
      <c r="O360" s="142">
        <v>1274</v>
      </c>
      <c r="P360" s="164">
        <f t="shared" si="46"/>
        <v>-0.14381720430107525</v>
      </c>
      <c r="Q360" s="149">
        <v>2685</v>
      </c>
      <c r="R360" s="165">
        <f t="shared" si="47"/>
        <v>1.8656716417910779E-3</v>
      </c>
    </row>
    <row r="361" spans="2:18" ht="15" hidden="1" customHeight="1" outlineLevel="1">
      <c r="B361" s="41" t="s">
        <v>14</v>
      </c>
      <c r="C361" s="142">
        <v>0</v>
      </c>
      <c r="D361" s="164" t="e">
        <f t="shared" si="40"/>
        <v>#DIV/0!</v>
      </c>
      <c r="E361" s="149">
        <v>280</v>
      </c>
      <c r="F361" s="165">
        <f t="shared" si="41"/>
        <v>279</v>
      </c>
      <c r="G361" s="142">
        <v>94</v>
      </c>
      <c r="H361" s="164">
        <f t="shared" si="42"/>
        <v>-0.4303030303030303</v>
      </c>
      <c r="I361" s="149">
        <v>4</v>
      </c>
      <c r="J361" s="165">
        <f t="shared" si="43"/>
        <v>-0.6</v>
      </c>
      <c r="K361" s="142">
        <v>1</v>
      </c>
      <c r="L361" s="164">
        <f t="shared" si="44"/>
        <v>-0.96153846153846156</v>
      </c>
      <c r="M361" s="149">
        <v>379</v>
      </c>
      <c r="N361" s="165">
        <f t="shared" si="45"/>
        <v>0.87623762376237613</v>
      </c>
      <c r="O361" s="142">
        <v>69</v>
      </c>
      <c r="P361" s="164">
        <f t="shared" si="46"/>
        <v>-0.82307692307692304</v>
      </c>
      <c r="Q361" s="149">
        <v>448</v>
      </c>
      <c r="R361" s="165">
        <f t="shared" si="47"/>
        <v>-0.2432432432432432</v>
      </c>
    </row>
    <row r="362" spans="2:18" ht="15" hidden="1" customHeight="1" outlineLevel="1">
      <c r="B362" s="41" t="s">
        <v>15</v>
      </c>
      <c r="C362" s="142">
        <v>0</v>
      </c>
      <c r="D362" s="164">
        <f t="shared" si="40"/>
        <v>-1</v>
      </c>
      <c r="E362" s="149">
        <v>5</v>
      </c>
      <c r="F362" s="165">
        <f t="shared" si="41"/>
        <v>4</v>
      </c>
      <c r="G362" s="142">
        <v>7</v>
      </c>
      <c r="H362" s="164">
        <f t="shared" si="42"/>
        <v>-0.58823529411764708</v>
      </c>
      <c r="I362" s="149">
        <v>1</v>
      </c>
      <c r="J362" s="165" t="e">
        <f t="shared" si="43"/>
        <v>#DIV/0!</v>
      </c>
      <c r="K362" s="142">
        <v>5</v>
      </c>
      <c r="L362" s="164">
        <f t="shared" si="44"/>
        <v>4</v>
      </c>
      <c r="M362" s="149">
        <v>18</v>
      </c>
      <c r="N362" s="165">
        <f t="shared" si="45"/>
        <v>-0.18181818181818177</v>
      </c>
      <c r="O362" s="142">
        <v>0</v>
      </c>
      <c r="P362" s="164" t="e">
        <f t="shared" si="46"/>
        <v>#DIV/0!</v>
      </c>
      <c r="Q362" s="149">
        <v>18</v>
      </c>
      <c r="R362" s="165">
        <f t="shared" si="47"/>
        <v>-0.18181818181818177</v>
      </c>
    </row>
    <row r="363" spans="2:18" ht="15" hidden="1" customHeight="1" outlineLevel="1">
      <c r="B363" s="41" t="s">
        <v>16</v>
      </c>
      <c r="C363" s="142">
        <v>0</v>
      </c>
      <c r="D363" s="164">
        <f t="shared" si="40"/>
        <v>-1</v>
      </c>
      <c r="E363" s="149">
        <v>11</v>
      </c>
      <c r="F363" s="165">
        <f t="shared" si="41"/>
        <v>0.375</v>
      </c>
      <c r="G363" s="142">
        <v>5</v>
      </c>
      <c r="H363" s="164">
        <f t="shared" si="42"/>
        <v>-0.54545454545454541</v>
      </c>
      <c r="I363" s="149">
        <v>2</v>
      </c>
      <c r="J363" s="165">
        <f t="shared" si="43"/>
        <v>1</v>
      </c>
      <c r="K363" s="142">
        <v>0</v>
      </c>
      <c r="L363" s="164">
        <f t="shared" si="44"/>
        <v>-1</v>
      </c>
      <c r="M363" s="149">
        <v>18</v>
      </c>
      <c r="N363" s="165">
        <f t="shared" si="45"/>
        <v>-0.55000000000000004</v>
      </c>
      <c r="O363" s="142">
        <v>0</v>
      </c>
      <c r="P363" s="164" t="e">
        <f t="shared" si="46"/>
        <v>#DIV/0!</v>
      </c>
      <c r="Q363" s="149">
        <v>18</v>
      </c>
      <c r="R363" s="165">
        <f t="shared" si="47"/>
        <v>-0.55000000000000004</v>
      </c>
    </row>
    <row r="364" spans="2:18" ht="15" hidden="1" customHeight="1" outlineLevel="1">
      <c r="B364" s="41" t="s">
        <v>17</v>
      </c>
      <c r="C364" s="142">
        <v>0</v>
      </c>
      <c r="D364" s="164">
        <f t="shared" si="40"/>
        <v>-1</v>
      </c>
      <c r="E364" s="149">
        <v>4</v>
      </c>
      <c r="F364" s="165">
        <f t="shared" si="41"/>
        <v>-0.5</v>
      </c>
      <c r="G364" s="142">
        <v>9</v>
      </c>
      <c r="H364" s="164" t="e">
        <f t="shared" si="42"/>
        <v>#DIV/0!</v>
      </c>
      <c r="I364" s="149">
        <v>8</v>
      </c>
      <c r="J364" s="165">
        <f t="shared" si="43"/>
        <v>-0.38461538461538458</v>
      </c>
      <c r="K364" s="142">
        <v>7</v>
      </c>
      <c r="L364" s="164">
        <f t="shared" si="44"/>
        <v>0.16666666666666674</v>
      </c>
      <c r="M364" s="149">
        <v>28</v>
      </c>
      <c r="N364" s="165">
        <f t="shared" si="45"/>
        <v>-0.26315789473684215</v>
      </c>
      <c r="O364" s="142">
        <v>1</v>
      </c>
      <c r="P364" s="164" t="e">
        <f t="shared" si="46"/>
        <v>#DIV/0!</v>
      </c>
      <c r="Q364" s="149">
        <v>29</v>
      </c>
      <c r="R364" s="165">
        <f t="shared" si="47"/>
        <v>-0.23684210526315785</v>
      </c>
    </row>
    <row r="365" spans="2:18" ht="15" hidden="1" customHeight="1" outlineLevel="1">
      <c r="B365" s="41" t="s">
        <v>18</v>
      </c>
      <c r="C365" s="142">
        <v>0</v>
      </c>
      <c r="D365" s="164">
        <f t="shared" si="40"/>
        <v>-1</v>
      </c>
      <c r="E365" s="149">
        <v>2</v>
      </c>
      <c r="F365" s="165">
        <f t="shared" si="41"/>
        <v>-0.66666666666666674</v>
      </c>
      <c r="G365" s="142">
        <v>6</v>
      </c>
      <c r="H365" s="164">
        <f t="shared" si="42"/>
        <v>-0.53846153846153844</v>
      </c>
      <c r="I365" s="149">
        <v>1</v>
      </c>
      <c r="J365" s="165">
        <f t="shared" si="43"/>
        <v>-0.94736842105263164</v>
      </c>
      <c r="K365" s="142">
        <v>9</v>
      </c>
      <c r="L365" s="164" t="e">
        <f t="shared" si="44"/>
        <v>#DIV/0!</v>
      </c>
      <c r="M365" s="149">
        <v>18</v>
      </c>
      <c r="N365" s="165">
        <f t="shared" si="45"/>
        <v>-0.53846153846153844</v>
      </c>
      <c r="O365" s="142">
        <v>2</v>
      </c>
      <c r="P365" s="164" t="e">
        <f t="shared" si="46"/>
        <v>#DIV/0!</v>
      </c>
      <c r="Q365" s="149">
        <v>20</v>
      </c>
      <c r="R365" s="165">
        <f t="shared" si="47"/>
        <v>-0.48717948717948723</v>
      </c>
    </row>
    <row r="366" spans="2:18" ht="15" hidden="1" customHeight="1" outlineLevel="1">
      <c r="B366" s="41" t="s">
        <v>19</v>
      </c>
      <c r="C366" s="142">
        <v>0</v>
      </c>
      <c r="D366" s="164">
        <f t="shared" si="40"/>
        <v>-1</v>
      </c>
      <c r="E366" s="149">
        <v>706</v>
      </c>
      <c r="F366" s="165">
        <f t="shared" si="41"/>
        <v>4.0428571428571427</v>
      </c>
      <c r="G366" s="142">
        <v>494</v>
      </c>
      <c r="H366" s="164">
        <f t="shared" si="42"/>
        <v>0.27319587628865971</v>
      </c>
      <c r="I366" s="149">
        <v>132</v>
      </c>
      <c r="J366" s="165">
        <f t="shared" si="43"/>
        <v>-0.6732673267326732</v>
      </c>
      <c r="K366" s="142">
        <v>67</v>
      </c>
      <c r="L366" s="164">
        <f t="shared" si="44"/>
        <v>-0.71966527196652719</v>
      </c>
      <c r="M366" s="149">
        <v>1399</v>
      </c>
      <c r="N366" s="165">
        <f t="shared" si="45"/>
        <v>0.19165247018739362</v>
      </c>
      <c r="O366" s="142">
        <v>763</v>
      </c>
      <c r="P366" s="164">
        <f t="shared" si="46"/>
        <v>-0.44184345281638626</v>
      </c>
      <c r="Q366" s="149">
        <v>2162</v>
      </c>
      <c r="R366" s="165">
        <f t="shared" si="47"/>
        <v>-0.14915387642660372</v>
      </c>
    </row>
    <row r="367" spans="2:18" ht="15" hidden="1" customHeight="1" outlineLevel="1">
      <c r="B367" s="41" t="s">
        <v>20</v>
      </c>
      <c r="C367" s="142">
        <v>0</v>
      </c>
      <c r="D367" s="164">
        <f t="shared" si="40"/>
        <v>-1</v>
      </c>
      <c r="E367" s="149">
        <v>1094</v>
      </c>
      <c r="F367" s="165">
        <f t="shared" si="41"/>
        <v>0.29774614472123373</v>
      </c>
      <c r="G367" s="142">
        <v>1282</v>
      </c>
      <c r="H367" s="164">
        <f t="shared" si="42"/>
        <v>8.8285229202037296E-2</v>
      </c>
      <c r="I367" s="149">
        <v>1129</v>
      </c>
      <c r="J367" s="165">
        <f t="shared" si="43"/>
        <v>0.38697788697788704</v>
      </c>
      <c r="K367" s="142">
        <v>80</v>
      </c>
      <c r="L367" s="164">
        <f t="shared" si="44"/>
        <v>-0.69230769230769229</v>
      </c>
      <c r="M367" s="149">
        <v>3585</v>
      </c>
      <c r="N367" s="165">
        <f t="shared" si="45"/>
        <v>0.15794573643410859</v>
      </c>
      <c r="O367" s="142">
        <v>1990</v>
      </c>
      <c r="P367" s="164">
        <f t="shared" si="46"/>
        <v>-0.32358939496940853</v>
      </c>
      <c r="Q367" s="149">
        <v>5575</v>
      </c>
      <c r="R367" s="165">
        <f t="shared" si="47"/>
        <v>-7.6681020205366046E-2</v>
      </c>
    </row>
    <row r="368" spans="2:18" ht="15" hidden="1" customHeight="1" outlineLevel="1">
      <c r="B368" s="41" t="s">
        <v>21</v>
      </c>
      <c r="C368" s="142">
        <v>24</v>
      </c>
      <c r="D368" s="164" t="e">
        <f t="shared" si="40"/>
        <v>#DIV/0!</v>
      </c>
      <c r="E368" s="149">
        <v>1662</v>
      </c>
      <c r="F368" s="165">
        <f t="shared" si="41"/>
        <v>1.60093896713615</v>
      </c>
      <c r="G368" s="142">
        <v>1375</v>
      </c>
      <c r="H368" s="164">
        <f t="shared" si="42"/>
        <v>0.1822871883061048</v>
      </c>
      <c r="I368" s="149">
        <v>1028</v>
      </c>
      <c r="J368" s="165">
        <f t="shared" si="43"/>
        <v>0.2209026128266034</v>
      </c>
      <c r="K368" s="142">
        <v>116</v>
      </c>
      <c r="L368" s="164">
        <f t="shared" si="44"/>
        <v>-0.41708542713567842</v>
      </c>
      <c r="M368" s="149">
        <v>4205</v>
      </c>
      <c r="N368" s="165">
        <f t="shared" si="45"/>
        <v>0.47907140344706289</v>
      </c>
      <c r="O368" s="142">
        <v>1661</v>
      </c>
      <c r="P368" s="164">
        <f t="shared" si="46"/>
        <v>-0.38114754098360659</v>
      </c>
      <c r="Q368" s="149">
        <v>5866</v>
      </c>
      <c r="R368" s="165">
        <f t="shared" si="47"/>
        <v>6.1335263253120997E-2</v>
      </c>
    </row>
    <row r="369" spans="2:18" ht="15" hidden="1" customHeight="1" outlineLevel="1">
      <c r="B369" s="41" t="s">
        <v>22</v>
      </c>
      <c r="C369" s="142">
        <v>3</v>
      </c>
      <c r="D369" s="164">
        <f t="shared" si="40"/>
        <v>-0.8125</v>
      </c>
      <c r="E369" s="149">
        <v>1370</v>
      </c>
      <c r="F369" s="165">
        <f t="shared" si="41"/>
        <v>1.2532894736842106</v>
      </c>
      <c r="G369" s="142">
        <v>1279</v>
      </c>
      <c r="H369" s="164">
        <f t="shared" si="42"/>
        <v>0.26633663366336635</v>
      </c>
      <c r="I369" s="149">
        <v>1091</v>
      </c>
      <c r="J369" s="165">
        <f t="shared" si="43"/>
        <v>0.60205580029368577</v>
      </c>
      <c r="K369" s="142">
        <v>150</v>
      </c>
      <c r="L369" s="164">
        <f t="shared" si="44"/>
        <v>-0.50495049504950495</v>
      </c>
      <c r="M369" s="149">
        <v>3893</v>
      </c>
      <c r="N369" s="165">
        <f t="shared" si="45"/>
        <v>0.48701298701298712</v>
      </c>
      <c r="O369" s="142">
        <v>2331</v>
      </c>
      <c r="P369" s="164">
        <f t="shared" si="46"/>
        <v>-0.22942148760330583</v>
      </c>
      <c r="Q369" s="149">
        <v>6224</v>
      </c>
      <c r="R369" s="165">
        <f t="shared" si="47"/>
        <v>0.10295941874889247</v>
      </c>
    </row>
    <row r="370" spans="2:18" collapsed="1">
      <c r="B370" s="171">
        <v>1983</v>
      </c>
      <c r="C370" s="172">
        <v>30</v>
      </c>
      <c r="D370" s="173">
        <f t="shared" si="40"/>
        <v>-0.5</v>
      </c>
      <c r="E370" s="172">
        <v>8099</v>
      </c>
      <c r="F370" s="173">
        <f t="shared" si="41"/>
        <v>0.81959110312289374</v>
      </c>
      <c r="G370" s="172">
        <v>8316</v>
      </c>
      <c r="H370" s="173">
        <f t="shared" si="42"/>
        <v>0.38162485462701445</v>
      </c>
      <c r="I370" s="172">
        <v>4623</v>
      </c>
      <c r="J370" s="173">
        <f t="shared" si="43"/>
        <v>0.1086330935251798</v>
      </c>
      <c r="K370" s="172">
        <v>584</v>
      </c>
      <c r="L370" s="173">
        <f t="shared" si="44"/>
        <v>-0.58815232722143862</v>
      </c>
      <c r="M370" s="172">
        <v>21652</v>
      </c>
      <c r="N370" s="173">
        <f t="shared" si="45"/>
        <v>0.34334284650701075</v>
      </c>
      <c r="O370" s="172">
        <v>12426</v>
      </c>
      <c r="P370" s="173">
        <f t="shared" si="46"/>
        <v>-0.26106089438629876</v>
      </c>
      <c r="Q370" s="172">
        <v>34078</v>
      </c>
      <c r="R370" s="173">
        <f t="shared" si="47"/>
        <v>3.4736138944555739E-2</v>
      </c>
    </row>
    <row r="371" spans="2:18" ht="15" hidden="1" customHeight="1" outlineLevel="1">
      <c r="B371" s="41" t="s">
        <v>11</v>
      </c>
      <c r="C371" s="142">
        <v>6</v>
      </c>
      <c r="D371" s="164">
        <f t="shared" si="40"/>
        <v>-0.86046511627906974</v>
      </c>
      <c r="E371" s="149">
        <v>1281</v>
      </c>
      <c r="F371" s="165">
        <f t="shared" si="41"/>
        <v>0.72874493927125505</v>
      </c>
      <c r="G371" s="142">
        <v>831</v>
      </c>
      <c r="H371" s="164">
        <f t="shared" si="42"/>
        <v>0.68218623481781382</v>
      </c>
      <c r="I371" s="149">
        <v>620</v>
      </c>
      <c r="J371" s="165">
        <f t="shared" si="43"/>
        <v>0.25760649087221088</v>
      </c>
      <c r="K371" s="142">
        <v>142</v>
      </c>
      <c r="L371" s="164">
        <f t="shared" si="44"/>
        <v>-9.5541401273885329E-2</v>
      </c>
      <c r="M371" s="149">
        <v>2880</v>
      </c>
      <c r="N371" s="165">
        <f t="shared" si="45"/>
        <v>0.49377593360995853</v>
      </c>
      <c r="O371" s="142">
        <v>2674</v>
      </c>
      <c r="P371" s="164">
        <f t="shared" si="46"/>
        <v>-0.10057181298351836</v>
      </c>
      <c r="Q371" s="149">
        <v>5554</v>
      </c>
      <c r="R371" s="165">
        <f t="shared" si="47"/>
        <v>0.1332381146704753</v>
      </c>
    </row>
    <row r="372" spans="2:18" ht="15" hidden="1" customHeight="1" outlineLevel="1">
      <c r="B372" s="41" t="s">
        <v>12</v>
      </c>
      <c r="C372" s="142">
        <v>6</v>
      </c>
      <c r="D372" s="164">
        <f t="shared" si="40"/>
        <v>0.5</v>
      </c>
      <c r="E372" s="149">
        <v>652</v>
      </c>
      <c r="F372" s="165">
        <f t="shared" si="41"/>
        <v>-0.22288438617401674</v>
      </c>
      <c r="G372" s="142">
        <v>720</v>
      </c>
      <c r="H372" s="164">
        <f t="shared" si="42"/>
        <v>0.28801431127012522</v>
      </c>
      <c r="I372" s="149">
        <v>496</v>
      </c>
      <c r="J372" s="165">
        <f t="shared" si="43"/>
        <v>-0.26951399116347574</v>
      </c>
      <c r="K372" s="142">
        <v>100</v>
      </c>
      <c r="L372" s="164">
        <f t="shared" si="44"/>
        <v>-0.36708860759493667</v>
      </c>
      <c r="M372" s="149">
        <v>1974</v>
      </c>
      <c r="N372" s="165">
        <f t="shared" si="45"/>
        <v>-0.11835640911121037</v>
      </c>
      <c r="O372" s="142">
        <v>2246</v>
      </c>
      <c r="P372" s="164">
        <f t="shared" si="46"/>
        <v>-0.21742160278745648</v>
      </c>
      <c r="Q372" s="149">
        <v>4220</v>
      </c>
      <c r="R372" s="165">
        <f t="shared" si="47"/>
        <v>-0.17400665492268541</v>
      </c>
    </row>
    <row r="373" spans="2:18" ht="15" hidden="1" customHeight="1" outlineLevel="1">
      <c r="B373" s="41" t="s">
        <v>13</v>
      </c>
      <c r="C373" s="142">
        <v>0</v>
      </c>
      <c r="D373" s="164" t="e">
        <f t="shared" si="40"/>
        <v>#DIV/0!</v>
      </c>
      <c r="E373" s="149">
        <v>264</v>
      </c>
      <c r="F373" s="165">
        <f t="shared" si="41"/>
        <v>2.2592592592592591</v>
      </c>
      <c r="G373" s="142">
        <v>523</v>
      </c>
      <c r="H373" s="164">
        <f t="shared" si="42"/>
        <v>1.1974789915966388</v>
      </c>
      <c r="I373" s="149">
        <v>270</v>
      </c>
      <c r="J373" s="165">
        <f t="shared" si="43"/>
        <v>1.26890756302521</v>
      </c>
      <c r="K373" s="142">
        <v>135</v>
      </c>
      <c r="L373" s="164">
        <f t="shared" si="44"/>
        <v>2.9705882352941178</v>
      </c>
      <c r="M373" s="149">
        <v>1192</v>
      </c>
      <c r="N373" s="165">
        <f t="shared" si="45"/>
        <v>1.5254237288135593</v>
      </c>
      <c r="O373" s="142">
        <v>1488</v>
      </c>
      <c r="P373" s="164">
        <f t="shared" si="46"/>
        <v>0.70642201834862384</v>
      </c>
      <c r="Q373" s="149">
        <v>2680</v>
      </c>
      <c r="R373" s="165">
        <f t="shared" si="47"/>
        <v>0.99404761904761907</v>
      </c>
    </row>
    <row r="374" spans="2:18" ht="15" hidden="1" customHeight="1" outlineLevel="1">
      <c r="B374" s="41" t="s">
        <v>14</v>
      </c>
      <c r="C374" s="142">
        <v>0</v>
      </c>
      <c r="D374" s="164" t="e">
        <f t="shared" si="40"/>
        <v>#DIV/0!</v>
      </c>
      <c r="E374" s="149">
        <v>1</v>
      </c>
      <c r="F374" s="165">
        <f t="shared" si="41"/>
        <v>-0.5</v>
      </c>
      <c r="G374" s="142">
        <v>165</v>
      </c>
      <c r="H374" s="164">
        <f t="shared" si="42"/>
        <v>4</v>
      </c>
      <c r="I374" s="149">
        <v>10</v>
      </c>
      <c r="J374" s="165">
        <f t="shared" si="43"/>
        <v>-9.0909090909090939E-2</v>
      </c>
      <c r="K374" s="142">
        <v>26</v>
      </c>
      <c r="L374" s="164">
        <f t="shared" si="44"/>
        <v>1.1666666666666665</v>
      </c>
      <c r="M374" s="149">
        <v>202</v>
      </c>
      <c r="N374" s="165">
        <f t="shared" si="45"/>
        <v>2.4827586206896552</v>
      </c>
      <c r="O374" s="142">
        <v>390</v>
      </c>
      <c r="P374" s="164">
        <f t="shared" si="46"/>
        <v>20.666666666666668</v>
      </c>
      <c r="Q374" s="149">
        <v>592</v>
      </c>
      <c r="R374" s="165">
        <f t="shared" si="47"/>
        <v>6.7894736842105265</v>
      </c>
    </row>
    <row r="375" spans="2:18" ht="15" hidden="1" customHeight="1" outlineLevel="1">
      <c r="B375" s="41" t="s">
        <v>15</v>
      </c>
      <c r="C375" s="142">
        <v>3</v>
      </c>
      <c r="D375" s="164" t="e">
        <f t="shared" si="40"/>
        <v>#DIV/0!</v>
      </c>
      <c r="E375" s="149">
        <v>1</v>
      </c>
      <c r="F375" s="165">
        <f t="shared" si="41"/>
        <v>-0.85714285714285721</v>
      </c>
      <c r="G375" s="142">
        <v>17</v>
      </c>
      <c r="H375" s="164">
        <f t="shared" si="42"/>
        <v>0.30769230769230771</v>
      </c>
      <c r="I375" s="149">
        <v>0</v>
      </c>
      <c r="J375" s="165">
        <f t="shared" si="43"/>
        <v>-1</v>
      </c>
      <c r="K375" s="142">
        <v>1</v>
      </c>
      <c r="L375" s="164">
        <f t="shared" si="44"/>
        <v>-0.66666666666666674</v>
      </c>
      <c r="M375" s="149">
        <v>22</v>
      </c>
      <c r="N375" s="165">
        <f t="shared" si="45"/>
        <v>-0.12</v>
      </c>
      <c r="O375" s="142">
        <v>0</v>
      </c>
      <c r="P375" s="164">
        <f t="shared" si="46"/>
        <v>-1</v>
      </c>
      <c r="Q375" s="149">
        <v>22</v>
      </c>
      <c r="R375" s="165">
        <f t="shared" si="47"/>
        <v>-0.37142857142857144</v>
      </c>
    </row>
    <row r="376" spans="2:18" ht="15" hidden="1" customHeight="1" outlineLevel="1">
      <c r="B376" s="41" t="s">
        <v>16</v>
      </c>
      <c r="C376" s="142">
        <v>13</v>
      </c>
      <c r="D376" s="164" t="e">
        <f t="shared" si="40"/>
        <v>#DIV/0!</v>
      </c>
      <c r="E376" s="149">
        <v>8</v>
      </c>
      <c r="F376" s="165">
        <f t="shared" si="41"/>
        <v>0.33333333333333326</v>
      </c>
      <c r="G376" s="142">
        <v>11</v>
      </c>
      <c r="H376" s="164">
        <f t="shared" si="42"/>
        <v>-0.5</v>
      </c>
      <c r="I376" s="149">
        <v>1</v>
      </c>
      <c r="J376" s="165">
        <f t="shared" si="43"/>
        <v>-0.85714285714285721</v>
      </c>
      <c r="K376" s="142">
        <v>7</v>
      </c>
      <c r="L376" s="164">
        <f t="shared" si="44"/>
        <v>0.39999999999999991</v>
      </c>
      <c r="M376" s="149">
        <v>40</v>
      </c>
      <c r="N376" s="165">
        <f t="shared" si="45"/>
        <v>0</v>
      </c>
      <c r="O376" s="142">
        <v>0</v>
      </c>
      <c r="P376" s="164">
        <f t="shared" si="46"/>
        <v>-1</v>
      </c>
      <c r="Q376" s="149">
        <v>40</v>
      </c>
      <c r="R376" s="165">
        <f t="shared" si="47"/>
        <v>-4.7619047619047672E-2</v>
      </c>
    </row>
    <row r="377" spans="2:18" ht="15" hidden="1" customHeight="1" outlineLevel="1">
      <c r="B377" s="41" t="s">
        <v>17</v>
      </c>
      <c r="C377" s="142">
        <v>11</v>
      </c>
      <c r="D377" s="164" t="e">
        <f t="shared" si="40"/>
        <v>#DIV/0!</v>
      </c>
      <c r="E377" s="149">
        <v>8</v>
      </c>
      <c r="F377" s="165">
        <f t="shared" si="41"/>
        <v>7</v>
      </c>
      <c r="G377" s="142">
        <v>0</v>
      </c>
      <c r="H377" s="164">
        <f t="shared" si="42"/>
        <v>-1</v>
      </c>
      <c r="I377" s="149">
        <v>13</v>
      </c>
      <c r="J377" s="165">
        <f t="shared" si="43"/>
        <v>0.625</v>
      </c>
      <c r="K377" s="142">
        <v>6</v>
      </c>
      <c r="L377" s="164">
        <f t="shared" si="44"/>
        <v>-0.1428571428571429</v>
      </c>
      <c r="M377" s="149">
        <v>38</v>
      </c>
      <c r="N377" s="165">
        <f t="shared" si="45"/>
        <v>2.7027027027026973E-2</v>
      </c>
      <c r="O377" s="142">
        <v>0</v>
      </c>
      <c r="P377" s="164">
        <f t="shared" si="46"/>
        <v>-1</v>
      </c>
      <c r="Q377" s="149">
        <v>38</v>
      </c>
      <c r="R377" s="165">
        <f t="shared" si="47"/>
        <v>-2.5641025641025661E-2</v>
      </c>
    </row>
    <row r="378" spans="2:18" ht="15" hidden="1" customHeight="1" outlineLevel="1">
      <c r="B378" s="41" t="s">
        <v>18</v>
      </c>
      <c r="C378" s="142">
        <v>1</v>
      </c>
      <c r="D378" s="164" t="e">
        <f t="shared" si="40"/>
        <v>#DIV/0!</v>
      </c>
      <c r="E378" s="149">
        <v>6</v>
      </c>
      <c r="F378" s="165">
        <f t="shared" si="41"/>
        <v>5</v>
      </c>
      <c r="G378" s="142">
        <v>13</v>
      </c>
      <c r="H378" s="164">
        <f t="shared" si="42"/>
        <v>0.30000000000000004</v>
      </c>
      <c r="I378" s="149">
        <v>19</v>
      </c>
      <c r="J378" s="165">
        <f t="shared" si="43"/>
        <v>0.89999999999999991</v>
      </c>
      <c r="K378" s="142">
        <v>0</v>
      </c>
      <c r="L378" s="164">
        <f t="shared" si="44"/>
        <v>-1</v>
      </c>
      <c r="M378" s="149">
        <v>39</v>
      </c>
      <c r="N378" s="165">
        <f t="shared" si="45"/>
        <v>0.14705882352941169</v>
      </c>
      <c r="O378" s="142">
        <v>0</v>
      </c>
      <c r="P378" s="164">
        <f t="shared" si="46"/>
        <v>-1</v>
      </c>
      <c r="Q378" s="149">
        <v>39</v>
      </c>
      <c r="R378" s="165">
        <f t="shared" si="47"/>
        <v>-0.36065573770491799</v>
      </c>
    </row>
    <row r="379" spans="2:18" ht="15" hidden="1" customHeight="1" outlineLevel="1">
      <c r="B379" s="41" t="s">
        <v>19</v>
      </c>
      <c r="C379" s="142">
        <v>3</v>
      </c>
      <c r="D379" s="164" t="e">
        <f t="shared" si="40"/>
        <v>#DIV/0!</v>
      </c>
      <c r="E379" s="149">
        <v>140</v>
      </c>
      <c r="F379" s="165">
        <f t="shared" si="41"/>
        <v>139</v>
      </c>
      <c r="G379" s="142">
        <v>388</v>
      </c>
      <c r="H379" s="164">
        <f t="shared" si="42"/>
        <v>-0.26654064272211719</v>
      </c>
      <c r="I379" s="149">
        <v>404</v>
      </c>
      <c r="J379" s="165">
        <f t="shared" si="43"/>
        <v>-0.30940170940170941</v>
      </c>
      <c r="K379" s="142">
        <v>239</v>
      </c>
      <c r="L379" s="164">
        <f t="shared" si="44"/>
        <v>4.0851063829787231</v>
      </c>
      <c r="M379" s="149">
        <v>1174</v>
      </c>
      <c r="N379" s="165">
        <f t="shared" si="45"/>
        <v>1.0327022375215211E-2</v>
      </c>
      <c r="O379" s="142">
        <v>1367</v>
      </c>
      <c r="P379" s="164">
        <f t="shared" si="46"/>
        <v>-0.25095890410958899</v>
      </c>
      <c r="Q379" s="149">
        <v>2541</v>
      </c>
      <c r="R379" s="165">
        <f t="shared" si="47"/>
        <v>-0.14931369266822903</v>
      </c>
    </row>
    <row r="380" spans="2:18" ht="15" hidden="1" customHeight="1" outlineLevel="1">
      <c r="B380" s="41" t="s">
        <v>20</v>
      </c>
      <c r="C380" s="142">
        <v>1</v>
      </c>
      <c r="D380" s="164" t="e">
        <f t="shared" si="40"/>
        <v>#DIV/0!</v>
      </c>
      <c r="E380" s="149">
        <v>843</v>
      </c>
      <c r="F380" s="165">
        <f t="shared" si="41"/>
        <v>420.5</v>
      </c>
      <c r="G380" s="142">
        <v>1178</v>
      </c>
      <c r="H380" s="164">
        <f t="shared" si="42"/>
        <v>0.25586353944562901</v>
      </c>
      <c r="I380" s="149">
        <v>814</v>
      </c>
      <c r="J380" s="165">
        <f t="shared" si="43"/>
        <v>-2.6315789473684181E-2</v>
      </c>
      <c r="K380" s="142">
        <v>260</v>
      </c>
      <c r="L380" s="164">
        <f t="shared" si="44"/>
        <v>1.7083333333333335</v>
      </c>
      <c r="M380" s="149">
        <v>3096</v>
      </c>
      <c r="N380" s="165">
        <f t="shared" si="45"/>
        <v>0.65384615384615374</v>
      </c>
      <c r="O380" s="142">
        <v>2942</v>
      </c>
      <c r="P380" s="164">
        <f t="shared" si="46"/>
        <v>0.27746417716022576</v>
      </c>
      <c r="Q380" s="149">
        <v>6038</v>
      </c>
      <c r="R380" s="165">
        <f t="shared" si="47"/>
        <v>0.44622754491017957</v>
      </c>
    </row>
    <row r="381" spans="2:18" ht="15" hidden="1" customHeight="1" outlineLevel="1">
      <c r="B381" s="41" t="s">
        <v>21</v>
      </c>
      <c r="C381" s="142">
        <v>0</v>
      </c>
      <c r="D381" s="164" t="e">
        <f t="shared" si="40"/>
        <v>#DIV/0!</v>
      </c>
      <c r="E381" s="149">
        <v>639</v>
      </c>
      <c r="F381" s="165">
        <f t="shared" si="41"/>
        <v>638</v>
      </c>
      <c r="G381" s="142">
        <v>1163</v>
      </c>
      <c r="H381" s="164">
        <f t="shared" si="42"/>
        <v>0.28935698447893565</v>
      </c>
      <c r="I381" s="149">
        <v>842</v>
      </c>
      <c r="J381" s="165">
        <f t="shared" si="43"/>
        <v>1.2019230769230838E-2</v>
      </c>
      <c r="K381" s="142">
        <v>199</v>
      </c>
      <c r="L381" s="164">
        <f t="shared" si="44"/>
        <v>1.842857142857143</v>
      </c>
      <c r="M381" s="149">
        <v>2843</v>
      </c>
      <c r="N381" s="165">
        <f t="shared" si="45"/>
        <v>0.57506925207756243</v>
      </c>
      <c r="O381" s="142">
        <v>2684</v>
      </c>
      <c r="P381" s="164">
        <f t="shared" si="46"/>
        <v>0.20900900900900909</v>
      </c>
      <c r="Q381" s="149">
        <v>5527</v>
      </c>
      <c r="R381" s="165">
        <f t="shared" si="47"/>
        <v>0.37316770186335413</v>
      </c>
    </row>
    <row r="382" spans="2:18" ht="15" hidden="1" customHeight="1" outlineLevel="1">
      <c r="B382" s="41" t="s">
        <v>22</v>
      </c>
      <c r="C382" s="142">
        <v>16</v>
      </c>
      <c r="D382" s="164">
        <f t="shared" si="40"/>
        <v>2.2000000000000002</v>
      </c>
      <c r="E382" s="149">
        <v>608</v>
      </c>
      <c r="F382" s="165">
        <f t="shared" si="41"/>
        <v>100.33333333333333</v>
      </c>
      <c r="G382" s="142">
        <v>1010</v>
      </c>
      <c r="H382" s="164">
        <f t="shared" si="42"/>
        <v>-0.28165007112375529</v>
      </c>
      <c r="I382" s="149">
        <v>681</v>
      </c>
      <c r="J382" s="165">
        <f t="shared" si="43"/>
        <v>-0.29062500000000002</v>
      </c>
      <c r="K382" s="142">
        <v>303</v>
      </c>
      <c r="L382" s="164">
        <f t="shared" si="44"/>
        <v>0.38356164383561642</v>
      </c>
      <c r="M382" s="149">
        <v>2618</v>
      </c>
      <c r="N382" s="165">
        <f t="shared" si="45"/>
        <v>8.4745762711864181E-3</v>
      </c>
      <c r="O382" s="142">
        <v>3025</v>
      </c>
      <c r="P382" s="164">
        <f t="shared" si="46"/>
        <v>0.13465866466616649</v>
      </c>
      <c r="Q382" s="149">
        <v>5643</v>
      </c>
      <c r="R382" s="165">
        <f t="shared" si="47"/>
        <v>7.2405929304447003E-2</v>
      </c>
    </row>
    <row r="383" spans="2:18" collapsed="1">
      <c r="B383" s="171">
        <v>1982</v>
      </c>
      <c r="C383" s="172">
        <v>60</v>
      </c>
      <c r="D383" s="173">
        <f t="shared" si="40"/>
        <v>0.15384615384615374</v>
      </c>
      <c r="E383" s="172">
        <v>4451</v>
      </c>
      <c r="F383" s="173">
        <f t="shared" si="41"/>
        <v>1.6368483412322274</v>
      </c>
      <c r="G383" s="172">
        <v>6019</v>
      </c>
      <c r="H383" s="173">
        <f t="shared" si="42"/>
        <v>0.16534365924491778</v>
      </c>
      <c r="I383" s="172">
        <v>4170</v>
      </c>
      <c r="J383" s="173">
        <f t="shared" si="43"/>
        <v>-8.1902245706737098E-2</v>
      </c>
      <c r="K383" s="172">
        <v>1418</v>
      </c>
      <c r="L383" s="173">
        <f t="shared" si="44"/>
        <v>0.7271619975639465</v>
      </c>
      <c r="M383" s="172">
        <v>16118</v>
      </c>
      <c r="N383" s="173">
        <f t="shared" si="45"/>
        <v>0.31382458428431703</v>
      </c>
      <c r="O383" s="172">
        <v>16816</v>
      </c>
      <c r="P383" s="173">
        <f t="shared" si="46"/>
        <v>6.5112743856093225E-2</v>
      </c>
      <c r="Q383" s="172">
        <v>32934</v>
      </c>
      <c r="R383" s="173">
        <f t="shared" si="47"/>
        <v>0.17386655260906747</v>
      </c>
    </row>
    <row r="384" spans="2:18" ht="15" hidden="1" customHeight="1" outlineLevel="1">
      <c r="B384" s="41" t="s">
        <v>11</v>
      </c>
      <c r="C384" s="142">
        <v>43</v>
      </c>
      <c r="D384" s="164" t="e">
        <f t="shared" si="40"/>
        <v>#DIV/0!</v>
      </c>
      <c r="E384" s="149">
        <v>741</v>
      </c>
      <c r="F384" s="165">
        <f t="shared" si="41"/>
        <v>246</v>
      </c>
      <c r="G384" s="142">
        <v>494</v>
      </c>
      <c r="H384" s="164">
        <f t="shared" si="42"/>
        <v>-0.59240924092409242</v>
      </c>
      <c r="I384" s="149">
        <v>493</v>
      </c>
      <c r="J384" s="165">
        <f t="shared" si="43"/>
        <v>-0.33914209115281502</v>
      </c>
      <c r="K384" s="142">
        <v>157</v>
      </c>
      <c r="L384" s="164">
        <f t="shared" si="44"/>
        <v>2.4130434782608696</v>
      </c>
      <c r="M384" s="149">
        <v>1928</v>
      </c>
      <c r="N384" s="165">
        <f t="shared" si="45"/>
        <v>-3.9362232187344248E-2</v>
      </c>
      <c r="O384" s="142">
        <v>2973</v>
      </c>
      <c r="P384" s="164">
        <f t="shared" si="46"/>
        <v>0.49848790322580649</v>
      </c>
      <c r="Q384" s="149">
        <v>4901</v>
      </c>
      <c r="R384" s="165">
        <f t="shared" si="47"/>
        <v>0.22801302931596101</v>
      </c>
    </row>
    <row r="385" spans="2:18" ht="15" hidden="1" customHeight="1" outlineLevel="1">
      <c r="B385" s="41" t="s">
        <v>12</v>
      </c>
      <c r="C385" s="142">
        <v>4</v>
      </c>
      <c r="D385" s="164" t="e">
        <f t="shared" si="40"/>
        <v>#DIV/0!</v>
      </c>
      <c r="E385" s="149">
        <v>839</v>
      </c>
      <c r="F385" s="165">
        <f t="shared" si="41"/>
        <v>54.93333333333333</v>
      </c>
      <c r="G385" s="142">
        <v>559</v>
      </c>
      <c r="H385" s="164">
        <f t="shared" si="42"/>
        <v>3.9035087719298245</v>
      </c>
      <c r="I385" s="149">
        <v>679</v>
      </c>
      <c r="J385" s="165">
        <f t="shared" si="43"/>
        <v>0.15672913117546838</v>
      </c>
      <c r="K385" s="142">
        <v>158</v>
      </c>
      <c r="L385" s="164">
        <f t="shared" si="44"/>
        <v>2.7619047619047619</v>
      </c>
      <c r="M385" s="149">
        <v>2239</v>
      </c>
      <c r="N385" s="165">
        <f t="shared" si="45"/>
        <v>1.9538258575197891</v>
      </c>
      <c r="O385" s="142">
        <v>2870</v>
      </c>
      <c r="P385" s="164">
        <f t="shared" si="46"/>
        <v>0.29046762589928066</v>
      </c>
      <c r="Q385" s="149">
        <v>5109</v>
      </c>
      <c r="R385" s="165">
        <f t="shared" si="47"/>
        <v>0.71327967806841053</v>
      </c>
    </row>
    <row r="386" spans="2:18" ht="15" hidden="1" customHeight="1" outlineLevel="1">
      <c r="B386" s="41" t="s">
        <v>13</v>
      </c>
      <c r="C386" s="142">
        <v>0</v>
      </c>
      <c r="D386" s="164">
        <f t="shared" si="40"/>
        <v>-1</v>
      </c>
      <c r="E386" s="149">
        <v>81</v>
      </c>
      <c r="F386" s="165">
        <f t="shared" si="41"/>
        <v>9.125</v>
      </c>
      <c r="G386" s="142">
        <v>238</v>
      </c>
      <c r="H386" s="164">
        <f t="shared" si="42"/>
        <v>1.404040404040404</v>
      </c>
      <c r="I386" s="149">
        <v>119</v>
      </c>
      <c r="J386" s="165">
        <f t="shared" si="43"/>
        <v>-0.7908611599297013</v>
      </c>
      <c r="K386" s="142">
        <v>34</v>
      </c>
      <c r="L386" s="164">
        <f t="shared" si="44"/>
        <v>3.0303030303030276E-2</v>
      </c>
      <c r="M386" s="149">
        <v>472</v>
      </c>
      <c r="N386" s="165">
        <f t="shared" si="45"/>
        <v>-0.3370786516853933</v>
      </c>
      <c r="O386" s="142">
        <v>872</v>
      </c>
      <c r="P386" s="164">
        <f t="shared" si="46"/>
        <v>-0.27333333333333332</v>
      </c>
      <c r="Q386" s="149">
        <v>1344</v>
      </c>
      <c r="R386" s="165">
        <f t="shared" si="47"/>
        <v>-0.29707112970711302</v>
      </c>
    </row>
    <row r="387" spans="2:18" ht="15" hidden="1" customHeight="1" outlineLevel="1">
      <c r="B387" s="41" t="s">
        <v>14</v>
      </c>
      <c r="C387" s="142">
        <v>0</v>
      </c>
      <c r="D387" s="164" t="e">
        <f t="shared" si="40"/>
        <v>#DIV/0!</v>
      </c>
      <c r="E387" s="149">
        <v>2</v>
      </c>
      <c r="F387" s="165">
        <f t="shared" si="41"/>
        <v>-0.33333333333333337</v>
      </c>
      <c r="G387" s="142">
        <v>33</v>
      </c>
      <c r="H387" s="164" t="e">
        <f t="shared" si="42"/>
        <v>#DIV/0!</v>
      </c>
      <c r="I387" s="149">
        <v>11</v>
      </c>
      <c r="J387" s="165">
        <f t="shared" si="43"/>
        <v>-0.95582329317269077</v>
      </c>
      <c r="K387" s="142">
        <v>12</v>
      </c>
      <c r="L387" s="164">
        <f t="shared" si="44"/>
        <v>2</v>
      </c>
      <c r="M387" s="149">
        <v>58</v>
      </c>
      <c r="N387" s="165">
        <f t="shared" si="45"/>
        <v>-0.7734375</v>
      </c>
      <c r="O387" s="142">
        <v>18</v>
      </c>
      <c r="P387" s="164">
        <f t="shared" si="46"/>
        <v>-0.96178343949044587</v>
      </c>
      <c r="Q387" s="149">
        <v>76</v>
      </c>
      <c r="R387" s="165">
        <f t="shared" si="47"/>
        <v>-0.89546079779917465</v>
      </c>
    </row>
    <row r="388" spans="2:18" ht="15" hidden="1" customHeight="1" outlineLevel="1">
      <c r="B388" s="41" t="s">
        <v>15</v>
      </c>
      <c r="C388" s="142">
        <v>0</v>
      </c>
      <c r="D388" s="164" t="e">
        <f t="shared" si="40"/>
        <v>#DIV/0!</v>
      </c>
      <c r="E388" s="149">
        <v>7</v>
      </c>
      <c r="F388" s="165">
        <f t="shared" si="41"/>
        <v>6</v>
      </c>
      <c r="G388" s="142">
        <v>13</v>
      </c>
      <c r="H388" s="164">
        <f t="shared" si="42"/>
        <v>3.333333333333333</v>
      </c>
      <c r="I388" s="149">
        <v>2</v>
      </c>
      <c r="J388" s="165">
        <f t="shared" si="43"/>
        <v>-0.99230769230769234</v>
      </c>
      <c r="K388" s="142">
        <v>3</v>
      </c>
      <c r="L388" s="164">
        <f t="shared" si="44"/>
        <v>0.5</v>
      </c>
      <c r="M388" s="149">
        <v>25</v>
      </c>
      <c r="N388" s="165">
        <f t="shared" si="45"/>
        <v>-0.90601503759398494</v>
      </c>
      <c r="O388" s="142">
        <v>10</v>
      </c>
      <c r="P388" s="164">
        <f t="shared" si="46"/>
        <v>-0.96551724137931039</v>
      </c>
      <c r="Q388" s="149">
        <v>35</v>
      </c>
      <c r="R388" s="165">
        <f t="shared" si="47"/>
        <v>-0.93705035971223016</v>
      </c>
    </row>
    <row r="389" spans="2:18" ht="15" hidden="1" customHeight="1" outlineLevel="1">
      <c r="B389" s="41" t="s">
        <v>16</v>
      </c>
      <c r="C389" s="142">
        <v>0</v>
      </c>
      <c r="D389" s="164">
        <f t="shared" si="40"/>
        <v>-1</v>
      </c>
      <c r="E389" s="149">
        <v>6</v>
      </c>
      <c r="F389" s="165">
        <f t="shared" si="41"/>
        <v>2</v>
      </c>
      <c r="G389" s="142">
        <v>22</v>
      </c>
      <c r="H389" s="164">
        <f t="shared" si="42"/>
        <v>0.5714285714285714</v>
      </c>
      <c r="I389" s="149">
        <v>7</v>
      </c>
      <c r="J389" s="165">
        <f t="shared" si="43"/>
        <v>-0.98153034300791553</v>
      </c>
      <c r="K389" s="142">
        <v>5</v>
      </c>
      <c r="L389" s="164">
        <f t="shared" si="44"/>
        <v>4</v>
      </c>
      <c r="M389" s="149">
        <v>40</v>
      </c>
      <c r="N389" s="165">
        <f t="shared" si="45"/>
        <v>-0.89974937343358397</v>
      </c>
      <c r="O389" s="142">
        <v>2</v>
      </c>
      <c r="P389" s="164">
        <f t="shared" si="46"/>
        <v>-0.99592668024439923</v>
      </c>
      <c r="Q389" s="149">
        <v>42</v>
      </c>
      <c r="R389" s="165">
        <f t="shared" si="47"/>
        <v>-0.95280898876404496</v>
      </c>
    </row>
    <row r="390" spans="2:18" ht="15" hidden="1" customHeight="1" outlineLevel="1">
      <c r="B390" s="41" t="s">
        <v>17</v>
      </c>
      <c r="C390" s="142">
        <v>0</v>
      </c>
      <c r="D390" s="164" t="e">
        <f t="shared" si="40"/>
        <v>#DIV/0!</v>
      </c>
      <c r="E390" s="149">
        <v>1</v>
      </c>
      <c r="F390" s="165" t="e">
        <f t="shared" si="41"/>
        <v>#DIV/0!</v>
      </c>
      <c r="G390" s="142">
        <v>21</v>
      </c>
      <c r="H390" s="164">
        <f t="shared" si="42"/>
        <v>0.90909090909090917</v>
      </c>
      <c r="I390" s="149">
        <v>8</v>
      </c>
      <c r="J390" s="165">
        <f t="shared" si="43"/>
        <v>-0.94074074074074077</v>
      </c>
      <c r="K390" s="142">
        <v>7</v>
      </c>
      <c r="L390" s="164">
        <f t="shared" si="44"/>
        <v>2.5</v>
      </c>
      <c r="M390" s="149">
        <v>37</v>
      </c>
      <c r="N390" s="165">
        <f t="shared" si="45"/>
        <v>-0.75</v>
      </c>
      <c r="O390" s="142">
        <v>2</v>
      </c>
      <c r="P390" s="164">
        <f t="shared" si="46"/>
        <v>-0.99423631123919309</v>
      </c>
      <c r="Q390" s="149">
        <v>39</v>
      </c>
      <c r="R390" s="165">
        <f t="shared" si="47"/>
        <v>-0.92121212121212126</v>
      </c>
    </row>
    <row r="391" spans="2:18" ht="15" hidden="1" customHeight="1" outlineLevel="1">
      <c r="B391" s="41" t="s">
        <v>18</v>
      </c>
      <c r="C391" s="142">
        <v>0</v>
      </c>
      <c r="D391" s="164" t="e">
        <f t="shared" si="40"/>
        <v>#DIV/0!</v>
      </c>
      <c r="E391" s="149">
        <v>1</v>
      </c>
      <c r="F391" s="165" t="e">
        <f t="shared" si="41"/>
        <v>#DIV/0!</v>
      </c>
      <c r="G391" s="142">
        <v>10</v>
      </c>
      <c r="H391" s="164" t="e">
        <f t="shared" si="42"/>
        <v>#DIV/0!</v>
      </c>
      <c r="I391" s="149">
        <v>10</v>
      </c>
      <c r="J391" s="165">
        <f t="shared" si="43"/>
        <v>-0.96268656716417911</v>
      </c>
      <c r="K391" s="142">
        <v>13</v>
      </c>
      <c r="L391" s="164">
        <f t="shared" si="44"/>
        <v>0.18181818181818188</v>
      </c>
      <c r="M391" s="149">
        <v>34</v>
      </c>
      <c r="N391" s="165">
        <f t="shared" si="45"/>
        <v>-0.87813620071684584</v>
      </c>
      <c r="O391" s="142">
        <v>27</v>
      </c>
      <c r="P391" s="164">
        <f t="shared" si="46"/>
        <v>-0.92643051771117169</v>
      </c>
      <c r="Q391" s="149">
        <v>61</v>
      </c>
      <c r="R391" s="165">
        <f t="shared" si="47"/>
        <v>-0.90557275541795668</v>
      </c>
    </row>
    <row r="392" spans="2:18" ht="15" hidden="1" customHeight="1" outlineLevel="1">
      <c r="B392" s="41" t="s">
        <v>19</v>
      </c>
      <c r="C392" s="142">
        <v>0</v>
      </c>
      <c r="D392" s="164" t="e">
        <f t="shared" ref="D392:D422" si="48">C392/C405-1</f>
        <v>#DIV/0!</v>
      </c>
      <c r="E392" s="149">
        <v>1</v>
      </c>
      <c r="F392" s="165" t="e">
        <f t="shared" ref="F392:F422" si="49">E392/E405-1</f>
        <v>#DIV/0!</v>
      </c>
      <c r="G392" s="142">
        <v>529</v>
      </c>
      <c r="H392" s="164">
        <f t="shared" ref="H392:H422" si="50">G392/G405-1</f>
        <v>1.47196261682243</v>
      </c>
      <c r="I392" s="149">
        <v>585</v>
      </c>
      <c r="J392" s="165">
        <f t="shared" ref="J392:J422" si="51">I392/I405-1</f>
        <v>-6.7911714770797493E-3</v>
      </c>
      <c r="K392" s="142">
        <v>47</v>
      </c>
      <c r="L392" s="164">
        <f t="shared" ref="L392:L422" si="52">K392/K405-1</f>
        <v>-0.65693430656934304</v>
      </c>
      <c r="M392" s="149">
        <v>1162</v>
      </c>
      <c r="N392" s="165">
        <f t="shared" ref="N392:N422" si="53">M392/M405-1</f>
        <v>0.23617021276595751</v>
      </c>
      <c r="O392" s="142">
        <v>1825</v>
      </c>
      <c r="P392" s="164">
        <f t="shared" ref="P392:P422" si="54">O392/O405-1</f>
        <v>0.20621282220753478</v>
      </c>
      <c r="Q392" s="149">
        <v>2987</v>
      </c>
      <c r="R392" s="165">
        <f t="shared" ref="R392:R422" si="55">Q392/Q405-1</f>
        <v>0.21769262128006517</v>
      </c>
    </row>
    <row r="393" spans="2:18" ht="15" hidden="1" customHeight="1" outlineLevel="1">
      <c r="B393" s="41" t="s">
        <v>20</v>
      </c>
      <c r="C393" s="142">
        <v>0</v>
      </c>
      <c r="D393" s="164">
        <f t="shared" si="48"/>
        <v>-1</v>
      </c>
      <c r="E393" s="149">
        <v>2</v>
      </c>
      <c r="F393" s="165">
        <f t="shared" si="49"/>
        <v>-0.99710564399421131</v>
      </c>
      <c r="G393" s="142">
        <v>938</v>
      </c>
      <c r="H393" s="164">
        <f t="shared" si="50"/>
        <v>0.15375153751537507</v>
      </c>
      <c r="I393" s="149">
        <v>836</v>
      </c>
      <c r="J393" s="165">
        <f t="shared" si="51"/>
        <v>-0.26017699115044246</v>
      </c>
      <c r="K393" s="142">
        <v>96</v>
      </c>
      <c r="L393" s="164">
        <f t="shared" si="52"/>
        <v>-0.61445783132530118</v>
      </c>
      <c r="M393" s="149">
        <v>1872</v>
      </c>
      <c r="N393" s="165">
        <f t="shared" si="53"/>
        <v>-0.37349397590361444</v>
      </c>
      <c r="O393" s="142">
        <v>2303</v>
      </c>
      <c r="P393" s="164">
        <f t="shared" si="54"/>
        <v>6.2759575449930827E-2</v>
      </c>
      <c r="Q393" s="149">
        <v>4175</v>
      </c>
      <c r="R393" s="165">
        <f t="shared" si="55"/>
        <v>-0.19010669253152279</v>
      </c>
    </row>
    <row r="394" spans="2:18" ht="15" hidden="1" customHeight="1" outlineLevel="1">
      <c r="B394" s="41" t="s">
        <v>21</v>
      </c>
      <c r="C394" s="142">
        <v>0</v>
      </c>
      <c r="D394" s="164">
        <f t="shared" si="48"/>
        <v>-1</v>
      </c>
      <c r="E394" s="149">
        <v>1</v>
      </c>
      <c r="F394" s="165">
        <f t="shared" si="49"/>
        <v>-0.99760765550239239</v>
      </c>
      <c r="G394" s="142">
        <v>902</v>
      </c>
      <c r="H394" s="164">
        <f t="shared" si="50"/>
        <v>0.27943262411347525</v>
      </c>
      <c r="I394" s="149">
        <v>832</v>
      </c>
      <c r="J394" s="165">
        <f t="shared" si="51"/>
        <v>-0.35403726708074534</v>
      </c>
      <c r="K394" s="142">
        <v>70</v>
      </c>
      <c r="L394" s="164">
        <f t="shared" si="52"/>
        <v>-0.66183574879227058</v>
      </c>
      <c r="M394" s="149">
        <v>1805</v>
      </c>
      <c r="N394" s="165">
        <f t="shared" si="53"/>
        <v>-0.33688464364437909</v>
      </c>
      <c r="O394" s="142">
        <v>2220</v>
      </c>
      <c r="P394" s="164">
        <f t="shared" si="54"/>
        <v>-3.8961038961038974E-2</v>
      </c>
      <c r="Q394" s="149">
        <v>4025</v>
      </c>
      <c r="R394" s="165">
        <f t="shared" si="55"/>
        <v>-0.20011923688394273</v>
      </c>
    </row>
    <row r="395" spans="2:18" ht="15" hidden="1" customHeight="1" outlineLevel="1">
      <c r="B395" s="41" t="s">
        <v>22</v>
      </c>
      <c r="C395" s="142">
        <v>5</v>
      </c>
      <c r="D395" s="164">
        <f t="shared" si="48"/>
        <v>-0.94623655913978499</v>
      </c>
      <c r="E395" s="149">
        <v>6</v>
      </c>
      <c r="F395" s="165">
        <f t="shared" si="49"/>
        <v>-0.98857142857142855</v>
      </c>
      <c r="G395" s="142">
        <v>1406</v>
      </c>
      <c r="H395" s="164">
        <f t="shared" si="50"/>
        <v>0.77974683544303791</v>
      </c>
      <c r="I395" s="149">
        <v>960</v>
      </c>
      <c r="J395" s="165">
        <f t="shared" si="51"/>
        <v>-0.19327731092436973</v>
      </c>
      <c r="K395" s="142">
        <v>219</v>
      </c>
      <c r="L395" s="164">
        <f t="shared" si="52"/>
        <v>-0.23157894736842111</v>
      </c>
      <c r="M395" s="149">
        <v>2596</v>
      </c>
      <c r="N395" s="165">
        <f t="shared" si="53"/>
        <v>-9.9549080818591706E-2</v>
      </c>
      <c r="O395" s="142">
        <v>2666</v>
      </c>
      <c r="P395" s="164">
        <f t="shared" si="54"/>
        <v>0.1272727272727272</v>
      </c>
      <c r="Q395" s="149">
        <v>5262</v>
      </c>
      <c r="R395" s="165">
        <f t="shared" si="55"/>
        <v>2.6676829268292845E-3</v>
      </c>
    </row>
    <row r="396" spans="2:18" collapsed="1">
      <c r="B396" s="171">
        <v>1981</v>
      </c>
      <c r="C396" s="172">
        <v>52</v>
      </c>
      <c r="D396" s="173">
        <f t="shared" si="48"/>
        <v>-0.83116883116883122</v>
      </c>
      <c r="E396" s="172">
        <v>1688</v>
      </c>
      <c r="F396" s="173">
        <f t="shared" si="49"/>
        <v>1.3205282112845218E-2</v>
      </c>
      <c r="G396" s="172">
        <v>5165</v>
      </c>
      <c r="H396" s="173">
        <f t="shared" si="50"/>
        <v>0.29937106918238987</v>
      </c>
      <c r="I396" s="172">
        <v>4542</v>
      </c>
      <c r="J396" s="173">
        <f t="shared" si="51"/>
        <v>-0.38538565629228683</v>
      </c>
      <c r="K396" s="172">
        <v>821</v>
      </c>
      <c r="L396" s="173">
        <f t="shared" si="52"/>
        <v>-0.19430814524043183</v>
      </c>
      <c r="M396" s="172">
        <v>12268</v>
      </c>
      <c r="N396" s="173">
        <f t="shared" si="53"/>
        <v>-0.14556344894832152</v>
      </c>
      <c r="O396" s="172">
        <v>15788</v>
      </c>
      <c r="P396" s="173">
        <f t="shared" si="54"/>
        <v>3.7510331235297567E-3</v>
      </c>
      <c r="Q396" s="172">
        <v>28056</v>
      </c>
      <c r="R396" s="173">
        <f t="shared" si="55"/>
        <v>-6.7504237710639181E-2</v>
      </c>
    </row>
    <row r="397" spans="2:18" ht="15" hidden="1" customHeight="1" outlineLevel="1">
      <c r="B397" s="41" t="s">
        <v>11</v>
      </c>
      <c r="C397" s="142">
        <v>0</v>
      </c>
      <c r="D397" s="164">
        <f t="shared" si="48"/>
        <v>-1</v>
      </c>
      <c r="E397" s="149">
        <v>3</v>
      </c>
      <c r="F397" s="165">
        <f t="shared" si="49"/>
        <v>-0.99311926605504586</v>
      </c>
      <c r="G397" s="142">
        <v>1212</v>
      </c>
      <c r="H397" s="164">
        <f t="shared" si="50"/>
        <v>0.37104072398190047</v>
      </c>
      <c r="I397" s="149">
        <v>746</v>
      </c>
      <c r="J397" s="165">
        <f t="shared" si="51"/>
        <v>-0.31809872029250452</v>
      </c>
      <c r="K397" s="142">
        <v>46</v>
      </c>
      <c r="L397" s="164">
        <f t="shared" si="52"/>
        <v>-0.80508474576271183</v>
      </c>
      <c r="M397" s="149">
        <v>2007</v>
      </c>
      <c r="N397" s="165">
        <f t="shared" si="53"/>
        <v>-0.2736156351791531</v>
      </c>
      <c r="O397" s="142">
        <v>1984</v>
      </c>
      <c r="P397" s="164">
        <f t="shared" si="54"/>
        <v>-0.2558139534883721</v>
      </c>
      <c r="Q397" s="149">
        <v>3991</v>
      </c>
      <c r="R397" s="165">
        <f t="shared" si="55"/>
        <v>-0.26487382575059859</v>
      </c>
    </row>
    <row r="398" spans="2:18" ht="15" hidden="1" customHeight="1" outlineLevel="1">
      <c r="B398" s="41" t="s">
        <v>12</v>
      </c>
      <c r="C398" s="142">
        <v>0</v>
      </c>
      <c r="D398" s="164">
        <f t="shared" si="48"/>
        <v>-1</v>
      </c>
      <c r="E398" s="149">
        <v>15</v>
      </c>
      <c r="F398" s="165">
        <f t="shared" si="49"/>
        <v>-0.97377622377622375</v>
      </c>
      <c r="G398" s="142">
        <v>114</v>
      </c>
      <c r="H398" s="164">
        <f t="shared" si="50"/>
        <v>-0.89502762430939231</v>
      </c>
      <c r="I398" s="149">
        <v>587</v>
      </c>
      <c r="J398" s="165">
        <f t="shared" si="51"/>
        <v>-0.39733059548254623</v>
      </c>
      <c r="K398" s="142">
        <v>42</v>
      </c>
      <c r="L398" s="164">
        <f t="shared" si="52"/>
        <v>-0.82995951417004044</v>
      </c>
      <c r="M398" s="149">
        <v>758</v>
      </c>
      <c r="N398" s="165">
        <f t="shared" si="53"/>
        <v>-0.74597855227882037</v>
      </c>
      <c r="O398" s="142">
        <v>2224</v>
      </c>
      <c r="P398" s="164">
        <f t="shared" si="54"/>
        <v>-0.21690140845070427</v>
      </c>
      <c r="Q398" s="149">
        <v>2982</v>
      </c>
      <c r="R398" s="165">
        <f t="shared" si="55"/>
        <v>-0.48798076923076927</v>
      </c>
    </row>
    <row r="399" spans="2:18" ht="15" hidden="1" customHeight="1" outlineLevel="1">
      <c r="B399" s="41" t="s">
        <v>13</v>
      </c>
      <c r="C399" s="142">
        <v>3</v>
      </c>
      <c r="D399" s="164">
        <f t="shared" si="48"/>
        <v>-0.92500000000000004</v>
      </c>
      <c r="E399" s="149">
        <v>8</v>
      </c>
      <c r="F399" s="165">
        <f t="shared" si="49"/>
        <v>-0.96078431372549022</v>
      </c>
      <c r="G399" s="142">
        <v>99</v>
      </c>
      <c r="H399" s="164">
        <f t="shared" si="50"/>
        <v>-0.15384615384615385</v>
      </c>
      <c r="I399" s="149">
        <v>569</v>
      </c>
      <c r="J399" s="165">
        <f t="shared" si="51"/>
        <v>-0.15453194650817237</v>
      </c>
      <c r="K399" s="142">
        <v>33</v>
      </c>
      <c r="L399" s="164">
        <f t="shared" si="52"/>
        <v>-0.77083333333333337</v>
      </c>
      <c r="M399" s="149">
        <v>712</v>
      </c>
      <c r="N399" s="165">
        <f t="shared" si="53"/>
        <v>-0.39558573853989809</v>
      </c>
      <c r="O399" s="142">
        <v>1200</v>
      </c>
      <c r="P399" s="164">
        <f t="shared" si="54"/>
        <v>-0.43635509628933766</v>
      </c>
      <c r="Q399" s="149">
        <v>1912</v>
      </c>
      <c r="R399" s="165">
        <f t="shared" si="55"/>
        <v>-0.42183247656486245</v>
      </c>
    </row>
    <row r="400" spans="2:18" ht="15" hidden="1" customHeight="1" outlineLevel="1">
      <c r="B400" s="41" t="s">
        <v>14</v>
      </c>
      <c r="C400" s="142">
        <v>0</v>
      </c>
      <c r="D400" s="164">
        <f t="shared" si="48"/>
        <v>-1</v>
      </c>
      <c r="E400" s="149">
        <v>3</v>
      </c>
      <c r="F400" s="165">
        <f t="shared" si="49"/>
        <v>-0.4</v>
      </c>
      <c r="G400" s="142">
        <v>0</v>
      </c>
      <c r="H400" s="164">
        <f t="shared" si="50"/>
        <v>-1</v>
      </c>
      <c r="I400" s="149">
        <v>249</v>
      </c>
      <c r="J400" s="165">
        <f t="shared" si="51"/>
        <v>-0.48659793814432994</v>
      </c>
      <c r="K400" s="142">
        <v>4</v>
      </c>
      <c r="L400" s="164">
        <f t="shared" si="52"/>
        <v>-0.69230769230769229</v>
      </c>
      <c r="M400" s="149">
        <v>256</v>
      </c>
      <c r="N400" s="165">
        <f t="shared" si="53"/>
        <v>-0.50291262135922332</v>
      </c>
      <c r="O400" s="142">
        <v>471</v>
      </c>
      <c r="P400" s="164">
        <f t="shared" si="54"/>
        <v>0.91463414634146334</v>
      </c>
      <c r="Q400" s="149">
        <v>727</v>
      </c>
      <c r="R400" s="165">
        <f t="shared" si="55"/>
        <v>-4.4678055190538801E-2</v>
      </c>
    </row>
    <row r="401" spans="2:18" ht="15" hidden="1" customHeight="1" outlineLevel="1">
      <c r="B401" s="41" t="s">
        <v>15</v>
      </c>
      <c r="C401" s="142">
        <v>0</v>
      </c>
      <c r="D401" s="164" t="e">
        <f t="shared" si="48"/>
        <v>#DIV/0!</v>
      </c>
      <c r="E401" s="149">
        <v>1</v>
      </c>
      <c r="F401" s="165">
        <f t="shared" si="49"/>
        <v>-0.8</v>
      </c>
      <c r="G401" s="142">
        <v>3</v>
      </c>
      <c r="H401" s="164">
        <f t="shared" si="50"/>
        <v>2</v>
      </c>
      <c r="I401" s="149">
        <v>260</v>
      </c>
      <c r="J401" s="165">
        <f t="shared" si="51"/>
        <v>-0.38242280285035635</v>
      </c>
      <c r="K401" s="142">
        <v>2</v>
      </c>
      <c r="L401" s="164" t="e">
        <f t="shared" si="52"/>
        <v>#DIV/0!</v>
      </c>
      <c r="M401" s="149">
        <v>266</v>
      </c>
      <c r="N401" s="165">
        <f t="shared" si="53"/>
        <v>-0.37704918032786883</v>
      </c>
      <c r="O401" s="142">
        <v>290</v>
      </c>
      <c r="P401" s="164">
        <f t="shared" si="54"/>
        <v>0.33640552995391704</v>
      </c>
      <c r="Q401" s="149">
        <v>556</v>
      </c>
      <c r="R401" s="165">
        <f t="shared" si="55"/>
        <v>-0.13664596273291929</v>
      </c>
    </row>
    <row r="402" spans="2:18" ht="15" hidden="1" customHeight="1" outlineLevel="1">
      <c r="B402" s="41" t="s">
        <v>16</v>
      </c>
      <c r="C402" s="142">
        <v>3</v>
      </c>
      <c r="D402" s="164">
        <f t="shared" si="48"/>
        <v>-0.85714285714285721</v>
      </c>
      <c r="E402" s="149">
        <v>2</v>
      </c>
      <c r="F402" s="165">
        <f t="shared" si="49"/>
        <v>-0.7142857142857143</v>
      </c>
      <c r="G402" s="142">
        <v>14</v>
      </c>
      <c r="H402" s="164">
        <f t="shared" si="50"/>
        <v>6</v>
      </c>
      <c r="I402" s="149">
        <v>379</v>
      </c>
      <c r="J402" s="165">
        <f t="shared" si="51"/>
        <v>0.50996015936254979</v>
      </c>
      <c r="K402" s="142">
        <v>1</v>
      </c>
      <c r="L402" s="164">
        <f t="shared" si="52"/>
        <v>-0.875</v>
      </c>
      <c r="M402" s="149">
        <v>399</v>
      </c>
      <c r="N402" s="165">
        <f t="shared" si="53"/>
        <v>0.38062283737024227</v>
      </c>
      <c r="O402" s="142">
        <v>491</v>
      </c>
      <c r="P402" s="164">
        <f t="shared" si="54"/>
        <v>0.66440677966101691</v>
      </c>
      <c r="Q402" s="149">
        <v>890</v>
      </c>
      <c r="R402" s="165">
        <f t="shared" si="55"/>
        <v>0.52397260273972601</v>
      </c>
    </row>
    <row r="403" spans="2:18" ht="15" hidden="1" customHeight="1" outlineLevel="1">
      <c r="B403" s="41" t="s">
        <v>17</v>
      </c>
      <c r="C403" s="142">
        <v>0</v>
      </c>
      <c r="D403" s="164">
        <f t="shared" si="48"/>
        <v>-1</v>
      </c>
      <c r="E403" s="149">
        <v>0</v>
      </c>
      <c r="F403" s="165">
        <f t="shared" si="49"/>
        <v>-1</v>
      </c>
      <c r="G403" s="142">
        <v>11</v>
      </c>
      <c r="H403" s="164">
        <f t="shared" si="50"/>
        <v>2.6666666666666665</v>
      </c>
      <c r="I403" s="149">
        <v>135</v>
      </c>
      <c r="J403" s="165">
        <f t="shared" si="51"/>
        <v>-0.62184873949579833</v>
      </c>
      <c r="K403" s="142">
        <v>2</v>
      </c>
      <c r="L403" s="164">
        <f t="shared" si="52"/>
        <v>-0.81818181818181812</v>
      </c>
      <c r="M403" s="149">
        <v>148</v>
      </c>
      <c r="N403" s="165">
        <f t="shared" si="53"/>
        <v>-0.80026990553306343</v>
      </c>
      <c r="O403" s="142">
        <v>347</v>
      </c>
      <c r="P403" s="164">
        <f t="shared" si="54"/>
        <v>-0.12151898734177213</v>
      </c>
      <c r="Q403" s="149">
        <v>495</v>
      </c>
      <c r="R403" s="165">
        <f t="shared" si="55"/>
        <v>-0.56426056338028174</v>
      </c>
    </row>
    <row r="404" spans="2:18" ht="15" hidden="1" customHeight="1" outlineLevel="1">
      <c r="B404" s="41" t="s">
        <v>18</v>
      </c>
      <c r="C404" s="142">
        <v>0</v>
      </c>
      <c r="D404" s="164">
        <f t="shared" si="48"/>
        <v>-1</v>
      </c>
      <c r="E404" s="149">
        <v>0</v>
      </c>
      <c r="F404" s="165">
        <f t="shared" si="49"/>
        <v>-1</v>
      </c>
      <c r="G404" s="142">
        <v>0</v>
      </c>
      <c r="H404" s="164">
        <f t="shared" si="50"/>
        <v>-1</v>
      </c>
      <c r="I404" s="149">
        <v>268</v>
      </c>
      <c r="J404" s="165">
        <f t="shared" si="51"/>
        <v>-0.44855967078189296</v>
      </c>
      <c r="K404" s="142">
        <v>11</v>
      </c>
      <c r="L404" s="164">
        <f t="shared" si="52"/>
        <v>0.5714285714285714</v>
      </c>
      <c r="M404" s="149">
        <v>279</v>
      </c>
      <c r="N404" s="165">
        <f t="shared" si="53"/>
        <v>-0.47556390977443608</v>
      </c>
      <c r="O404" s="142">
        <v>367</v>
      </c>
      <c r="P404" s="164">
        <f t="shared" si="54"/>
        <v>6.0693641618497107E-2</v>
      </c>
      <c r="Q404" s="149">
        <v>646</v>
      </c>
      <c r="R404" s="165">
        <f t="shared" si="55"/>
        <v>-0.26423690205011385</v>
      </c>
    </row>
    <row r="405" spans="2:18" ht="15" hidden="1" customHeight="1" outlineLevel="1">
      <c r="B405" s="41" t="s">
        <v>19</v>
      </c>
      <c r="C405" s="142">
        <v>0</v>
      </c>
      <c r="D405" s="164">
        <f t="shared" si="48"/>
        <v>-1</v>
      </c>
      <c r="E405" s="149">
        <v>0</v>
      </c>
      <c r="F405" s="165">
        <f t="shared" si="49"/>
        <v>-1</v>
      </c>
      <c r="G405" s="142">
        <v>214</v>
      </c>
      <c r="H405" s="164">
        <f t="shared" si="50"/>
        <v>-0.62521891418563924</v>
      </c>
      <c r="I405" s="149">
        <v>589</v>
      </c>
      <c r="J405" s="165">
        <f t="shared" si="51"/>
        <v>-0.22295514511873349</v>
      </c>
      <c r="K405" s="142">
        <v>137</v>
      </c>
      <c r="L405" s="164">
        <f t="shared" si="52"/>
        <v>-0.62872628726287261</v>
      </c>
      <c r="M405" s="149">
        <v>940</v>
      </c>
      <c r="N405" s="165">
        <f t="shared" si="53"/>
        <v>-0.61332784862196621</v>
      </c>
      <c r="O405" s="142">
        <v>1513</v>
      </c>
      <c r="P405" s="164">
        <f t="shared" si="54"/>
        <v>-0.37193856371938561</v>
      </c>
      <c r="Q405" s="149">
        <v>2453</v>
      </c>
      <c r="R405" s="165">
        <f t="shared" si="55"/>
        <v>-0.49318181818181817</v>
      </c>
    </row>
    <row r="406" spans="2:18" ht="15" hidden="1" customHeight="1" outlineLevel="1">
      <c r="B406" s="41" t="s">
        <v>20</v>
      </c>
      <c r="C406" s="142">
        <v>105</v>
      </c>
      <c r="D406" s="164">
        <f t="shared" si="48"/>
        <v>-0.26056338028169013</v>
      </c>
      <c r="E406" s="149">
        <v>691</v>
      </c>
      <c r="F406" s="165">
        <f t="shared" si="49"/>
        <v>-0.4709035222052067</v>
      </c>
      <c r="G406" s="142">
        <v>813</v>
      </c>
      <c r="H406" s="164">
        <f t="shared" si="50"/>
        <v>-0.32193494578815685</v>
      </c>
      <c r="I406" s="149">
        <v>1130</v>
      </c>
      <c r="J406" s="165">
        <f t="shared" si="51"/>
        <v>-3.7478705281090319E-2</v>
      </c>
      <c r="K406" s="142">
        <v>249</v>
      </c>
      <c r="L406" s="164">
        <f t="shared" si="52"/>
        <v>0.12669683257918551</v>
      </c>
      <c r="M406" s="149">
        <v>2988</v>
      </c>
      <c r="N406" s="165">
        <f t="shared" si="53"/>
        <v>-0.26076199901039088</v>
      </c>
      <c r="O406" s="142">
        <v>2167</v>
      </c>
      <c r="P406" s="164">
        <f t="shared" si="54"/>
        <v>-0.48758571766375025</v>
      </c>
      <c r="Q406" s="149">
        <v>5155</v>
      </c>
      <c r="R406" s="165">
        <f t="shared" si="55"/>
        <v>-0.3767380002418087</v>
      </c>
    </row>
    <row r="407" spans="2:18" ht="15" hidden="1" customHeight="1" outlineLevel="1">
      <c r="B407" s="41" t="s">
        <v>21</v>
      </c>
      <c r="C407" s="142">
        <v>104</v>
      </c>
      <c r="D407" s="164">
        <f t="shared" si="48"/>
        <v>5.0505050505050608E-2</v>
      </c>
      <c r="E407" s="149">
        <v>418</v>
      </c>
      <c r="F407" s="165">
        <f t="shared" si="49"/>
        <v>-0.78835443037974684</v>
      </c>
      <c r="G407" s="142">
        <v>705</v>
      </c>
      <c r="H407" s="164">
        <f t="shared" si="50"/>
        <v>-0.53125</v>
      </c>
      <c r="I407" s="149">
        <v>1288</v>
      </c>
      <c r="J407" s="165">
        <f t="shared" si="51"/>
        <v>0.15102770330652371</v>
      </c>
      <c r="K407" s="142">
        <v>207</v>
      </c>
      <c r="L407" s="164">
        <f t="shared" si="52"/>
        <v>-0.60795454545454541</v>
      </c>
      <c r="M407" s="149">
        <v>2722</v>
      </c>
      <c r="N407" s="165">
        <f t="shared" si="53"/>
        <v>-0.47904306220095694</v>
      </c>
      <c r="O407" s="142">
        <v>2310</v>
      </c>
      <c r="P407" s="164">
        <f t="shared" si="54"/>
        <v>-0.41430020283975655</v>
      </c>
      <c r="Q407" s="149">
        <v>5032</v>
      </c>
      <c r="R407" s="165">
        <f t="shared" si="55"/>
        <v>-0.45119424146580867</v>
      </c>
    </row>
    <row r="408" spans="2:18" ht="15" hidden="1" customHeight="1" outlineLevel="1">
      <c r="B408" s="41" t="s">
        <v>22</v>
      </c>
      <c r="C408" s="142">
        <v>93</v>
      </c>
      <c r="D408" s="164">
        <f t="shared" si="48"/>
        <v>-0.23140495867768596</v>
      </c>
      <c r="E408" s="149">
        <v>525</v>
      </c>
      <c r="F408" s="165">
        <f t="shared" si="49"/>
        <v>-0.81964960494675365</v>
      </c>
      <c r="G408" s="142">
        <v>790</v>
      </c>
      <c r="H408" s="164">
        <f t="shared" si="50"/>
        <v>-0.35615321923390386</v>
      </c>
      <c r="I408" s="149">
        <v>1190</v>
      </c>
      <c r="J408" s="165">
        <f t="shared" si="51"/>
        <v>1.3628620102214661E-2</v>
      </c>
      <c r="K408" s="142">
        <v>285</v>
      </c>
      <c r="L408" s="164">
        <f t="shared" si="52"/>
        <v>-5.0000000000000044E-2</v>
      </c>
      <c r="M408" s="149">
        <v>2883</v>
      </c>
      <c r="N408" s="165">
        <f t="shared" si="53"/>
        <v>-0.49712192569335423</v>
      </c>
      <c r="O408" s="142">
        <v>2365</v>
      </c>
      <c r="P408" s="164">
        <f t="shared" si="54"/>
        <v>-0.47676991150442483</v>
      </c>
      <c r="Q408" s="149">
        <v>5248</v>
      </c>
      <c r="R408" s="165">
        <f t="shared" si="55"/>
        <v>-0.48814980981176237</v>
      </c>
    </row>
    <row r="409" spans="2:18" collapsed="1">
      <c r="B409" s="171">
        <v>1980</v>
      </c>
      <c r="C409" s="172">
        <v>308</v>
      </c>
      <c r="D409" s="173">
        <f t="shared" si="48"/>
        <v>-0.77185185185185179</v>
      </c>
      <c r="E409" s="172">
        <v>1666</v>
      </c>
      <c r="F409" s="173">
        <f t="shared" si="49"/>
        <v>-0.78779773277289511</v>
      </c>
      <c r="G409" s="172">
        <v>3975</v>
      </c>
      <c r="H409" s="173">
        <f t="shared" si="50"/>
        <v>-0.39854743531547887</v>
      </c>
      <c r="I409" s="172">
        <v>7390</v>
      </c>
      <c r="J409" s="173">
        <f t="shared" si="51"/>
        <v>-0.17577515056881554</v>
      </c>
      <c r="K409" s="172">
        <v>1019</v>
      </c>
      <c r="L409" s="173">
        <f t="shared" si="52"/>
        <v>-0.51103646833013427</v>
      </c>
      <c r="M409" s="172">
        <v>14358</v>
      </c>
      <c r="N409" s="173">
        <f t="shared" si="53"/>
        <v>-0.46545048399106481</v>
      </c>
      <c r="O409" s="172">
        <v>15729</v>
      </c>
      <c r="P409" s="173">
        <f t="shared" si="54"/>
        <v>-0.3510067667932002</v>
      </c>
      <c r="Q409" s="172">
        <v>30087</v>
      </c>
      <c r="R409" s="173">
        <f t="shared" si="55"/>
        <v>-0.41116721465476747</v>
      </c>
    </row>
    <row r="410" spans="2:18" ht="15" hidden="1" customHeight="1" outlineLevel="1">
      <c r="B410" s="41" t="s">
        <v>11</v>
      </c>
      <c r="C410" s="142">
        <v>113</v>
      </c>
      <c r="D410" s="164">
        <f t="shared" si="48"/>
        <v>0.41250000000000009</v>
      </c>
      <c r="E410" s="149">
        <v>436</v>
      </c>
      <c r="F410" s="165">
        <f t="shared" si="49"/>
        <v>-0.78265204386839482</v>
      </c>
      <c r="G410" s="142">
        <v>884</v>
      </c>
      <c r="H410" s="164">
        <f t="shared" si="50"/>
        <v>-0.18374884579870732</v>
      </c>
      <c r="I410" s="149">
        <v>1094</v>
      </c>
      <c r="J410" s="165">
        <f t="shared" si="51"/>
        <v>-6.7348678601875545E-2</v>
      </c>
      <c r="K410" s="142">
        <v>236</v>
      </c>
      <c r="L410" s="164">
        <f t="shared" si="52"/>
        <v>-0.4869565217391304</v>
      </c>
      <c r="M410" s="149">
        <v>2763</v>
      </c>
      <c r="N410" s="165">
        <f t="shared" si="53"/>
        <v>-0.42461474385672637</v>
      </c>
      <c r="O410" s="142">
        <v>2666</v>
      </c>
      <c r="P410" s="164">
        <f t="shared" si="54"/>
        <v>-0.19407496977025396</v>
      </c>
      <c r="Q410" s="149">
        <v>5429</v>
      </c>
      <c r="R410" s="165">
        <f t="shared" si="55"/>
        <v>-0.33057953144266339</v>
      </c>
    </row>
    <row r="411" spans="2:18" ht="15" hidden="1" customHeight="1" outlineLevel="1">
      <c r="B411" s="41" t="s">
        <v>12</v>
      </c>
      <c r="C411" s="142">
        <v>105</v>
      </c>
      <c r="D411" s="164">
        <f t="shared" si="48"/>
        <v>0.36363636363636354</v>
      </c>
      <c r="E411" s="149">
        <v>572</v>
      </c>
      <c r="F411" s="165">
        <f t="shared" si="49"/>
        <v>-0.7428057553956835</v>
      </c>
      <c r="G411" s="142">
        <v>1086</v>
      </c>
      <c r="H411" s="164">
        <f t="shared" si="50"/>
        <v>-0.21075581395348841</v>
      </c>
      <c r="I411" s="149">
        <v>974</v>
      </c>
      <c r="J411" s="165">
        <f t="shared" si="51"/>
        <v>-0.20748576078112291</v>
      </c>
      <c r="K411" s="142">
        <v>247</v>
      </c>
      <c r="L411" s="164">
        <f t="shared" si="52"/>
        <v>-0.15410958904109584</v>
      </c>
      <c r="M411" s="149">
        <v>2984</v>
      </c>
      <c r="N411" s="165">
        <f t="shared" si="53"/>
        <v>-0.42593305117352831</v>
      </c>
      <c r="O411" s="142">
        <v>2840</v>
      </c>
      <c r="P411" s="164">
        <f t="shared" si="54"/>
        <v>-0.20179876335019675</v>
      </c>
      <c r="Q411" s="149">
        <v>5824</v>
      </c>
      <c r="R411" s="165">
        <f t="shared" si="55"/>
        <v>-0.33485609867519417</v>
      </c>
    </row>
    <row r="412" spans="2:18" ht="15" hidden="1" customHeight="1" outlineLevel="1">
      <c r="B412" s="41" t="s">
        <v>13</v>
      </c>
      <c r="C412" s="142">
        <v>40</v>
      </c>
      <c r="D412" s="164">
        <f t="shared" si="48"/>
        <v>1.5</v>
      </c>
      <c r="E412" s="149">
        <v>204</v>
      </c>
      <c r="F412" s="165">
        <f t="shared" si="49"/>
        <v>-0.79414732593340065</v>
      </c>
      <c r="G412" s="142">
        <v>117</v>
      </c>
      <c r="H412" s="164">
        <f t="shared" si="50"/>
        <v>-0.77966101694915257</v>
      </c>
      <c r="I412" s="149">
        <v>673</v>
      </c>
      <c r="J412" s="165">
        <f t="shared" si="51"/>
        <v>1.8154311649016597E-2</v>
      </c>
      <c r="K412" s="142">
        <v>144</v>
      </c>
      <c r="L412" s="164">
        <f t="shared" si="52"/>
        <v>-0.61185983827493262</v>
      </c>
      <c r="M412" s="149">
        <v>1178</v>
      </c>
      <c r="N412" s="165">
        <f t="shared" si="53"/>
        <v>-0.54163424124513626</v>
      </c>
      <c r="O412" s="142">
        <v>2129</v>
      </c>
      <c r="P412" s="164">
        <f t="shared" si="54"/>
        <v>0.13667912439935925</v>
      </c>
      <c r="Q412" s="149">
        <v>3307</v>
      </c>
      <c r="R412" s="165">
        <f t="shared" si="55"/>
        <v>-0.25568309700652714</v>
      </c>
    </row>
    <row r="413" spans="2:18" ht="15" hidden="1" customHeight="1" outlineLevel="1">
      <c r="B413" s="41" t="s">
        <v>14</v>
      </c>
      <c r="C413" s="142">
        <v>5</v>
      </c>
      <c r="D413" s="164">
        <f t="shared" si="48"/>
        <v>-0.16666666666666663</v>
      </c>
      <c r="E413" s="149">
        <v>5</v>
      </c>
      <c r="F413" s="165">
        <f t="shared" si="49"/>
        <v>-0.99427262313860254</v>
      </c>
      <c r="G413" s="142">
        <v>7</v>
      </c>
      <c r="H413" s="164">
        <f t="shared" si="50"/>
        <v>0.39999999999999991</v>
      </c>
      <c r="I413" s="149">
        <v>485</v>
      </c>
      <c r="J413" s="165">
        <f t="shared" si="51"/>
        <v>0.26302083333333326</v>
      </c>
      <c r="K413" s="142">
        <v>13</v>
      </c>
      <c r="L413" s="164">
        <f t="shared" si="52"/>
        <v>-0.71111111111111114</v>
      </c>
      <c r="M413" s="149">
        <v>515</v>
      </c>
      <c r="N413" s="165">
        <f t="shared" si="53"/>
        <v>-0.60776846915460769</v>
      </c>
      <c r="O413" s="142">
        <v>246</v>
      </c>
      <c r="P413" s="164">
        <f t="shared" si="54"/>
        <v>0.12844036697247696</v>
      </c>
      <c r="Q413" s="149">
        <v>761</v>
      </c>
      <c r="R413" s="165">
        <f t="shared" si="55"/>
        <v>-0.50293925538863493</v>
      </c>
    </row>
    <row r="414" spans="2:18" ht="15" hidden="1" customHeight="1" outlineLevel="1">
      <c r="B414" s="41" t="s">
        <v>15</v>
      </c>
      <c r="C414" s="142">
        <v>0</v>
      </c>
      <c r="D414" s="164">
        <f t="shared" si="48"/>
        <v>-1</v>
      </c>
      <c r="E414" s="149">
        <v>5</v>
      </c>
      <c r="F414" s="165" t="e">
        <f t="shared" si="49"/>
        <v>#DIV/0!</v>
      </c>
      <c r="G414" s="142">
        <v>1</v>
      </c>
      <c r="H414" s="164">
        <f t="shared" si="50"/>
        <v>-0.66666666666666674</v>
      </c>
      <c r="I414" s="149">
        <v>421</v>
      </c>
      <c r="J414" s="165">
        <f t="shared" si="51"/>
        <v>-7.4725274725274682E-2</v>
      </c>
      <c r="K414" s="142">
        <v>0</v>
      </c>
      <c r="L414" s="164">
        <f t="shared" si="52"/>
        <v>-1</v>
      </c>
      <c r="M414" s="149">
        <v>427</v>
      </c>
      <c r="N414" s="165">
        <f t="shared" si="53"/>
        <v>-9.5338983050847426E-2</v>
      </c>
      <c r="O414" s="142">
        <v>217</v>
      </c>
      <c r="P414" s="164">
        <f t="shared" si="54"/>
        <v>-6.4655172413793149E-2</v>
      </c>
      <c r="Q414" s="149">
        <v>644</v>
      </c>
      <c r="R414" s="165">
        <f t="shared" si="55"/>
        <v>-8.5227272727272707E-2</v>
      </c>
    </row>
    <row r="415" spans="2:18" ht="15" hidden="1" customHeight="1" outlineLevel="1">
      <c r="B415" s="41" t="s">
        <v>16</v>
      </c>
      <c r="C415" s="142">
        <v>21</v>
      </c>
      <c r="D415" s="164" t="e">
        <f t="shared" si="48"/>
        <v>#DIV/0!</v>
      </c>
      <c r="E415" s="149">
        <v>7</v>
      </c>
      <c r="F415" s="165">
        <f t="shared" si="49"/>
        <v>-0.93518518518518523</v>
      </c>
      <c r="G415" s="142">
        <v>2</v>
      </c>
      <c r="H415" s="164" t="e">
        <f t="shared" si="50"/>
        <v>#DIV/0!</v>
      </c>
      <c r="I415" s="149">
        <v>251</v>
      </c>
      <c r="J415" s="165">
        <f t="shared" si="51"/>
        <v>-0.22049689440993792</v>
      </c>
      <c r="K415" s="142">
        <v>8</v>
      </c>
      <c r="L415" s="164">
        <f t="shared" si="52"/>
        <v>-0.38461538461538458</v>
      </c>
      <c r="M415" s="149">
        <v>289</v>
      </c>
      <c r="N415" s="165">
        <f t="shared" si="53"/>
        <v>-0.34762979683972917</v>
      </c>
      <c r="O415" s="142">
        <v>295</v>
      </c>
      <c r="P415" s="164">
        <f t="shared" si="54"/>
        <v>0.53645833333333326</v>
      </c>
      <c r="Q415" s="149">
        <v>584</v>
      </c>
      <c r="R415" s="165">
        <f t="shared" si="55"/>
        <v>-8.0314960629921273E-2</v>
      </c>
    </row>
    <row r="416" spans="2:18" ht="15" hidden="1" customHeight="1" outlineLevel="1">
      <c r="B416" s="41" t="s">
        <v>17</v>
      </c>
      <c r="C416" s="142">
        <v>369</v>
      </c>
      <c r="D416" s="164">
        <f t="shared" si="48"/>
        <v>122</v>
      </c>
      <c r="E416" s="149">
        <v>1</v>
      </c>
      <c r="F416" s="165">
        <f t="shared" si="49"/>
        <v>-0.98648648648648651</v>
      </c>
      <c r="G416" s="142">
        <v>3</v>
      </c>
      <c r="H416" s="164">
        <f t="shared" si="50"/>
        <v>-0.4</v>
      </c>
      <c r="I416" s="149">
        <v>357</v>
      </c>
      <c r="J416" s="165">
        <f t="shared" si="51"/>
        <v>0.10869565217391308</v>
      </c>
      <c r="K416" s="142">
        <v>11</v>
      </c>
      <c r="L416" s="164">
        <f t="shared" si="52"/>
        <v>10</v>
      </c>
      <c r="M416" s="149">
        <v>741</v>
      </c>
      <c r="N416" s="165">
        <f t="shared" si="53"/>
        <v>0.82962962962962972</v>
      </c>
      <c r="O416" s="142">
        <v>395</v>
      </c>
      <c r="P416" s="164">
        <f t="shared" si="54"/>
        <v>-0.52294685990338163</v>
      </c>
      <c r="Q416" s="149">
        <v>1136</v>
      </c>
      <c r="R416" s="165">
        <f t="shared" si="55"/>
        <v>-7.866991078669916E-2</v>
      </c>
    </row>
    <row r="417" spans="2:18" ht="15" hidden="1" customHeight="1" outlineLevel="1">
      <c r="B417" s="41" t="s">
        <v>18</v>
      </c>
      <c r="C417" s="142">
        <v>26</v>
      </c>
      <c r="D417" s="164">
        <f t="shared" si="48"/>
        <v>12</v>
      </c>
      <c r="E417" s="149">
        <v>5</v>
      </c>
      <c r="F417" s="165">
        <f t="shared" si="49"/>
        <v>-0.9509803921568627</v>
      </c>
      <c r="G417" s="142">
        <v>8</v>
      </c>
      <c r="H417" s="164">
        <f t="shared" si="50"/>
        <v>0</v>
      </c>
      <c r="I417" s="149">
        <v>486</v>
      </c>
      <c r="J417" s="165">
        <f t="shared" si="51"/>
        <v>0.14352941176470591</v>
      </c>
      <c r="K417" s="142">
        <v>7</v>
      </c>
      <c r="L417" s="164">
        <f t="shared" si="52"/>
        <v>0.16666666666666674</v>
      </c>
      <c r="M417" s="149">
        <v>532</v>
      </c>
      <c r="N417" s="165">
        <f t="shared" si="53"/>
        <v>-2.025782688766109E-2</v>
      </c>
      <c r="O417" s="142">
        <v>346</v>
      </c>
      <c r="P417" s="164">
        <f t="shared" si="54"/>
        <v>-0.55754475703324813</v>
      </c>
      <c r="Q417" s="149">
        <v>878</v>
      </c>
      <c r="R417" s="165">
        <f t="shared" si="55"/>
        <v>-0.33735849056603773</v>
      </c>
    </row>
    <row r="418" spans="2:18" ht="15" hidden="1" customHeight="1" outlineLevel="1">
      <c r="B418" s="41" t="s">
        <v>19</v>
      </c>
      <c r="C418" s="142">
        <v>309</v>
      </c>
      <c r="D418" s="164">
        <f t="shared" si="48"/>
        <v>2.6352941176470588</v>
      </c>
      <c r="E418" s="149">
        <v>424</v>
      </c>
      <c r="F418" s="165">
        <f t="shared" si="49"/>
        <v>14.703703703703704</v>
      </c>
      <c r="G418" s="142">
        <v>571</v>
      </c>
      <c r="H418" s="164">
        <f t="shared" si="50"/>
        <v>1.4194915254237288</v>
      </c>
      <c r="I418" s="149">
        <v>758</v>
      </c>
      <c r="J418" s="165">
        <f t="shared" si="51"/>
        <v>0.21669341894061001</v>
      </c>
      <c r="K418" s="142">
        <v>369</v>
      </c>
      <c r="L418" s="164">
        <f t="shared" si="52"/>
        <v>3.4457831325301207</v>
      </c>
      <c r="M418" s="149">
        <v>2431</v>
      </c>
      <c r="N418" s="165">
        <f t="shared" si="53"/>
        <v>1.306451612903226</v>
      </c>
      <c r="O418" s="142">
        <v>2409</v>
      </c>
      <c r="P418" s="164">
        <f t="shared" si="54"/>
        <v>0.3495798319327732</v>
      </c>
      <c r="Q418" s="149">
        <v>4840</v>
      </c>
      <c r="R418" s="165">
        <f t="shared" si="55"/>
        <v>0.70482564283198301</v>
      </c>
    </row>
    <row r="419" spans="2:18" ht="15" hidden="1" customHeight="1" outlineLevel="1">
      <c r="B419" s="41" t="s">
        <v>20</v>
      </c>
      <c r="C419" s="142">
        <v>142</v>
      </c>
      <c r="D419" s="164">
        <f t="shared" si="48"/>
        <v>-0.73605947955390327</v>
      </c>
      <c r="E419" s="149">
        <v>1306</v>
      </c>
      <c r="F419" s="165">
        <f t="shared" si="49"/>
        <v>0.75773889636608338</v>
      </c>
      <c r="G419" s="142">
        <v>1199</v>
      </c>
      <c r="H419" s="164">
        <f t="shared" si="50"/>
        <v>-5.8043117744610573E-3</v>
      </c>
      <c r="I419" s="149">
        <v>1174</v>
      </c>
      <c r="J419" s="165">
        <f t="shared" si="51"/>
        <v>-7.9937304075235138E-2</v>
      </c>
      <c r="K419" s="142">
        <v>221</v>
      </c>
      <c r="L419" s="164">
        <f t="shared" si="52"/>
        <v>-0.16603773584905657</v>
      </c>
      <c r="M419" s="149">
        <v>4042</v>
      </c>
      <c r="N419" s="165">
        <f t="shared" si="53"/>
        <v>3.4756703078451245E-3</v>
      </c>
      <c r="O419" s="142">
        <v>4229</v>
      </c>
      <c r="P419" s="164">
        <f t="shared" si="54"/>
        <v>0.76797658862876261</v>
      </c>
      <c r="Q419" s="149">
        <v>8271</v>
      </c>
      <c r="R419" s="165">
        <f t="shared" si="55"/>
        <v>0.28831775700934581</v>
      </c>
    </row>
    <row r="420" spans="2:18" ht="15" hidden="1" customHeight="1" outlineLevel="1">
      <c r="B420" s="41" t="s">
        <v>21</v>
      </c>
      <c r="C420" s="142">
        <v>99</v>
      </c>
      <c r="D420" s="164">
        <f t="shared" si="48"/>
        <v>-0.7744874715261959</v>
      </c>
      <c r="E420" s="149">
        <v>1975</v>
      </c>
      <c r="F420" s="165">
        <f t="shared" si="49"/>
        <v>1.7777777777777777</v>
      </c>
      <c r="G420" s="142">
        <v>1504</v>
      </c>
      <c r="H420" s="164">
        <f t="shared" si="50"/>
        <v>0.61894510226049526</v>
      </c>
      <c r="I420" s="149">
        <v>1119</v>
      </c>
      <c r="J420" s="165">
        <f t="shared" si="51"/>
        <v>-9.6122778675282738E-2</v>
      </c>
      <c r="K420" s="142">
        <v>528</v>
      </c>
      <c r="L420" s="164">
        <f t="shared" si="52"/>
        <v>1.0625</v>
      </c>
      <c r="M420" s="149">
        <v>5225</v>
      </c>
      <c r="N420" s="165">
        <f t="shared" si="53"/>
        <v>0.46235656311223061</v>
      </c>
      <c r="O420" s="142">
        <v>3944</v>
      </c>
      <c r="P420" s="164">
        <f t="shared" si="54"/>
        <v>0.32794612794612799</v>
      </c>
      <c r="Q420" s="149">
        <v>9169</v>
      </c>
      <c r="R420" s="165">
        <f t="shared" si="55"/>
        <v>0.40134494880024452</v>
      </c>
    </row>
    <row r="421" spans="2:18" ht="15" hidden="1" customHeight="1" outlineLevel="1">
      <c r="B421" s="41" t="s">
        <v>22</v>
      </c>
      <c r="C421" s="142">
        <v>121</v>
      </c>
      <c r="D421" s="164">
        <f t="shared" si="48"/>
        <v>-0.75992063492063489</v>
      </c>
      <c r="E421" s="149">
        <v>2911</v>
      </c>
      <c r="F421" s="165">
        <f t="shared" si="49"/>
        <v>1.9051896207584829</v>
      </c>
      <c r="G421" s="142">
        <v>1227</v>
      </c>
      <c r="H421" s="164">
        <f t="shared" si="50"/>
        <v>0.45551601423487553</v>
      </c>
      <c r="I421" s="149">
        <v>1174</v>
      </c>
      <c r="J421" s="165">
        <f t="shared" si="51"/>
        <v>-7.6077768385460764E-3</v>
      </c>
      <c r="K421" s="142">
        <v>300</v>
      </c>
      <c r="L421" s="164">
        <f t="shared" si="52"/>
        <v>3.4482758620689724E-2</v>
      </c>
      <c r="M421" s="149">
        <v>5733</v>
      </c>
      <c r="N421" s="165">
        <f t="shared" si="53"/>
        <v>0.5</v>
      </c>
      <c r="O421" s="142">
        <v>4520</v>
      </c>
      <c r="P421" s="164">
        <f t="shared" si="54"/>
        <v>0.1143984220907297</v>
      </c>
      <c r="Q421" s="149">
        <v>10253</v>
      </c>
      <c r="R421" s="165">
        <f t="shared" si="55"/>
        <v>0.30147245493780139</v>
      </c>
    </row>
    <row r="422" spans="2:18" collapsed="1">
      <c r="B422" s="171">
        <v>1979</v>
      </c>
      <c r="C422" s="172">
        <v>1350</v>
      </c>
      <c r="D422" s="173">
        <f t="shared" si="48"/>
        <v>-0.22945205479452058</v>
      </c>
      <c r="E422" s="172">
        <v>7851</v>
      </c>
      <c r="F422" s="173">
        <f t="shared" si="49"/>
        <v>-0.11398262047173002</v>
      </c>
      <c r="G422" s="172">
        <v>6609</v>
      </c>
      <c r="H422" s="173">
        <f t="shared" si="50"/>
        <v>6.1686746987951846E-2</v>
      </c>
      <c r="I422" s="172">
        <v>8966</v>
      </c>
      <c r="J422" s="173">
        <f t="shared" si="51"/>
        <v>-3.4980088257453468E-2</v>
      </c>
      <c r="K422" s="172">
        <v>2084</v>
      </c>
      <c r="L422" s="173">
        <f t="shared" si="52"/>
        <v>-4.7755491881565915E-3</v>
      </c>
      <c r="M422" s="172">
        <v>26860</v>
      </c>
      <c r="N422" s="173">
        <f t="shared" si="53"/>
        <v>-4.8293944655068533E-2</v>
      </c>
      <c r="O422" s="172">
        <v>24236</v>
      </c>
      <c r="P422" s="173">
        <f t="shared" si="54"/>
        <v>9.2006848697846255E-2</v>
      </c>
      <c r="Q422" s="172">
        <v>51096</v>
      </c>
      <c r="R422" s="173">
        <f t="shared" si="55"/>
        <v>1.3467679552531919E-2</v>
      </c>
    </row>
    <row r="423" spans="2:18" ht="15" hidden="1" customHeight="1" outlineLevel="1">
      <c r="B423" s="41" t="s">
        <v>11</v>
      </c>
      <c r="C423" s="142">
        <v>80</v>
      </c>
      <c r="D423" s="142"/>
      <c r="E423" s="149">
        <v>2006</v>
      </c>
      <c r="F423" s="149"/>
      <c r="G423" s="142">
        <v>1083</v>
      </c>
      <c r="H423" s="142"/>
      <c r="I423" s="149">
        <v>1173</v>
      </c>
      <c r="J423" s="149"/>
      <c r="K423" s="142">
        <v>460</v>
      </c>
      <c r="L423" s="142"/>
      <c r="M423" s="149">
        <v>4802</v>
      </c>
      <c r="N423" s="149"/>
      <c r="O423" s="142">
        <v>3308</v>
      </c>
      <c r="P423" s="142"/>
      <c r="Q423" s="149">
        <v>8110</v>
      </c>
      <c r="R423" s="149"/>
    </row>
    <row r="424" spans="2:18" ht="15" hidden="1" customHeight="1" outlineLevel="1">
      <c r="B424" s="41" t="s">
        <v>12</v>
      </c>
      <c r="C424" s="142">
        <v>77</v>
      </c>
      <c r="D424" s="142"/>
      <c r="E424" s="149">
        <v>2224</v>
      </c>
      <c r="F424" s="149"/>
      <c r="G424" s="142">
        <v>1376</v>
      </c>
      <c r="H424" s="142"/>
      <c r="I424" s="149">
        <v>1229</v>
      </c>
      <c r="J424" s="149"/>
      <c r="K424" s="142">
        <v>292</v>
      </c>
      <c r="L424" s="142"/>
      <c r="M424" s="149">
        <v>5198</v>
      </c>
      <c r="N424" s="149"/>
      <c r="O424" s="142">
        <v>3558</v>
      </c>
      <c r="P424" s="142"/>
      <c r="Q424" s="149">
        <v>8756</v>
      </c>
      <c r="R424" s="149"/>
    </row>
    <row r="425" spans="2:18" ht="15" hidden="1" customHeight="1" outlineLevel="1">
      <c r="B425" s="41" t="s">
        <v>13</v>
      </c>
      <c r="C425" s="142">
        <v>16</v>
      </c>
      <c r="D425" s="142"/>
      <c r="E425" s="149">
        <v>991</v>
      </c>
      <c r="F425" s="149"/>
      <c r="G425" s="142">
        <v>531</v>
      </c>
      <c r="H425" s="142"/>
      <c r="I425" s="149">
        <v>661</v>
      </c>
      <c r="J425" s="149"/>
      <c r="K425" s="142">
        <v>371</v>
      </c>
      <c r="L425" s="142"/>
      <c r="M425" s="149">
        <v>2570</v>
      </c>
      <c r="N425" s="149"/>
      <c r="O425" s="142">
        <v>1873</v>
      </c>
      <c r="P425" s="142"/>
      <c r="Q425" s="149">
        <v>4443</v>
      </c>
      <c r="R425" s="149"/>
    </row>
    <row r="426" spans="2:18" ht="15" hidden="1" customHeight="1" outlineLevel="1">
      <c r="B426" s="41" t="s">
        <v>14</v>
      </c>
      <c r="C426" s="142">
        <v>6</v>
      </c>
      <c r="D426" s="142"/>
      <c r="E426" s="149">
        <v>873</v>
      </c>
      <c r="F426" s="149"/>
      <c r="G426" s="142">
        <v>5</v>
      </c>
      <c r="H426" s="142"/>
      <c r="I426" s="149">
        <v>384</v>
      </c>
      <c r="J426" s="149"/>
      <c r="K426" s="142">
        <v>45</v>
      </c>
      <c r="L426" s="142"/>
      <c r="M426" s="149">
        <v>1313</v>
      </c>
      <c r="N426" s="149"/>
      <c r="O426" s="142">
        <v>218</v>
      </c>
      <c r="P426" s="142"/>
      <c r="Q426" s="149">
        <v>1531</v>
      </c>
      <c r="R426" s="149"/>
    </row>
    <row r="427" spans="2:18" ht="15" hidden="1" customHeight="1" outlineLevel="1">
      <c r="B427" s="41" t="s">
        <v>15</v>
      </c>
      <c r="C427" s="142">
        <v>2</v>
      </c>
      <c r="D427" s="142"/>
      <c r="E427" s="149">
        <v>0</v>
      </c>
      <c r="F427" s="149"/>
      <c r="G427" s="142">
        <v>3</v>
      </c>
      <c r="H427" s="142"/>
      <c r="I427" s="149">
        <v>455</v>
      </c>
      <c r="J427" s="149"/>
      <c r="K427" s="142">
        <v>12</v>
      </c>
      <c r="L427" s="142"/>
      <c r="M427" s="149">
        <v>472</v>
      </c>
      <c r="N427" s="149"/>
      <c r="O427" s="142">
        <v>232</v>
      </c>
      <c r="P427" s="142"/>
      <c r="Q427" s="149">
        <v>704</v>
      </c>
      <c r="R427" s="149"/>
    </row>
    <row r="428" spans="2:18" ht="15" hidden="1" customHeight="1" outlineLevel="1">
      <c r="B428" s="41" t="s">
        <v>16</v>
      </c>
      <c r="C428" s="142">
        <v>0</v>
      </c>
      <c r="D428" s="142"/>
      <c r="E428" s="149">
        <v>108</v>
      </c>
      <c r="F428" s="149"/>
      <c r="G428" s="142">
        <v>0</v>
      </c>
      <c r="H428" s="142"/>
      <c r="I428" s="149">
        <v>322</v>
      </c>
      <c r="J428" s="149"/>
      <c r="K428" s="142">
        <v>13</v>
      </c>
      <c r="L428" s="142"/>
      <c r="M428" s="149">
        <v>443</v>
      </c>
      <c r="N428" s="149"/>
      <c r="O428" s="142">
        <v>192</v>
      </c>
      <c r="P428" s="142"/>
      <c r="Q428" s="149">
        <v>635</v>
      </c>
      <c r="R428" s="149"/>
    </row>
    <row r="429" spans="2:18" ht="15" hidden="1" customHeight="1" outlineLevel="1">
      <c r="B429" s="41" t="s">
        <v>17</v>
      </c>
      <c r="C429" s="142">
        <v>3</v>
      </c>
      <c r="D429" s="142"/>
      <c r="E429" s="149">
        <v>74</v>
      </c>
      <c r="F429" s="149"/>
      <c r="G429" s="142">
        <v>5</v>
      </c>
      <c r="H429" s="142"/>
      <c r="I429" s="149">
        <v>322</v>
      </c>
      <c r="J429" s="149"/>
      <c r="K429" s="142">
        <v>1</v>
      </c>
      <c r="L429" s="142"/>
      <c r="M429" s="149">
        <v>405</v>
      </c>
      <c r="N429" s="149"/>
      <c r="O429" s="142">
        <v>828</v>
      </c>
      <c r="P429" s="142"/>
      <c r="Q429" s="149">
        <v>1233</v>
      </c>
      <c r="R429" s="149"/>
    </row>
    <row r="430" spans="2:18" ht="15" hidden="1" customHeight="1" outlineLevel="1">
      <c r="B430" s="41" t="s">
        <v>18</v>
      </c>
      <c r="C430" s="142">
        <v>2</v>
      </c>
      <c r="D430" s="142"/>
      <c r="E430" s="149">
        <v>102</v>
      </c>
      <c r="F430" s="149"/>
      <c r="G430" s="142">
        <v>8</v>
      </c>
      <c r="H430" s="142"/>
      <c r="I430" s="149">
        <v>425</v>
      </c>
      <c r="J430" s="149"/>
      <c r="K430" s="142">
        <v>6</v>
      </c>
      <c r="L430" s="142"/>
      <c r="M430" s="149">
        <v>543</v>
      </c>
      <c r="N430" s="149"/>
      <c r="O430" s="142">
        <v>782</v>
      </c>
      <c r="P430" s="142"/>
      <c r="Q430" s="149">
        <v>1325</v>
      </c>
      <c r="R430" s="149"/>
    </row>
    <row r="431" spans="2:18" ht="15" hidden="1" customHeight="1" outlineLevel="1">
      <c r="B431" s="41" t="s">
        <v>19</v>
      </c>
      <c r="C431" s="142">
        <v>85</v>
      </c>
      <c r="D431" s="142"/>
      <c r="E431" s="149">
        <v>27</v>
      </c>
      <c r="F431" s="149"/>
      <c r="G431" s="142">
        <v>236</v>
      </c>
      <c r="H431" s="142"/>
      <c r="I431" s="149">
        <v>623</v>
      </c>
      <c r="J431" s="149"/>
      <c r="K431" s="142">
        <v>83</v>
      </c>
      <c r="L431" s="142"/>
      <c r="M431" s="149">
        <v>1054</v>
      </c>
      <c r="N431" s="149"/>
      <c r="O431" s="142">
        <v>1785</v>
      </c>
      <c r="P431" s="142"/>
      <c r="Q431" s="149">
        <v>2839</v>
      </c>
      <c r="R431" s="149"/>
    </row>
    <row r="432" spans="2:18" ht="15" hidden="1" customHeight="1" outlineLevel="1">
      <c r="B432" s="41" t="s">
        <v>20</v>
      </c>
      <c r="C432" s="142">
        <v>538</v>
      </c>
      <c r="D432" s="142"/>
      <c r="E432" s="149">
        <v>743</v>
      </c>
      <c r="F432" s="149"/>
      <c r="G432" s="142">
        <v>1206</v>
      </c>
      <c r="H432" s="142"/>
      <c r="I432" s="149">
        <v>1276</v>
      </c>
      <c r="J432" s="149"/>
      <c r="K432" s="142">
        <v>265</v>
      </c>
      <c r="L432" s="142"/>
      <c r="M432" s="149">
        <v>4028</v>
      </c>
      <c r="N432" s="149"/>
      <c r="O432" s="142">
        <v>2392</v>
      </c>
      <c r="P432" s="142"/>
      <c r="Q432" s="149">
        <v>6420</v>
      </c>
      <c r="R432" s="149"/>
    </row>
    <row r="433" spans="2:18" ht="15" hidden="1" customHeight="1" outlineLevel="1">
      <c r="B433" s="41" t="s">
        <v>21</v>
      </c>
      <c r="C433" s="142">
        <v>439</v>
      </c>
      <c r="D433" s="142"/>
      <c r="E433" s="149">
        <v>711</v>
      </c>
      <c r="F433" s="149"/>
      <c r="G433" s="142">
        <v>929</v>
      </c>
      <c r="H433" s="142"/>
      <c r="I433" s="149">
        <v>1238</v>
      </c>
      <c r="J433" s="149"/>
      <c r="K433" s="142">
        <v>256</v>
      </c>
      <c r="L433" s="142"/>
      <c r="M433" s="149">
        <v>3573</v>
      </c>
      <c r="N433" s="149"/>
      <c r="O433" s="142">
        <v>2970</v>
      </c>
      <c r="P433" s="142"/>
      <c r="Q433" s="149">
        <v>6543</v>
      </c>
      <c r="R433" s="149"/>
    </row>
    <row r="434" spans="2:18" ht="15" hidden="1" customHeight="1" outlineLevel="1">
      <c r="B434" s="41" t="s">
        <v>22</v>
      </c>
      <c r="C434" s="142">
        <v>504</v>
      </c>
      <c r="D434" s="142"/>
      <c r="E434" s="149">
        <v>1002</v>
      </c>
      <c r="F434" s="149"/>
      <c r="G434" s="142">
        <v>843</v>
      </c>
      <c r="H434" s="142"/>
      <c r="I434" s="149">
        <v>1183</v>
      </c>
      <c r="J434" s="149"/>
      <c r="K434" s="142">
        <v>290</v>
      </c>
      <c r="L434" s="142"/>
      <c r="M434" s="149">
        <v>3822</v>
      </c>
      <c r="N434" s="149"/>
      <c r="O434" s="142">
        <v>4056</v>
      </c>
      <c r="P434" s="142"/>
      <c r="Q434" s="149">
        <v>7878</v>
      </c>
      <c r="R434" s="149"/>
    </row>
    <row r="435" spans="2:18" collapsed="1">
      <c r="B435" s="171">
        <v>1978</v>
      </c>
      <c r="C435" s="172">
        <v>1752</v>
      </c>
      <c r="D435" s="172"/>
      <c r="E435" s="172">
        <v>8861</v>
      </c>
      <c r="F435" s="172"/>
      <c r="G435" s="172">
        <v>6225</v>
      </c>
      <c r="H435" s="172"/>
      <c r="I435" s="172">
        <v>9291</v>
      </c>
      <c r="J435" s="172"/>
      <c r="K435" s="172">
        <v>2094</v>
      </c>
      <c r="L435" s="172"/>
      <c r="M435" s="172">
        <v>28223</v>
      </c>
      <c r="N435" s="172"/>
      <c r="O435" s="172">
        <v>22194</v>
      </c>
      <c r="P435" s="172"/>
      <c r="Q435" s="172">
        <v>50417</v>
      </c>
      <c r="R435" s="172"/>
    </row>
    <row r="436" spans="2:18" ht="15" customHeight="1">
      <c r="B436" s="312" t="s">
        <v>40</v>
      </c>
      <c r="C436" s="312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</row>
  </sheetData>
  <mergeCells count="2">
    <mergeCell ref="B5:R5"/>
    <mergeCell ref="B436:R436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1" t="s">
        <v>7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23"/>
  <sheetViews>
    <sheetView showGridLines="0" showRowColHeaders="0" zoomScaleNormal="100" workbookViewId="0">
      <selection activeCell="B13" sqref="B1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3" t="s">
        <v>306</v>
      </c>
      <c r="C5" s="313"/>
      <c r="D5" s="313"/>
      <c r="E5" s="313"/>
      <c r="F5" s="313"/>
      <c r="G5" s="313"/>
      <c r="H5" s="313"/>
      <c r="I5" s="313"/>
      <c r="J5" s="313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41" t="s">
        <v>11</v>
      </c>
      <c r="C7" s="164">
        <f>IFERROR('tablas turistas por categorías '!C7/'tablas turistas por categorías '!C20-1,"-")</f>
        <v>2.25</v>
      </c>
      <c r="D7" s="164">
        <f>IFERROR('tablas turistas por categorías '!E7/'tablas turistas por categorías '!E20-1,"-")</f>
        <v>-0.91796875</v>
      </c>
      <c r="E7" s="164">
        <f>IFERROR('tablas turistas por categorías '!G7/'tablas turistas por categorías '!G20-1,"-")</f>
        <v>-0.1164021164021164</v>
      </c>
      <c r="F7" s="164">
        <f>IFERROR('tablas turistas por categorías '!I7/'tablas turistas por categorías '!I20-1,"-")</f>
        <v>-4.2790697674418565E-2</v>
      </c>
      <c r="G7" s="164">
        <f>IFERROR('tablas turistas por categorías '!K7/'tablas turistas por categorías '!K20-1,"-")</f>
        <v>1.3199999999999998</v>
      </c>
      <c r="H7" s="165">
        <f>IFERROR('tablas turistas por categorías '!M7/'tablas turistas por categorías '!M20-1,"-")</f>
        <v>-0.1630701993990713</v>
      </c>
      <c r="I7" s="164">
        <f>IFERROR('tablas turistas por categorías '!O7/'tablas turistas por categorías '!O20-1,"-")</f>
        <v>0.15292935094773119</v>
      </c>
      <c r="J7" s="165">
        <f>IFERROR('tablas turistas por categorías '!Q7/'tablas turistas por categorías '!Q20-1,"-")</f>
        <v>4.4047058823529328E-2</v>
      </c>
    </row>
    <row r="8" spans="2:10">
      <c r="B8" s="41" t="s">
        <v>12</v>
      </c>
      <c r="C8" s="164">
        <f>IFERROR('tablas turistas por categorías '!C8/'tablas turistas por categorías '!C21-1,"-")</f>
        <v>0.25</v>
      </c>
      <c r="D8" s="164">
        <f>IFERROR('tablas turistas por categorías '!E8/'tablas turistas por categorías '!E21-1,"-")</f>
        <v>-0.91064638783269958</v>
      </c>
      <c r="E8" s="164">
        <f>IFERROR('tablas turistas por categorías '!G8/'tablas turistas por categorías '!G21-1,"-")</f>
        <v>0.36397748592870549</v>
      </c>
      <c r="F8" s="164">
        <f>IFERROR('tablas turistas por categorías '!I8/'tablas turistas por categorías '!I21-1,"-")</f>
        <v>0.12095569935291195</v>
      </c>
      <c r="G8" s="164">
        <f>IFERROR('tablas turistas por categorías '!K8/'tablas turistas por categorías '!K21-1,"-")</f>
        <v>-3.5087719298245612E-2</v>
      </c>
      <c r="H8" s="165">
        <f>IFERROR('tablas turistas por categorías '!M8/'tablas turistas por categorías '!M21-1,"-")</f>
        <v>-1.4166923313828184E-2</v>
      </c>
      <c r="I8" s="164">
        <f>IFERROR('tablas turistas por categorías '!O8/'tablas turistas por categorías '!O21-1,"-")</f>
        <v>-4.5259515570934217E-2</v>
      </c>
      <c r="J8" s="165">
        <f>IFERROR('tablas turistas por categorías '!Q8/'tablas turistas por categorías '!Q21-1,"-")</f>
        <v>-3.5618792971734203E-2</v>
      </c>
    </row>
    <row r="9" spans="2:10">
      <c r="B9" s="41" t="s">
        <v>13</v>
      </c>
      <c r="C9" s="164">
        <f>IFERROR('tablas turistas por categorías '!C9/'tablas turistas por categorías '!C22-1,"-")</f>
        <v>0</v>
      </c>
      <c r="D9" s="164">
        <f>IFERROR('tablas turistas por categorías '!E9/'tablas turistas por categorías '!E22-1,"-")</f>
        <v>3.5820895522387985E-2</v>
      </c>
      <c r="E9" s="164">
        <f>IFERROR('tablas turistas por categorías '!G9/'tablas turistas por categorías '!G22-1,"-")</f>
        <v>-0.325434439178515</v>
      </c>
      <c r="F9" s="164">
        <f>IFERROR('tablas turistas por categorías '!I9/'tablas turistas por categorías '!I22-1,"-")</f>
        <v>8.7333718912666392E-2</v>
      </c>
      <c r="G9" s="164">
        <f>IFERROR('tablas turistas por categorías '!K9/'tablas turistas por categorías '!K22-1,"-")</f>
        <v>0.54961832061068705</v>
      </c>
      <c r="H9" s="165">
        <f>IFERROR('tablas turistas por categorías '!M9/'tablas turistas por categorías '!M22-1,"-")</f>
        <v>1.0240112994350348E-2</v>
      </c>
      <c r="I9" s="164">
        <f>IFERROR('tablas turistas por categorías '!O9/'tablas turistas por categorías '!O22-1,"-")</f>
        <v>6.0089898273006925E-2</v>
      </c>
      <c r="J9" s="165">
        <f>IFERROR('tablas turistas por categorías '!Q9/'tablas turistas por categorías '!Q22-1,"-")</f>
        <v>4.0090664400056708E-2</v>
      </c>
    </row>
    <row r="10" spans="2:10">
      <c r="B10" s="41" t="s">
        <v>14</v>
      </c>
      <c r="C10" s="164">
        <f>IFERROR('tablas turistas por categorías '!C10/'tablas turistas por categorías '!C23-1,"-")</f>
        <v>10</v>
      </c>
      <c r="D10" s="164">
        <f>IFERROR('tablas turistas por categorías '!E10/'tablas turistas por categorías '!E23-1,"-")</f>
        <v>-0.97173913043478266</v>
      </c>
      <c r="E10" s="164">
        <f>IFERROR('tablas turistas por categorías '!G10/'tablas turistas por categorías '!G23-1,"-")</f>
        <v>-0.36969696969696975</v>
      </c>
      <c r="F10" s="164">
        <f>IFERROR('tablas turistas por categorías '!I10/'tablas turistas por categorías '!I23-1,"-")</f>
        <v>-0.18181818181818177</v>
      </c>
      <c r="G10" s="164">
        <f>IFERROR('tablas turistas por categorías '!K10/'tablas turistas por categorías '!K23-1,"-")</f>
        <v>3.4000000000000004</v>
      </c>
      <c r="H10" s="165">
        <f>IFERROR('tablas turistas por categorías '!M10/'tablas turistas por categorías '!M23-1,"-")</f>
        <v>-0.48983200707338637</v>
      </c>
      <c r="I10" s="164">
        <f>IFERROR('tablas turistas por categorías '!O10/'tablas turistas por categorías '!O23-1,"-")</f>
        <v>-0.51603498542274051</v>
      </c>
      <c r="J10" s="165">
        <f>IFERROR('tablas turistas por categorías '!Q10/'tablas turistas por categorías '!Q23-1,"-")</f>
        <v>-0.50231481481481488</v>
      </c>
    </row>
    <row r="11" spans="2:10">
      <c r="B11" s="41" t="s">
        <v>15</v>
      </c>
      <c r="C11" s="164">
        <f>IFERROR('tablas turistas por categorías '!C11/'tablas turistas por categorías '!C24-1,"-")</f>
        <v>-0.66666666666666674</v>
      </c>
      <c r="D11" s="164">
        <f>IFERROR('tablas turistas por categorías '!E11/'tablas turistas por categorías '!E24-1,"-")</f>
        <v>-0.50473186119873814</v>
      </c>
      <c r="E11" s="164">
        <f>IFERROR('tablas turistas por categorías '!G11/'tablas turistas por categorías '!G24-1,"-")</f>
        <v>-0.31304347826086953</v>
      </c>
      <c r="F11" s="164">
        <f>IFERROR('tablas turistas por categorías '!I11/'tablas turistas por categorías '!I24-1,"-")</f>
        <v>0.35272727272727278</v>
      </c>
      <c r="G11" s="164">
        <f>IFERROR('tablas turistas por categorías '!K11/'tablas turistas por categorías '!K24-1,"-")</f>
        <v>0.66666666666666674</v>
      </c>
      <c r="H11" s="165">
        <f>IFERROR('tablas turistas por categorías '!M11/'tablas turistas por categorías '!M24-1,"-")</f>
        <v>-0.14106145251396651</v>
      </c>
      <c r="I11" s="164">
        <f>IFERROR('tablas turistas por categorías '!O11/'tablas turistas por categorías '!O24-1,"-")</f>
        <v>-0.26162018592297476</v>
      </c>
      <c r="J11" s="165">
        <f>IFERROR('tablas turistas por categorías '!Q11/'tablas turistas por categorías '!Q24-1,"-")</f>
        <v>-0.20285908781484008</v>
      </c>
    </row>
    <row r="12" spans="2:10">
      <c r="B12" s="41" t="s">
        <v>16</v>
      </c>
      <c r="C12" s="164">
        <f>IFERROR('tablas turistas por categorías '!C12/'tablas turistas por categorías '!C25-1,"-")</f>
        <v>-1</v>
      </c>
      <c r="D12" s="164">
        <f>IFERROR('tablas turistas por categorías '!E12/'tablas turistas por categorías '!E25-1,"-")</f>
        <v>-0.52</v>
      </c>
      <c r="E12" s="164">
        <f>IFERROR('tablas turistas por categorías '!G12/'tablas turistas por categorías '!G25-1,"-")</f>
        <v>-0.41600000000000004</v>
      </c>
      <c r="F12" s="164">
        <f>IFERROR('tablas turistas por categorías '!I12/'tablas turistas por categorías '!I25-1,"-")</f>
        <v>0.2481012658227848</v>
      </c>
      <c r="G12" s="164">
        <f>IFERROR('tablas turistas por categorías '!K12/'tablas turistas por categorías '!K25-1,"-")</f>
        <v>-0.171875</v>
      </c>
      <c r="H12" s="165">
        <f>IFERROR('tablas turistas por categorías '!M12/'tablas turistas por categorías '!M25-1,"-")</f>
        <v>-0.16943866943866948</v>
      </c>
      <c r="I12" s="164">
        <f>IFERROR('tablas turistas por categorías '!O12/'tablas turistas por categorías '!O25-1,"-")</f>
        <v>-6.7510548523206704E-2</v>
      </c>
      <c r="J12" s="165">
        <f>IFERROR('tablas turistas por categorías '!Q12/'tablas turistas por categorías '!Q25-1,"-")</f>
        <v>-0.11884816753926697</v>
      </c>
    </row>
    <row r="13" spans="2:10">
      <c r="B13" s="41" t="s">
        <v>17</v>
      </c>
      <c r="C13" s="164">
        <f>IFERROR('tablas turistas por categorías '!C13/'tablas turistas por categorías '!C26-1,"-")</f>
        <v>-0.94117647058823528</v>
      </c>
      <c r="D13" s="164">
        <f>IFERROR('tablas turistas por categorías '!E13/'tablas turistas por categorías '!E26-1,"-")</f>
        <v>-0.67770419426048567</v>
      </c>
      <c r="E13" s="164">
        <f>IFERROR('tablas turistas por categorías '!G13/'tablas turistas por categorías '!G26-1,"-")</f>
        <v>0.18055555555555558</v>
      </c>
      <c r="F13" s="164">
        <f>IFERROR('tablas turistas por categorías '!I13/'tablas turistas por categorías '!I26-1,"-")</f>
        <v>-4.3165467625899234E-2</v>
      </c>
      <c r="G13" s="164">
        <f>IFERROR('tablas turistas por categorías '!K13/'tablas turistas por categorías '!K26-1,"-")</f>
        <v>-0.3666666666666667</v>
      </c>
      <c r="H13" s="165">
        <f>IFERROR('tablas turistas por categorías '!M13/'tablas turistas por categorías '!M26-1,"-")</f>
        <v>-0.30742659758203794</v>
      </c>
      <c r="I13" s="164">
        <f>IFERROR('tablas turistas por categorías '!O13/'tablas turistas por categorías '!O26-1,"-")</f>
        <v>-0.36904761904761907</v>
      </c>
      <c r="J13" s="165">
        <f>IFERROR('tablas turistas por categorías '!Q13/'tablas turistas por categorías '!Q26-1,"-")</f>
        <v>-0.33733333333333337</v>
      </c>
    </row>
    <row r="14" spans="2:10">
      <c r="B14" s="41" t="s">
        <v>18</v>
      </c>
      <c r="C14" s="164" t="str">
        <f>IFERROR('tablas turistas por categorías '!C14/'tablas turistas por categorías '!C27-1,"-")</f>
        <v>-</v>
      </c>
      <c r="D14" s="164">
        <f>IFERROR('tablas turistas por categorías '!E14/'tablas turistas por categorías '!E27-1,"-")</f>
        <v>-0.33720930232558144</v>
      </c>
      <c r="E14" s="164">
        <f>IFERROR('tablas turistas por categorías '!G14/'tablas turistas por categorías '!G27-1,"-")</f>
        <v>-0.17391304347826086</v>
      </c>
      <c r="F14" s="164">
        <f>IFERROR('tablas turistas por categorías '!I14/'tablas turistas por categorías '!I27-1,"-")</f>
        <v>0.15229885057471271</v>
      </c>
      <c r="G14" s="164">
        <f>IFERROR('tablas turistas por categorías '!K14/'tablas turistas por categorías '!K27-1,"-")</f>
        <v>-0.80717488789237668</v>
      </c>
      <c r="H14" s="165">
        <f>IFERROR('tablas turistas por categorías '!M14/'tablas turistas por categorías '!M27-1,"-")</f>
        <v>-0.249728555917481</v>
      </c>
      <c r="I14" s="164">
        <f>IFERROR('tablas turistas por categorías '!O14/'tablas turistas por categorías '!O27-1,"-")</f>
        <v>-6.9128787878787845E-2</v>
      </c>
      <c r="J14" s="165">
        <f>IFERROR('tablas turistas por categorías '!Q14/'tablas turistas por categorías '!Q27-1,"-")</f>
        <v>-0.15326251896813359</v>
      </c>
    </row>
    <row r="15" spans="2:10">
      <c r="B15" s="41" t="s">
        <v>19</v>
      </c>
      <c r="C15" s="164">
        <f>IFERROR('tablas turistas por categorías '!C15/'tablas turistas por categorías '!C28-1,"-")</f>
        <v>-0.85714285714285721</v>
      </c>
      <c r="D15" s="164">
        <f>IFERROR('tablas turistas por categorías '!E15/'tablas turistas por categorías '!E28-1,"-")</f>
        <v>-0.24504950495049505</v>
      </c>
      <c r="E15" s="164">
        <f>IFERROR('tablas turistas por categorías '!G15/'tablas turistas por categorías '!G28-1,"-")</f>
        <v>-0.11344537815126055</v>
      </c>
      <c r="F15" s="164">
        <f>IFERROR('tablas turistas por categorías '!I15/'tablas turistas por categorías '!I28-1,"-")</f>
        <v>-0.25931928687196115</v>
      </c>
      <c r="G15" s="164">
        <f>IFERROR('tablas turistas por categorías '!K15/'tablas turistas por categorías '!K28-1,"-")</f>
        <v>-5.3097345132743334E-2</v>
      </c>
      <c r="H15" s="165">
        <f>IFERROR('tablas turistas por categorías '!M15/'tablas turistas por categorías '!M28-1,"-")</f>
        <v>-0.20711974110032361</v>
      </c>
      <c r="I15" s="164">
        <f>IFERROR('tablas turistas por categorías '!O15/'tablas turistas por categorías '!O28-1,"-")</f>
        <v>-0.39515180042362907</v>
      </c>
      <c r="J15" s="165">
        <f>IFERROR('tablas turistas por categorías '!Q15/'tablas turistas por categorías '!Q28-1,"-")</f>
        <v>-0.32599315578038979</v>
      </c>
    </row>
    <row r="16" spans="2:10">
      <c r="B16" s="41" t="s">
        <v>20</v>
      </c>
      <c r="C16" s="164">
        <f>IFERROR('tablas turistas por categorías '!C16/'tablas turistas por categorías '!C29-1,"-")</f>
        <v>-0.15384615384615385</v>
      </c>
      <c r="D16" s="164">
        <f>IFERROR('tablas turistas por categorías '!E16/'tablas turistas por categorías '!E29-1,"-")</f>
        <v>-0.59640102827763497</v>
      </c>
      <c r="E16" s="164">
        <f>IFERROR('tablas turistas por categorías '!G16/'tablas turistas por categorías '!G29-1,"-")</f>
        <v>-0.52095347943098802</v>
      </c>
      <c r="F16" s="164">
        <f>IFERROR('tablas turistas por categorías '!I16/'tablas turistas por categorías '!I29-1,"-")</f>
        <v>0.19518486672398971</v>
      </c>
      <c r="G16" s="164">
        <f>IFERROR('tablas turistas por categorías '!K16/'tablas turistas por categorías '!K29-1,"-")</f>
        <v>8.6757990867579959E-2</v>
      </c>
      <c r="H16" s="165">
        <f>IFERROR('tablas turistas por categorías '!M16/'tablas turistas por categorías '!M29-1,"-")</f>
        <v>-0.24976288333860264</v>
      </c>
      <c r="I16" s="164">
        <f>IFERROR('tablas turistas por categorías '!O16/'tablas turistas por categorías '!O29-1,"-")</f>
        <v>-0.3609643891634009</v>
      </c>
      <c r="J16" s="165">
        <f>IFERROR('tablas turistas por categorías '!Q16/'tablas turistas por categorías '!Q29-1,"-")</f>
        <v>-0.32202170062001767</v>
      </c>
    </row>
    <row r="17" spans="2:10">
      <c r="B17" s="41" t="s">
        <v>21</v>
      </c>
      <c r="C17" s="164">
        <f>IFERROR('tablas turistas por categorías '!C17/'tablas turistas por categorías '!C30-1,"-")</f>
        <v>1.2000000000000002</v>
      </c>
      <c r="D17" s="164">
        <f>IFERROR('tablas turistas por categorías '!E17/'tablas turistas por categorías '!E30-1,"-")</f>
        <v>-0.32307692307692304</v>
      </c>
      <c r="E17" s="164">
        <f>IFERROR('tablas turistas por categorías '!G17/'tablas turistas por categorías '!G30-1,"-")</f>
        <v>-0.37869822485207105</v>
      </c>
      <c r="F17" s="164">
        <f>IFERROR('tablas turistas por categorías '!I17/'tablas turistas por categorías '!I30-1,"-")</f>
        <v>1.8021625951141429E-2</v>
      </c>
      <c r="G17" s="164">
        <f>IFERROR('tablas turistas por categorías '!K17/'tablas turistas por categorías '!K30-1,"-")</f>
        <v>-0.11328125</v>
      </c>
      <c r="H17" s="165">
        <f>IFERROR('tablas turistas por categorías '!M17/'tablas turistas por categorías '!M30-1,"-")</f>
        <v>-0.17760407198691142</v>
      </c>
      <c r="I17" s="164">
        <f>IFERROR('tablas turistas por categorías '!O17/'tablas turistas por categorías '!O30-1,"-")</f>
        <v>-0.17463816735358961</v>
      </c>
      <c r="J17" s="165">
        <f>IFERROR('tablas turistas por categorías '!Q17/'tablas turistas por categorías '!Q30-1,"-")</f>
        <v>-0.17566210618802558</v>
      </c>
    </row>
    <row r="18" spans="2:10">
      <c r="B18" s="41" t="s">
        <v>22</v>
      </c>
      <c r="C18" s="164">
        <f>IFERROR('tablas turistas por categorías '!C18/'tablas turistas por categorías '!C31-1,"-")</f>
        <v>-0.27272727272727271</v>
      </c>
      <c r="D18" s="164">
        <f>IFERROR('tablas turistas por categorías '!E18/'tablas turistas por categorías '!E31-1,"-")</f>
        <v>-8.8328075709779186E-2</v>
      </c>
      <c r="E18" s="164">
        <f>IFERROR('tablas turistas por categorías '!G18/'tablas turistas por categorías '!G31-1,"-")</f>
        <v>-0.47965571205007829</v>
      </c>
      <c r="F18" s="164">
        <f>IFERROR('tablas turistas por categorías '!I18/'tablas turistas por categorías '!I31-1,"-")</f>
        <v>8.701993193971802E-2</v>
      </c>
      <c r="G18" s="164">
        <f>IFERROR('tablas turistas por categorías '!K18/'tablas turistas por categorías '!K31-1,"-")</f>
        <v>-0.29012345679012341</v>
      </c>
      <c r="H18" s="165">
        <f>IFERROR('tablas turistas por categorías '!M18/'tablas turistas por categorías '!M31-1,"-")</f>
        <v>-0.21285214509298467</v>
      </c>
      <c r="I18" s="164">
        <f>IFERROR('tablas turistas por categorías '!O18/'tablas turistas por categorías '!O31-1,"-")</f>
        <v>-0.21062992125984248</v>
      </c>
      <c r="J18" s="165">
        <f>IFERROR('tablas turistas por categorías '!Q18/'tablas turistas por categorías '!Q31-1,"-")</f>
        <v>-0.21137958879433505</v>
      </c>
    </row>
    <row r="19" spans="2:10" ht="15" customHeight="1">
      <c r="B19" s="131" t="str">
        <f>actualizaciones!$A$2</f>
        <v>año 2010</v>
      </c>
      <c r="C19" s="167">
        <v>-0.11111111111111116</v>
      </c>
      <c r="D19" s="167">
        <v>-0.52225471085120212</v>
      </c>
      <c r="E19" s="167">
        <v>-0.35012761130541636</v>
      </c>
      <c r="F19" s="167">
        <v>4.9405761931429204E-2</v>
      </c>
      <c r="G19" s="167">
        <v>-7.3871409028727797E-2</v>
      </c>
      <c r="H19" s="167">
        <v>-0.18170440654287212</v>
      </c>
      <c r="I19" s="167">
        <v>-0.16993474876618864</v>
      </c>
      <c r="J19" s="167">
        <v>-0.17420308211948488</v>
      </c>
    </row>
    <row r="20" spans="2:10" ht="15" hidden="1" customHeight="1" outlineLevel="1">
      <c r="B20" s="41" t="s">
        <v>11</v>
      </c>
      <c r="C20" s="164">
        <f>IFERROR('tablas turistas por categorías '!C20/'tablas turistas por categorías '!C33-1,"-")</f>
        <v>-0.19999999999999996</v>
      </c>
      <c r="D20" s="164">
        <f>IFERROR('tablas turistas por categorías '!E20/'tablas turistas por categorías '!E33-1,"-")</f>
        <v>-0.32984293193717273</v>
      </c>
      <c r="E20" s="164">
        <f>IFERROR('tablas turistas por categorías '!G20/'tablas turistas por categorías '!G33-1,"-")</f>
        <v>-0.4568965517241379</v>
      </c>
      <c r="F20" s="164">
        <f>IFERROR('tablas turistas por categorías '!I20/'tablas turistas por categorías '!I33-1,"-")</f>
        <v>-1.8712916476494756E-2</v>
      </c>
      <c r="G20" s="164">
        <f>IFERROR('tablas turistas por categorías '!K20/'tablas turistas por categorías '!K33-1,"-")</f>
        <v>-0.44444444444444442</v>
      </c>
      <c r="H20" s="165">
        <f>IFERROR('tablas turistas por categorías '!M20/'tablas turistas por categorías '!M33-1,"-")</f>
        <v>-0.23569937369519833</v>
      </c>
      <c r="I20" s="164">
        <f>IFERROR('tablas turistas por categorías '!O20/'tablas turistas por categorías '!O33-1,"-")</f>
        <v>-0.2784167443788208</v>
      </c>
      <c r="J20" s="165">
        <f>IFERROR('tablas turistas por categorías '!Q20/'tablas turistas por categorías '!Q33-1,"-")</f>
        <v>-0.26424762828059001</v>
      </c>
    </row>
    <row r="21" spans="2:10" ht="15" hidden="1" customHeight="1" outlineLevel="1">
      <c r="B21" s="41" t="s">
        <v>12</v>
      </c>
      <c r="C21" s="164" t="str">
        <f>IFERROR('tablas turistas por categorías '!C21/'tablas turistas por categorías '!C34-1,"-")</f>
        <v>-</v>
      </c>
      <c r="D21" s="164">
        <f>IFERROR('tablas turistas por categorías '!E21/'tablas turistas por categorías '!E34-1,"-")</f>
        <v>-0.65976714100905565</v>
      </c>
      <c r="E21" s="164">
        <f>IFERROR('tablas turistas por categorías '!G21/'tablas turistas por categorías '!G34-1,"-")</f>
        <v>-0.65635074145712435</v>
      </c>
      <c r="F21" s="164">
        <f>IFERROR('tablas turistas por categorías '!I21/'tablas turistas por categorías '!I34-1,"-")</f>
        <v>-0.17663934426229511</v>
      </c>
      <c r="G21" s="164">
        <f>IFERROR('tablas turistas por categorías '!K21/'tablas turistas por categorías '!K34-1,"-")</f>
        <v>-0.16176470588235292</v>
      </c>
      <c r="H21" s="165">
        <f>IFERROR('tablas turistas por categorías '!M21/'tablas turistas por categorías '!M34-1,"-")</f>
        <v>-0.43441909075074026</v>
      </c>
      <c r="I21" s="164">
        <f>IFERROR('tablas turistas por categorías '!O21/'tablas turistas por categorías '!O34-1,"-")</f>
        <v>-0.41668012271919908</v>
      </c>
      <c r="J21" s="165">
        <f>IFERROR('tablas turistas por categorías '!Q21/'tablas turistas por categorías '!Q34-1,"-")</f>
        <v>-0.42229822916092019</v>
      </c>
    </row>
    <row r="22" spans="2:10" ht="15" hidden="1" customHeight="1" outlineLevel="1">
      <c r="B22" s="41" t="s">
        <v>13</v>
      </c>
      <c r="C22" s="164">
        <f>IFERROR('tablas turistas por categorías '!C22/'tablas turistas por categorías '!C35-1,"-")</f>
        <v>0.33333333333333326</v>
      </c>
      <c r="D22" s="164">
        <f>IFERROR('tablas turistas por categorías '!E22/'tablas turistas por categorías '!E35-1,"-")</f>
        <v>-0.72473294987674608</v>
      </c>
      <c r="E22" s="164">
        <f>IFERROR('tablas turistas por categorías '!G22/'tablas turistas por categorías '!G35-1,"-")</f>
        <v>-0.51531393568147021</v>
      </c>
      <c r="F22" s="164">
        <f>IFERROR('tablas turistas por categorías '!I22/'tablas turistas por categorías '!I35-1,"-")</f>
        <v>-9.4290204295442659E-2</v>
      </c>
      <c r="G22" s="164">
        <f>IFERROR('tablas turistas por categorías '!K22/'tablas turistas por categorías '!K35-1,"-")</f>
        <v>2.34375E-2</v>
      </c>
      <c r="H22" s="165">
        <f>IFERROR('tablas turistas por categorías '!M22/'tablas turistas por categorías '!M35-1,"-")</f>
        <v>-0.37935568704799472</v>
      </c>
      <c r="I22" s="164">
        <f>IFERROR('tablas turistas por categorías '!O22/'tablas turistas por categorías '!O35-1,"-")</f>
        <v>-0.24315129811996417</v>
      </c>
      <c r="J22" s="165">
        <f>IFERROR('tablas turistas por categorías '!Q22/'tablas turistas por categorías '!Q35-1,"-")</f>
        <v>-0.30439495467087108</v>
      </c>
    </row>
    <row r="23" spans="2:10" ht="15" hidden="1" customHeight="1" outlineLevel="1">
      <c r="B23" s="41" t="s">
        <v>14</v>
      </c>
      <c r="C23" s="164">
        <f>IFERROR('tablas turistas por categorías '!C23/'tablas turistas por categorías '!C36-1,"-")</f>
        <v>0</v>
      </c>
      <c r="D23" s="164">
        <f>IFERROR('tablas turistas por categorías '!E23/'tablas turistas por categorías '!E36-1,"-")</f>
        <v>-0.55512572533849136</v>
      </c>
      <c r="E23" s="164">
        <f>IFERROR('tablas turistas por categorías '!G23/'tablas turistas por categorías '!G36-1,"-")</f>
        <v>-0.2289719626168224</v>
      </c>
      <c r="F23" s="164">
        <f>IFERROR('tablas turistas por categorías '!I23/'tablas turistas por categorías '!I36-1,"-")</f>
        <v>0.4864864864864864</v>
      </c>
      <c r="G23" s="164">
        <f>IFERROR('tablas turistas por categorías '!K23/'tablas turistas por categorías '!K36-1,"-")</f>
        <v>-0.72222222222222221</v>
      </c>
      <c r="H23" s="165">
        <f>IFERROR('tablas turistas por categorías '!M23/'tablas turistas por categorías '!M36-1,"-")</f>
        <v>-0.30098887515451178</v>
      </c>
      <c r="I23" s="164">
        <f>IFERROR('tablas turistas por categorías '!O23/'tablas turistas por categorías '!O36-1,"-")</f>
        <v>-0.3042596348884381</v>
      </c>
      <c r="J23" s="165">
        <f>IFERROR('tablas turistas por categorías '!Q23/'tablas turistas por categorías '!Q36-1,"-")</f>
        <v>-0.30255085566677431</v>
      </c>
    </row>
    <row r="24" spans="2:10" ht="15" hidden="1" customHeight="1" outlineLevel="1">
      <c r="B24" s="41" t="s">
        <v>15</v>
      </c>
      <c r="C24" s="164" t="str">
        <f>IFERROR('tablas turistas por categorías '!C24/'tablas turistas por categorías '!C37-1,"-")</f>
        <v>-</v>
      </c>
      <c r="D24" s="164">
        <f>IFERROR('tablas turistas por categorías '!E24/'tablas turistas por categorías '!E37-1,"-")</f>
        <v>-0.60815822002472186</v>
      </c>
      <c r="E24" s="164">
        <f>IFERROR('tablas turistas por categorías '!G24/'tablas turistas por categorías '!G37-1,"-")</f>
        <v>0.61971830985915499</v>
      </c>
      <c r="F24" s="164">
        <f>IFERROR('tablas turistas por categorías '!I24/'tablas turistas por categorías '!I37-1,"-")</f>
        <v>-0.2142857142857143</v>
      </c>
      <c r="G24" s="164">
        <f>IFERROR('tablas turistas por categorías '!K24/'tablas turistas por categorías '!K37-1,"-")</f>
        <v>-0.88888888888888884</v>
      </c>
      <c r="H24" s="165">
        <f>IFERROR('tablas turistas por categorías '!M24/'tablas turistas por categorías '!M37-1,"-")</f>
        <v>-0.43038981702466195</v>
      </c>
      <c r="I24" s="164">
        <f>IFERROR('tablas turistas por categorías '!O24/'tablas turistas por categorías '!O37-1,"-")</f>
        <v>-0.35695986336464558</v>
      </c>
      <c r="J24" s="165">
        <f>IFERROR('tablas turistas por categorías '!Q24/'tablas turistas por categorías '!Q37-1,"-")</f>
        <v>-0.39497528830313011</v>
      </c>
    </row>
    <row r="25" spans="2:10" ht="15" hidden="1" customHeight="1" outlineLevel="1">
      <c r="B25" s="41" t="s">
        <v>16</v>
      </c>
      <c r="C25" s="164">
        <f>IFERROR('tablas turistas por categorías '!C25/'tablas turistas por categorías '!C38-1,"-")</f>
        <v>0.5</v>
      </c>
      <c r="D25" s="164">
        <f>IFERROR('tablas turistas por categorías '!E25/'tablas turistas por categorías '!E38-1,"-")</f>
        <v>-0.65405904059040587</v>
      </c>
      <c r="E25" s="164">
        <f>IFERROR('tablas turistas por categorías '!G25/'tablas turistas por categorías '!G38-1,"-")</f>
        <v>0.40449438202247201</v>
      </c>
      <c r="F25" s="164">
        <f>IFERROR('tablas turistas por categorías '!I25/'tablas turistas por categorías '!I38-1,"-")</f>
        <v>-0.26443202979515834</v>
      </c>
      <c r="G25" s="164">
        <f>IFERROR('tablas turistas por categorías '!K25/'tablas turistas por categorías '!K38-1,"-")</f>
        <v>2.7647058823529411</v>
      </c>
      <c r="H25" s="165">
        <f>IFERROR('tablas turistas por categorías '!M25/'tablas turistas por categorías '!M38-1,"-")</f>
        <v>-0.44360902255639101</v>
      </c>
      <c r="I25" s="164">
        <f>IFERROR('tablas turistas por categorías '!O25/'tablas turistas por categorías '!O38-1,"-")</f>
        <v>-0.52217741935483875</v>
      </c>
      <c r="J25" s="165">
        <f>IFERROR('tablas turistas por categorías '!Q25/'tablas turistas por categorías '!Q38-1,"-")</f>
        <v>-0.48559116617290599</v>
      </c>
    </row>
    <row r="26" spans="2:10" ht="15" hidden="1" customHeight="1" outlineLevel="1">
      <c r="B26" s="41" t="s">
        <v>17</v>
      </c>
      <c r="C26" s="164">
        <f>IFERROR('tablas turistas por categorías '!C26/'tablas turistas por categorías '!C39-1,"-")</f>
        <v>7.5</v>
      </c>
      <c r="D26" s="164">
        <f>IFERROR('tablas turistas por categorías '!E26/'tablas turistas por categorías '!E39-1,"-")</f>
        <v>-0.53538461538461535</v>
      </c>
      <c r="E26" s="164">
        <f>IFERROR('tablas turistas por categorías '!G26/'tablas turistas por categorías '!G39-1,"-")</f>
        <v>-0.16279069767441856</v>
      </c>
      <c r="F26" s="164">
        <f>IFERROR('tablas turistas por categorías '!I26/'tablas turistas por categorías '!I39-1,"-")</f>
        <v>1.7799999999999998</v>
      </c>
      <c r="G26" s="164">
        <f>IFERROR('tablas turistas por categorías '!K26/'tablas turistas por categorías '!K39-1,"-")</f>
        <v>2</v>
      </c>
      <c r="H26" s="165">
        <f>IFERROR('tablas turistas por categorías '!M26/'tablas turistas por categorías '!M39-1,"-")</f>
        <v>-9.7427903351519851E-2</v>
      </c>
      <c r="I26" s="164">
        <f>IFERROR('tablas turistas por categorías '!O26/'tablas turistas por categorías '!O39-1,"-")</f>
        <v>-0.27777777777777779</v>
      </c>
      <c r="J26" s="165">
        <f>IFERROR('tablas turistas por categorías '!Q26/'tablas turistas por categorías '!Q39-1,"-")</f>
        <v>-0.19499105545617168</v>
      </c>
    </row>
    <row r="27" spans="2:10" ht="15" hidden="1" customHeight="1" outlineLevel="1">
      <c r="B27" s="41" t="s">
        <v>18</v>
      </c>
      <c r="C27" s="164">
        <f>IFERROR('tablas turistas por categorías '!C27/'tablas turistas por categorías '!C40-1,"-")</f>
        <v>-1</v>
      </c>
      <c r="D27" s="164">
        <f>IFERROR('tablas turistas por categorías '!E27/'tablas turistas por categorías '!E40-1,"-")</f>
        <v>-0.3645320197044335</v>
      </c>
      <c r="E27" s="164">
        <f>IFERROR('tablas turistas por categorías '!G27/'tablas turistas por categorías '!G40-1,"-")</f>
        <v>-9.8039215686274495E-2</v>
      </c>
      <c r="F27" s="164">
        <f>IFERROR('tablas turistas por categorías '!I27/'tablas turistas por categorías '!I40-1,"-")</f>
        <v>17.315789473684209</v>
      </c>
      <c r="G27" s="164">
        <f>IFERROR('tablas turistas por categorías '!K27/'tablas turistas por categorías '!K40-1,"-")</f>
        <v>4.4390243902439028</v>
      </c>
      <c r="H27" s="165">
        <f>IFERROR('tablas turistas por categorías '!M27/'tablas turistas por categorías '!M40-1,"-")</f>
        <v>0.61013986013986021</v>
      </c>
      <c r="I27" s="164">
        <f>IFERROR('tablas turistas por categorías '!O27/'tablas turistas por categorías '!O40-1,"-")</f>
        <v>-0.42546245919477688</v>
      </c>
      <c r="J27" s="165">
        <f>IFERROR('tablas turistas por categorías '!Q27/'tablas turistas por categorías '!Q40-1,"-")</f>
        <v>-0.17966804979253115</v>
      </c>
    </row>
    <row r="28" spans="2:10" ht="15" hidden="1" customHeight="1" outlineLevel="1">
      <c r="B28" s="41" t="s">
        <v>19</v>
      </c>
      <c r="C28" s="164">
        <f>IFERROR('tablas turistas por categorías '!C28/'tablas turistas por categorías '!C41-1,"-")</f>
        <v>-0.125</v>
      </c>
      <c r="D28" s="164">
        <f>IFERROR('tablas turistas por categorías '!E28/'tablas turistas por categorías '!E41-1,"-")</f>
        <v>-0.31058020477815695</v>
      </c>
      <c r="E28" s="164">
        <f>IFERROR('tablas turistas por categorías '!G28/'tablas turistas por categorías '!G41-1,"-")</f>
        <v>0.129746835443038</v>
      </c>
      <c r="F28" s="164">
        <f>IFERROR('tablas turistas por categorías '!I28/'tablas turistas por categorías '!I41-1,"-")</f>
        <v>0.205078125</v>
      </c>
      <c r="G28" s="164">
        <f>IFERROR('tablas turistas por categorías '!K28/'tablas turistas por categorías '!K41-1,"-")</f>
        <v>0.25555555555555554</v>
      </c>
      <c r="H28" s="165">
        <f>IFERROR('tablas turistas por categorías '!M28/'tablas turistas por categorías '!M41-1,"-")</f>
        <v>5.6410256410256432E-2</v>
      </c>
      <c r="I28" s="164">
        <f>IFERROR('tablas turistas por categorías '!O28/'tablas turistas por categorías '!O41-1,"-")</f>
        <v>3.6341463414634179E-2</v>
      </c>
      <c r="J28" s="165">
        <f>IFERROR('tablas turistas por categorías '!Q28/'tablas turistas por categorías '!Q41-1,"-")</f>
        <v>4.3633540372670865E-2</v>
      </c>
    </row>
    <row r="29" spans="2:10" ht="15" hidden="1" customHeight="1" outlineLevel="1">
      <c r="B29" s="41" t="s">
        <v>20</v>
      </c>
      <c r="C29" s="164">
        <f>IFERROR('tablas turistas por categorías '!C29/'tablas turistas por categorías '!C42-1,"-")</f>
        <v>0.44444444444444442</v>
      </c>
      <c r="D29" s="164">
        <f>IFERROR('tablas turistas por categorías '!E29/'tablas turistas por categorías '!E42-1,"-")</f>
        <v>0.25618945102260504</v>
      </c>
      <c r="E29" s="164">
        <f>IFERROR('tablas turistas por categorías '!G29/'tablas turistas por categorías '!G42-1,"-")</f>
        <v>8.0598255089322723E-2</v>
      </c>
      <c r="F29" s="164">
        <f>IFERROR('tablas turistas por categorías '!I29/'tablas turistas por categorías '!I42-1,"-")</f>
        <v>-0.1492318946598391</v>
      </c>
      <c r="G29" s="164">
        <f>IFERROR('tablas turistas por categorías '!K29/'tablas turistas por categorías '!K42-1,"-")</f>
        <v>-4.7826086956521685E-2</v>
      </c>
      <c r="H29" s="165">
        <f>IFERROR('tablas turistas por categorías '!M29/'tablas turistas por categorías '!M42-1,"-")</f>
        <v>2.6945633222381637E-3</v>
      </c>
      <c r="I29" s="164">
        <f>IFERROR('tablas turistas por categorías '!O29/'tablas turistas por categorías '!O42-1,"-")</f>
        <v>-0.1673996311533551</v>
      </c>
      <c r="J29" s="165">
        <f>IFERROR('tablas turistas por categorías '!Q29/'tablas turistas por categorías '!Q42-1,"-")</f>
        <v>-0.11481354437202917</v>
      </c>
    </row>
    <row r="30" spans="2:10" ht="15" hidden="1" customHeight="1" outlineLevel="1">
      <c r="B30" s="41" t="s">
        <v>21</v>
      </c>
      <c r="C30" s="164">
        <f>IFERROR('tablas turistas por categorías '!C30/'tablas turistas por categorías '!C43-1,"-")</f>
        <v>-0.75</v>
      </c>
      <c r="D30" s="164">
        <f>IFERROR('tablas turistas por categorías '!E30/'tablas turistas por categorías '!E43-1,"-")</f>
        <v>-0.21600877192982459</v>
      </c>
      <c r="E30" s="164">
        <f>IFERROR('tablas turistas por categorías '!G30/'tablas turistas por categorías '!G43-1,"-")</f>
        <v>5.4536440257808572E-3</v>
      </c>
      <c r="F30" s="164">
        <f>IFERROR('tablas turistas por categorías '!I30/'tablas turistas por categorías '!I43-1,"-")</f>
        <v>2.0064205457464013E-3</v>
      </c>
      <c r="G30" s="164">
        <f>IFERROR('tablas turistas por categorías '!K30/'tablas turistas por categorías '!K43-1,"-")</f>
        <v>-0.17948717948717952</v>
      </c>
      <c r="H30" s="165">
        <f>IFERROR('tablas turistas por categorías '!M30/'tablas turistas por categorías '!M43-1,"-")</f>
        <v>-4.3803233095776162E-2</v>
      </c>
      <c r="I30" s="164">
        <f>IFERROR('tablas turistas por categorías '!O30/'tablas turistas por categorías '!O43-1,"-")</f>
        <v>-0.20878204155922953</v>
      </c>
      <c r="J30" s="165">
        <f>IFERROR('tablas turistas por categorías '!Q30/'tablas turistas por categorías '!Q43-1,"-")</f>
        <v>-0.15866730027984577</v>
      </c>
    </row>
    <row r="31" spans="2:10" ht="15" hidden="1" customHeight="1" outlineLevel="1">
      <c r="B31" s="41" t="s">
        <v>22</v>
      </c>
      <c r="C31" s="164">
        <f>IFERROR('tablas turistas por categorías '!C31/'tablas turistas por categorías '!C44-1,"-")</f>
        <v>0.69230769230769229</v>
      </c>
      <c r="D31" s="164">
        <f>IFERROR('tablas turistas por categorías '!E31/'tablas turistas por categorías '!E44-1,"-")</f>
        <v>-7.1742313323572504E-2</v>
      </c>
      <c r="E31" s="164">
        <f>IFERROR('tablas turistas por categorías '!G31/'tablas turistas por categorías '!G44-1,"-")</f>
        <v>0.31009738595591996</v>
      </c>
      <c r="F31" s="164">
        <f>IFERROR('tablas turistas por categorías '!I31/'tablas turistas por categorías '!I44-1,"-")</f>
        <v>-5.2510363887609435E-2</v>
      </c>
      <c r="G31" s="164">
        <f>IFERROR('tablas turistas por categorías '!K31/'tablas turistas por categorías '!K44-1,"-")</f>
        <v>-0.13368983957219249</v>
      </c>
      <c r="H31" s="165">
        <f>IFERROR('tablas turistas por categorías '!M31/'tablas turistas por categorías '!M44-1,"-")</f>
        <v>8.5114885114885075E-2</v>
      </c>
      <c r="I31" s="164">
        <f>IFERROR('tablas turistas por categorías '!O31/'tablas turistas por categorías '!O44-1,"-")</f>
        <v>-0.14690123950419831</v>
      </c>
      <c r="J31" s="165">
        <f>IFERROR('tablas turistas por categorías '!Q31/'tablas turistas por categorías '!Q44-1,"-")</f>
        <v>-8.0582524271844647E-2</v>
      </c>
    </row>
    <row r="32" spans="2:10" collapsed="1">
      <c r="B32" s="168">
        <v>2009</v>
      </c>
      <c r="C32" s="170">
        <f>IFERROR('tablas turistas por categorías '!C32/'tablas turistas por categorías '!C45-1,"-")</f>
        <v>0.34328358208955234</v>
      </c>
      <c r="D32" s="170">
        <f>IFERROR('tablas turistas por categorías '!E32/'tablas turistas por categorías '!E45-1,"-")</f>
        <v>-0.43755139333028781</v>
      </c>
      <c r="E32" s="170">
        <f>IFERROR('tablas turistas por categorías '!G32/'tablas turistas por categorías '!G45-1,"-")</f>
        <v>-0.1304455038632254</v>
      </c>
      <c r="F32" s="170">
        <f>IFERROR('tablas turistas por categorías '!I32/'tablas turistas por categorías '!I45-1,"-")</f>
        <v>-2.006097560975606E-2</v>
      </c>
      <c r="G32" s="170">
        <f>IFERROR('tablas turistas por categorías '!K32/'tablas turistas por categorías '!K45-1,"-")</f>
        <v>5.7887120115774238E-2</v>
      </c>
      <c r="H32" s="170">
        <f>IFERROR('tablas turistas por categorías '!M32/'tablas turistas por categorías '!M45-1,"-")</f>
        <v>-0.16118164062499996</v>
      </c>
      <c r="I32" s="170">
        <f>IFERROR('tablas turistas por categorías '!O32/'tablas turistas por categorías '!O45-1,"-")</f>
        <v>-0.24043021573683876</v>
      </c>
      <c r="J32" s="170">
        <f>IFERROR('tablas turistas por categorías '!Q32/'tablas turistas por categorías '!Q45-1,"-")</f>
        <v>-0.21348221327466688</v>
      </c>
    </row>
    <row r="33" spans="2:10" ht="15" hidden="1" customHeight="1" outlineLevel="1">
      <c r="B33" s="41" t="s">
        <v>11</v>
      </c>
      <c r="C33" s="164">
        <f>IFERROR('tablas turistas por categorías '!C33/'tablas turistas por categorías '!C46-1,"-")</f>
        <v>-0.16666666666666663</v>
      </c>
      <c r="D33" s="164">
        <f>IFERROR('tablas turistas por categorías '!E33/'tablas turistas por categorías '!E46-1,"-")</f>
        <v>-0.25825242718446606</v>
      </c>
      <c r="E33" s="164">
        <f>IFERROR('tablas turistas por categorías '!G33/'tablas turistas por categorías '!G46-1,"-")</f>
        <v>-6.6523605150214604E-2</v>
      </c>
      <c r="F33" s="164">
        <f>IFERROR('tablas turistas por categorías '!I33/'tablas turistas por categorías '!I46-1,"-")</f>
        <v>-2.1000893655049202E-2</v>
      </c>
      <c r="G33" s="164">
        <f>IFERROR('tablas turistas por categorías '!K33/'tablas turistas por categorías '!K46-1,"-")</f>
        <v>-9.0909090909090939E-2</v>
      </c>
      <c r="H33" s="165">
        <f>IFERROR('tablas turistas por categorías '!M33/'tablas turistas por categorías '!M46-1,"-")</f>
        <v>-8.5354210425816257E-2</v>
      </c>
      <c r="I33" s="164">
        <f>IFERROR('tablas turistas por categorías '!O33/'tablas turistas por categorías '!O46-1,"-")</f>
        <v>-0.3213557415090359</v>
      </c>
      <c r="J33" s="165">
        <f>IFERROR('tablas turistas por categorías '!Q33/'tablas turistas por categorías '!Q46-1,"-")</f>
        <v>-0.25783739336005751</v>
      </c>
    </row>
    <row r="34" spans="2:10" ht="15" hidden="1" customHeight="1" outlineLevel="1">
      <c r="B34" s="41" t="s">
        <v>12</v>
      </c>
      <c r="C34" s="164">
        <f>IFERROR('tablas turistas por categorías '!C34/'tablas turistas por categorías '!C47-1,"-")</f>
        <v>-1</v>
      </c>
      <c r="D34" s="164">
        <f>IFERROR('tablas turistas por categorías '!E34/'tablas turistas por categorías '!E47-1,"-")</f>
        <v>1.1005434782608696</v>
      </c>
      <c r="E34" s="164">
        <f>IFERROR('tablas turistas por categorías '!G34/'tablas turistas por categorías '!G47-1,"-")</f>
        <v>0.68954248366013071</v>
      </c>
      <c r="F34" s="164">
        <f>IFERROR('tablas turistas por categorías '!I34/'tablas turistas por categorías '!I47-1,"-")</f>
        <v>0.34583563154991737</v>
      </c>
      <c r="G34" s="164">
        <f>IFERROR('tablas turistas por categorías '!K34/'tablas turistas por categorías '!K47-1,"-")</f>
        <v>-0.12446351931330468</v>
      </c>
      <c r="H34" s="165">
        <f>IFERROR('tablas turistas por categorías '!M34/'tablas turistas por categorías '!M47-1,"-")</f>
        <v>0.54577275175013473</v>
      </c>
      <c r="I34" s="164">
        <f>IFERROR('tablas turistas por categorías '!O34/'tablas turistas por categorías '!O47-1,"-")</f>
        <v>0.11055321438178067</v>
      </c>
      <c r="J34" s="165">
        <f>IFERROR('tablas turistas por categorías '!Q34/'tablas turistas por categorías '!Q47-1,"-")</f>
        <v>0.2192775946727652</v>
      </c>
    </row>
    <row r="35" spans="2:10" ht="15" hidden="1" customHeight="1" outlineLevel="1">
      <c r="B35" s="41" t="s">
        <v>13</v>
      </c>
      <c r="C35" s="164">
        <f>IFERROR('tablas turistas por categorías '!C35/'tablas turistas por categorías '!C48-1,"-")</f>
        <v>-0.4</v>
      </c>
      <c r="D35" s="164">
        <f>IFERROR('tablas turistas por categorías '!E35/'tablas turistas por categorías '!E48-1,"-")</f>
        <v>63.05263157894737</v>
      </c>
      <c r="E35" s="164">
        <f>IFERROR('tablas turistas por categorías '!G35/'tablas turistas por categorías '!G48-1,"-")</f>
        <v>1.0279503105590062</v>
      </c>
      <c r="F35" s="164">
        <f>IFERROR('tablas turistas por categorías '!I35/'tablas turistas por categorías '!I48-1,"-")</f>
        <v>7.7313769751693018E-2</v>
      </c>
      <c r="G35" s="164">
        <f>IFERROR('tablas turistas por categorías '!K35/'tablas turistas por categorías '!K48-1,"-")</f>
        <v>-0.33333333333333337</v>
      </c>
      <c r="H35" s="165">
        <f>IFERROR('tablas turistas por categorías '!M35/'tablas turistas por categorías '!M48-1,"-")</f>
        <v>0.73366261398176302</v>
      </c>
      <c r="I35" s="164">
        <f>IFERROR('tablas turistas por categorías '!O35/'tablas turistas por categorías '!O48-1,"-")</f>
        <v>-8.4726319239593617E-2</v>
      </c>
      <c r="J35" s="165">
        <f>IFERROR('tablas turistas por categorías '!Q35/'tablas turistas por categorías '!Q48-1,"-")</f>
        <v>0.16189603847034584</v>
      </c>
    </row>
    <row r="36" spans="2:10" ht="15" hidden="1" customHeight="1" outlineLevel="1">
      <c r="B36" s="41" t="s">
        <v>14</v>
      </c>
      <c r="C36" s="164">
        <f>IFERROR('tablas turistas por categorías '!C36/'tablas turistas por categorías '!C49-1,"-")</f>
        <v>-0.83333333333333337</v>
      </c>
      <c r="D36" s="164">
        <f>IFERROR('tablas turistas por categorías '!E36/'tablas turistas por categorías '!E49-1,"-")</f>
        <v>0.62323390894819464</v>
      </c>
      <c r="E36" s="164">
        <f>IFERROR('tablas turistas por categorías '!G36/'tablas turistas por categorías '!G49-1,"-")</f>
        <v>-0.30293159609120524</v>
      </c>
      <c r="F36" s="164">
        <f>IFERROR('tablas turistas por categorías '!I36/'tablas turistas por categorías '!I49-1,"-")</f>
        <v>8.4690553745928376E-2</v>
      </c>
      <c r="G36" s="164">
        <f>IFERROR('tablas turistas por categorías '!K36/'tablas turistas por categorías '!K49-1,"-")</f>
        <v>1.4</v>
      </c>
      <c r="H36" s="165">
        <f>IFERROR('tablas turistas por categorías '!M36/'tablas turistas por categorías '!M49-1,"-")</f>
        <v>0.27201257861635231</v>
      </c>
      <c r="I36" s="164">
        <f>IFERROR('tablas turistas por categorías '!O36/'tablas turistas por categorías '!O49-1,"-")</f>
        <v>8.1931236283833142E-2</v>
      </c>
      <c r="J36" s="165">
        <f>IFERROR('tablas turistas por categorías '!Q36/'tablas turistas por categorías '!Q49-1,"-")</f>
        <v>0.17355058734369089</v>
      </c>
    </row>
    <row r="37" spans="2:10" ht="15" hidden="1" customHeight="1" outlineLevel="1">
      <c r="B37" s="41" t="s">
        <v>15</v>
      </c>
      <c r="C37" s="164">
        <f>IFERROR('tablas turistas por categorías '!C37/'tablas turistas por categorías '!C50-1,"-")</f>
        <v>-1</v>
      </c>
      <c r="D37" s="164">
        <f>IFERROR('tablas turistas por categorías '!E37/'tablas turistas por categorías '!E50-1,"-")</f>
        <v>808</v>
      </c>
      <c r="E37" s="164">
        <f>IFERROR('tablas turistas por categorías '!G37/'tablas turistas por categorías '!G50-1,"-")</f>
        <v>-0.63020833333333326</v>
      </c>
      <c r="F37" s="164">
        <f>IFERROR('tablas turistas por categorías '!I37/'tablas turistas por categorías '!I50-1,"-")</f>
        <v>2.8653295128939771E-3</v>
      </c>
      <c r="G37" s="164">
        <f>IFERROR('tablas turistas por categorías '!K37/'tablas turistas por categorías '!K50-1,"-")</f>
        <v>0.5</v>
      </c>
      <c r="H37" s="165">
        <f>IFERROR('tablas turistas por categorías '!M37/'tablas turistas por categorías '!M50-1,"-")</f>
        <v>1.2366548042704628</v>
      </c>
      <c r="I37" s="164">
        <f>IFERROR('tablas turistas por categorías '!O37/'tablas turistas por categorías '!O50-1,"-")</f>
        <v>-0.23812621990891347</v>
      </c>
      <c r="J37" s="165">
        <f>IFERROR('tablas turistas por categorías '!Q37/'tablas turistas por categorías '!Q50-1,"-")</f>
        <v>0.15674130538351605</v>
      </c>
    </row>
    <row r="38" spans="2:10" ht="15" hidden="1" customHeight="1" outlineLevel="1">
      <c r="B38" s="41" t="s">
        <v>16</v>
      </c>
      <c r="C38" s="164" t="str">
        <f>IFERROR('tablas turistas por categorías '!C38/'tablas turistas por categorías '!C51-1,"-")</f>
        <v>-</v>
      </c>
      <c r="D38" s="164">
        <f>IFERROR('tablas turistas por categorías '!E38/'tablas turistas por categorías '!E51-1,"-")</f>
        <v>179.66666666666666</v>
      </c>
      <c r="E38" s="164">
        <f>IFERROR('tablas turistas por categorías '!G38/'tablas turistas por categorías '!G51-1,"-")</f>
        <v>-0.36879432624113473</v>
      </c>
      <c r="F38" s="164">
        <f>IFERROR('tablas turistas por categorías '!I38/'tablas turistas por categorías '!I51-1,"-")</f>
        <v>0.13530655391120505</v>
      </c>
      <c r="G38" s="164">
        <f>IFERROR('tablas turistas por categorías '!K38/'tablas turistas por categorías '!K51-1,"-")</f>
        <v>-0.52777777777777779</v>
      </c>
      <c r="H38" s="165">
        <f>IFERROR('tablas turistas por categorías '!M38/'tablas turistas por categorías '!M51-1,"-")</f>
        <v>1.6356707317073171</v>
      </c>
      <c r="I38" s="164">
        <f>IFERROR('tablas turistas por categorías '!O38/'tablas turistas por categorías '!O51-1,"-")</f>
        <v>0.16981132075471694</v>
      </c>
      <c r="J38" s="165">
        <f>IFERROR('tablas turistas por categorías '!Q38/'tablas turistas por categorías '!Q51-1,"-")</f>
        <v>0.57865646258503411</v>
      </c>
    </row>
    <row r="39" spans="2:10" ht="15" hidden="1" customHeight="1" outlineLevel="1">
      <c r="B39" s="41" t="s">
        <v>17</v>
      </c>
      <c r="C39" s="164" t="str">
        <f>IFERROR('tablas turistas por categorías '!C39/'tablas turistas por categorías '!C52-1,"-")</f>
        <v>-</v>
      </c>
      <c r="D39" s="164">
        <f>IFERROR('tablas turistas por categorías '!E39/'tablas turistas por categorías '!E52-1,"-")</f>
        <v>87.63636363636364</v>
      </c>
      <c r="E39" s="164">
        <f>IFERROR('tablas turistas por categorías '!G39/'tablas turistas por categorías '!G52-1,"-")</f>
        <v>-0.43046357615894038</v>
      </c>
      <c r="F39" s="164">
        <f>IFERROR('tablas turistas por categorías '!I39/'tablas turistas por categorías '!I52-1,"-")</f>
        <v>1.6666666666666665</v>
      </c>
      <c r="G39" s="164">
        <f>IFERROR('tablas turistas por categorías '!K39/'tablas turistas por categorías '!K52-1,"-")</f>
        <v>-0.39393939393939392</v>
      </c>
      <c r="H39" s="165">
        <f>IFERROR('tablas turistas por categorías '!M39/'tablas turistas por categorías '!M52-1,"-")</f>
        <v>3.7518518518518515</v>
      </c>
      <c r="I39" s="164">
        <f>IFERROR('tablas turistas por categorías '!O39/'tablas turistas por categorías '!O52-1,"-")</f>
        <v>0.20863309352517989</v>
      </c>
      <c r="J39" s="165">
        <f>IFERROR('tablas turistas por categorías '!Q39/'tablas turistas por categorías '!Q52-1,"-")</f>
        <v>0.83760683760683752</v>
      </c>
    </row>
    <row r="40" spans="2:10" ht="15" hidden="1" customHeight="1" outlineLevel="1">
      <c r="B40" s="41" t="s">
        <v>18</v>
      </c>
      <c r="C40" s="164">
        <f>IFERROR('tablas turistas por categorías '!C40/'tablas turistas por categorías '!C53-1,"-")</f>
        <v>0</v>
      </c>
      <c r="D40" s="164">
        <f>IFERROR('tablas turistas por categorías '!E40/'tablas turistas por categorías '!E53-1,"-")</f>
        <v>405</v>
      </c>
      <c r="E40" s="164">
        <f>IFERROR('tablas turistas por categorías '!G40/'tablas turistas por categorías '!G53-1,"-")</f>
        <v>-0.50485436893203883</v>
      </c>
      <c r="F40" s="164">
        <f>IFERROR('tablas turistas por categorías '!I40/'tablas turistas por categorías '!I53-1,"-")</f>
        <v>-0.76543209876543217</v>
      </c>
      <c r="G40" s="164">
        <f>IFERROR('tablas turistas por categorías '!K40/'tablas turistas por categorías '!K53-1,"-")</f>
        <v>-0.25454545454545452</v>
      </c>
      <c r="H40" s="165">
        <f>IFERROR('tablas turistas por categorías '!M40/'tablas turistas por categorías '!M53-1,"-")</f>
        <v>0.64841498559077815</v>
      </c>
      <c r="I40" s="164">
        <f>IFERROR('tablas turistas por categorías '!O40/'tablas turistas por categorías '!O53-1,"-")</f>
        <v>-9.3241243216576231E-2</v>
      </c>
      <c r="J40" s="165">
        <f>IFERROR('tablas turistas por categorías '!Q40/'tablas turistas por categorías '!Q53-1,"-")</f>
        <v>1.5164279696714411E-2</v>
      </c>
    </row>
    <row r="41" spans="2:10" ht="15" hidden="1" customHeight="1" outlineLevel="1">
      <c r="B41" s="41" t="s">
        <v>19</v>
      </c>
      <c r="C41" s="164">
        <f>IFERROR('tablas turistas por categorías '!C41/'tablas turistas por categorías '!C54-1,"-")</f>
        <v>0.33333333333333326</v>
      </c>
      <c r="D41" s="164">
        <f>IFERROR('tablas turistas por categorías '!E41/'tablas turistas por categorías '!E54-1,"-")</f>
        <v>44.07692307692308</v>
      </c>
      <c r="E41" s="164">
        <f>IFERROR('tablas turistas por categorías '!G41/'tablas turistas por categorías '!G54-1,"-")</f>
        <v>-0.47157190635451507</v>
      </c>
      <c r="F41" s="164">
        <f>IFERROR('tablas turistas por categorías '!I41/'tablas turistas por categorías '!I54-1,"-")</f>
        <v>-0.13513513513513509</v>
      </c>
      <c r="G41" s="164">
        <f>IFERROR('tablas turistas por categorías '!K41/'tablas turistas por categorías '!K54-1,"-")</f>
        <v>0.32352941176470584</v>
      </c>
      <c r="H41" s="165">
        <f>IFERROR('tablas turistas por categorías '!M41/'tablas turistas por categorías '!M54-1,"-")</f>
        <v>-5.1479529793271195E-2</v>
      </c>
      <c r="I41" s="164">
        <f>IFERROR('tablas turistas por categorías '!O41/'tablas turistas por categorías '!O54-1,"-")</f>
        <v>-0.16241062308478038</v>
      </c>
      <c r="J41" s="165">
        <f>IFERROR('tablas turistas por categorías '!Q41/'tablas turistas por categorías '!Q54-1,"-")</f>
        <v>-0.12523770714479765</v>
      </c>
    </row>
    <row r="42" spans="2:10" ht="15" hidden="1" customHeight="1" outlineLevel="1">
      <c r="B42" s="41" t="s">
        <v>20</v>
      </c>
      <c r="C42" s="164">
        <f>IFERROR('tablas turistas por categorías '!C42/'tablas turistas por categorías '!C55-1,"-")</f>
        <v>3.5</v>
      </c>
      <c r="D42" s="164">
        <f>IFERROR('tablas turistas por categorías '!E42/'tablas turistas por categorías '!E55-1,"-")</f>
        <v>-0.11523809523809525</v>
      </c>
      <c r="E42" s="164">
        <f>IFERROR('tablas turistas por categorías '!G42/'tablas turistas por categorías '!G55-1,"-")</f>
        <v>0.12529219261337077</v>
      </c>
      <c r="F42" s="164">
        <f>IFERROR('tablas turistas por categorías '!I42/'tablas turistas por categorías '!I55-1,"-")</f>
        <v>0.31695568400770724</v>
      </c>
      <c r="G42" s="164">
        <f>IFERROR('tablas turistas por categorías '!K42/'tablas turistas por categorías '!K55-1,"-")</f>
        <v>-0.20415224913494812</v>
      </c>
      <c r="H42" s="165">
        <f>IFERROR('tablas turistas por categorías '!M42/'tablas turistas por categorías '!M55-1,"-")</f>
        <v>0.13552915766738671</v>
      </c>
      <c r="I42" s="164">
        <f>IFERROR('tablas turistas por categorías '!O42/'tablas turistas por categorías '!O55-1,"-")</f>
        <v>0.45445166615083044</v>
      </c>
      <c r="J42" s="165">
        <f>IFERROR('tablas turistas por categorías '!Q42/'tablas turistas por categorías '!Q55-1,"-")</f>
        <v>0.3382516886353204</v>
      </c>
    </row>
    <row r="43" spans="2:10" ht="15" hidden="1" customHeight="1" outlineLevel="1">
      <c r="B43" s="41" t="s">
        <v>21</v>
      </c>
      <c r="C43" s="164">
        <f>IFERROR('tablas turistas por categorías '!C43/'tablas turistas por categorías '!C56-1,"-")</f>
        <v>0.4285714285714286</v>
      </c>
      <c r="D43" s="164">
        <f>IFERROR('tablas turistas por categorías '!E43/'tablas turistas por categorías '!E56-1,"-")</f>
        <v>-0.19148936170212771</v>
      </c>
      <c r="E43" s="164">
        <f>IFERROR('tablas turistas por categorías '!G43/'tablas turistas por categorías '!G56-1,"-")</f>
        <v>-0.18472109943411474</v>
      </c>
      <c r="F43" s="164">
        <f>IFERROR('tablas turistas por categorías '!I43/'tablas turistas por categorías '!I56-1,"-")</f>
        <v>4.6619067618647536E-2</v>
      </c>
      <c r="G43" s="164">
        <f>IFERROR('tablas turistas por categorías '!K43/'tablas turistas por categorías '!K56-1,"-")</f>
        <v>1.298701298701288E-2</v>
      </c>
      <c r="H43" s="165">
        <f>IFERROR('tablas turistas por categorías '!M43/'tablas turistas por categorías '!M56-1,"-")</f>
        <v>-8.7549563838223654E-2</v>
      </c>
      <c r="I43" s="164">
        <f>IFERROR('tablas turistas por categorías '!O43/'tablas turistas por categorías '!O56-1,"-")</f>
        <v>0.31820453863840847</v>
      </c>
      <c r="J43" s="165">
        <f>IFERROR('tablas turistas por categorías '!Q43/'tablas turistas por categorías '!Q56-1,"-")</f>
        <v>0.16133186166298752</v>
      </c>
    </row>
    <row r="44" spans="2:10" ht="15" hidden="1" customHeight="1" outlineLevel="1">
      <c r="B44" s="41" t="s">
        <v>22</v>
      </c>
      <c r="C44" s="164">
        <f>IFERROR('tablas turistas por categorías '!C44/'tablas turistas por categorías '!C57-1,"-")</f>
        <v>-0.71111111111111114</v>
      </c>
      <c r="D44" s="164">
        <f>IFERROR('tablas turistas por categorías '!E44/'tablas turistas por categorías '!E57-1,"-")</f>
        <v>-0.27340425531914891</v>
      </c>
      <c r="E44" s="164">
        <f>IFERROR('tablas turistas por categorías '!G44/'tablas turistas por categorías '!G57-1,"-")</f>
        <v>-4.3627450980392113E-2</v>
      </c>
      <c r="F44" s="164">
        <f>IFERROR('tablas turistas por categorías '!I44/'tablas turistas por categorías '!I57-1,"-")</f>
        <v>0.25274091171379109</v>
      </c>
      <c r="G44" s="164">
        <f>IFERROR('tablas turistas por categorías '!K44/'tablas turistas por categorías '!K57-1,"-")</f>
        <v>-8.333333333333337E-2</v>
      </c>
      <c r="H44" s="165">
        <f>IFERROR('tablas turistas por categorías '!M44/'tablas turistas por categorías '!M57-1,"-")</f>
        <v>8.6658605401048749E-3</v>
      </c>
      <c r="I44" s="164">
        <f>IFERROR('tablas turistas por categorías '!O44/'tablas turistas por categorías '!O57-1,"-")</f>
        <v>3.5010759807978742E-2</v>
      </c>
      <c r="J44" s="165">
        <f>IFERROR('tablas turistas por categorías '!Q44/'tablas turistas por categorías '!Q57-1,"-")</f>
        <v>2.7340999765313345E-2</v>
      </c>
    </row>
    <row r="45" spans="2:10" collapsed="1">
      <c r="B45" s="171">
        <v>2008</v>
      </c>
      <c r="C45" s="173">
        <f>IFERROR('tablas turistas por categorías '!C45/'tablas turistas por categorías '!C58-1,"-")</f>
        <v>-0.35576923076923073</v>
      </c>
      <c r="D45" s="173">
        <f>IFERROR('tablas turistas por categorías '!E45/'tablas turistas por categorías '!E58-1,"-")</f>
        <v>0.96428571428571419</v>
      </c>
      <c r="E45" s="173">
        <f>IFERROR('tablas turistas por categorías '!G45/'tablas turistas por categorías '!G58-1,"-")</f>
        <v>-8.6375488917861398E-3</v>
      </c>
      <c r="F45" s="173">
        <f>IFERROR('tablas turistas por categorías '!I45/'tablas turistas por categorías '!I58-1,"-")</f>
        <v>0.13244027068084518</v>
      </c>
      <c r="G45" s="173">
        <f>IFERROR('tablas turistas por categorías '!K45/'tablas turistas por categorías '!K58-1,"-")</f>
        <v>-0.10838709677419356</v>
      </c>
      <c r="H45" s="173">
        <f>IFERROR('tablas turistas por categorías '!M45/'tablas turistas por categorías '!M58-1,"-")</f>
        <v>0.20541494997057086</v>
      </c>
      <c r="I45" s="173">
        <f>IFERROR('tablas turistas por categorías '!O45/'tablas turistas por categorías '!O58-1,"-")</f>
        <v>4.5615373485735411E-2</v>
      </c>
      <c r="J45" s="173">
        <f>IFERROR('tablas turistas por categorías '!Q45/'tablas turistas por categorías '!Q58-1,"-")</f>
        <v>9.4975774268910129E-2</v>
      </c>
    </row>
    <row r="46" spans="2:10" ht="15" hidden="1" customHeight="1" outlineLevel="1">
      <c r="B46" s="41" t="s">
        <v>11</v>
      </c>
      <c r="C46" s="164">
        <f>IFERROR('tablas turistas por categorías '!C46/'tablas turistas por categorías '!C59-1,"-")</f>
        <v>-0.73913043478260865</v>
      </c>
      <c r="D46" s="164">
        <f>IFERROR('tablas turistas por categorías '!E46/'tablas turistas por categorías '!E59-1,"-")</f>
        <v>-0.49485041687101516</v>
      </c>
      <c r="E46" s="164">
        <f>IFERROR('tablas turistas por categorías '!G46/'tablas turistas por categorías '!G59-1,"-")</f>
        <v>8.1834010446894867E-2</v>
      </c>
      <c r="F46" s="164">
        <f>IFERROR('tablas turistas por categorías '!I46/'tablas turistas por categorías '!I59-1,"-")</f>
        <v>0.34981905910735822</v>
      </c>
      <c r="G46" s="164">
        <f>IFERROR('tablas turistas por categorías '!K46/'tablas turistas por categorías '!K59-1,"-")</f>
        <v>-0.10810810810810811</v>
      </c>
      <c r="H46" s="165">
        <f>IFERROR('tablas turistas por categorías '!M46/'tablas turistas por categorías '!M59-1,"-")</f>
        <v>-5.7075981274756882E-2</v>
      </c>
      <c r="I46" s="164">
        <f>IFERROR('tablas turistas por categorías '!O46/'tablas turistas por categorías '!O59-1,"-")</f>
        <v>0.61126217992295495</v>
      </c>
      <c r="J46" s="165">
        <f>IFERROR('tablas turistas por categorías '!Q46/'tablas turistas por categorías '!Q59-1,"-")</f>
        <v>0.35312934631432547</v>
      </c>
    </row>
    <row r="47" spans="2:10" ht="15" hidden="1" customHeight="1" outlineLevel="1">
      <c r="B47" s="41" t="s">
        <v>12</v>
      </c>
      <c r="C47" s="164">
        <f>IFERROR('tablas turistas por categorías '!C47/'tablas turistas por categorías '!C60-1,"-")</f>
        <v>0.39999999999999991</v>
      </c>
      <c r="D47" s="164">
        <f>IFERROR('tablas turistas por categorías '!E47/'tablas turistas por categorías '!E60-1,"-")</f>
        <v>-0.53240152477763658</v>
      </c>
      <c r="E47" s="164">
        <f>IFERROR('tablas turistas por categorías '!G47/'tablas turistas por categorías '!G60-1,"-")</f>
        <v>0.11678832116788329</v>
      </c>
      <c r="F47" s="164">
        <f>IFERROR('tablas turistas por categorías '!I47/'tablas turistas por categorías '!I60-1,"-")</f>
        <v>1.6825574873808202E-2</v>
      </c>
      <c r="G47" s="164">
        <f>IFERROR('tablas turistas por categorías '!K47/'tablas turistas por categorías '!K60-1,"-")</f>
        <v>7.870370370370372E-2</v>
      </c>
      <c r="H47" s="165">
        <f>IFERROR('tablas turistas por categorías '!M47/'tablas turistas por categorías '!M60-1,"-")</f>
        <v>-0.15686719636776392</v>
      </c>
      <c r="I47" s="164">
        <f>IFERROR('tablas turistas por categorías '!O47/'tablas turistas por categorías '!O60-1,"-")</f>
        <v>0.61497248769186208</v>
      </c>
      <c r="J47" s="165">
        <f>IFERROR('tablas turistas por categorías '!Q47/'tablas turistas por categorías '!Q60-1,"-")</f>
        <v>0.3143842277429052</v>
      </c>
    </row>
    <row r="48" spans="2:10" ht="15" hidden="1" customHeight="1" outlineLevel="1">
      <c r="B48" s="41" t="s">
        <v>13</v>
      </c>
      <c r="C48" s="164">
        <f>IFERROR('tablas turistas por categorías '!C48/'tablas turistas por categorías '!C61-1,"-")</f>
        <v>1.5</v>
      </c>
      <c r="D48" s="164">
        <f>IFERROR('tablas turistas por categorías '!E48/'tablas turistas por categorías '!E61-1,"-")</f>
        <v>-0.98849878934624702</v>
      </c>
      <c r="E48" s="164">
        <f>IFERROR('tablas turistas por categorías '!G48/'tablas turistas por categorías '!G61-1,"-")</f>
        <v>-0.23696682464454977</v>
      </c>
      <c r="F48" s="164">
        <f>IFERROR('tablas turistas por categorías '!I48/'tablas turistas por categorías '!I61-1,"-")</f>
        <v>0.35993860322333071</v>
      </c>
      <c r="G48" s="164">
        <f>IFERROR('tablas turistas por categorías '!K48/'tablas turistas por categorías '!K61-1,"-")</f>
        <v>-9.4339622641509413E-2</v>
      </c>
      <c r="H48" s="165">
        <f>IFERROR('tablas turistas por categorías '!M48/'tablas turistas por categorías '!M61-1,"-")</f>
        <v>-0.34413157238973335</v>
      </c>
      <c r="I48" s="164">
        <f>IFERROR('tablas turistas por categorías '!O48/'tablas turistas por categorías '!O61-1,"-")</f>
        <v>0.30972311654861562</v>
      </c>
      <c r="J48" s="165">
        <f>IFERROR('tablas turistas por categorías '!Q48/'tablas turistas por categorías '!Q61-1,"-")</f>
        <v>7.1494464944650282E-3</v>
      </c>
    </row>
    <row r="49" spans="2:10" ht="15" hidden="1" customHeight="1" outlineLevel="1">
      <c r="B49" s="41" t="s">
        <v>14</v>
      </c>
      <c r="C49" s="164" t="str">
        <f>IFERROR('tablas turistas por categorías '!C49/'tablas turistas por categorías '!C62-1,"-")</f>
        <v>-</v>
      </c>
      <c r="D49" s="164">
        <f>IFERROR('tablas turistas por categorías '!E49/'tablas turistas por categorías '!E62-1,"-")</f>
        <v>-0.17380025940337229</v>
      </c>
      <c r="E49" s="164">
        <f>IFERROR('tablas turistas por categorías '!G49/'tablas turistas por categorías '!G62-1,"-")</f>
        <v>0.57435897435897432</v>
      </c>
      <c r="F49" s="164">
        <f>IFERROR('tablas turistas por categorías '!I49/'tablas turistas por categorías '!I62-1,"-")</f>
        <v>1.5798319327731094</v>
      </c>
      <c r="G49" s="164">
        <f>IFERROR('tablas turistas por categorías '!K49/'tablas turistas por categorías '!K62-1,"-")</f>
        <v>-0.2857142857142857</v>
      </c>
      <c r="H49" s="165">
        <f>IFERROR('tablas turistas por categorías '!M49/'tablas turistas por categorías '!M62-1,"-")</f>
        <v>0.15009041591320083</v>
      </c>
      <c r="I49" s="164">
        <f>IFERROR('tablas turistas por categorías '!O49/'tablas turistas por categorías '!O62-1,"-")</f>
        <v>1.7015810276679844</v>
      </c>
      <c r="J49" s="165">
        <f>IFERROR('tablas turistas por categorías '!Q49/'tablas turistas por categorías '!Q62-1,"-")</f>
        <v>0.63709677419354849</v>
      </c>
    </row>
    <row r="50" spans="2:10" ht="15" hidden="1" customHeight="1" outlineLevel="1">
      <c r="B50" s="41" t="s">
        <v>15</v>
      </c>
      <c r="C50" s="164">
        <f>IFERROR('tablas turistas por categorías '!C50/'tablas turistas por categorías '!C63-1,"-")</f>
        <v>-0.5</v>
      </c>
      <c r="D50" s="164">
        <f>IFERROR('tablas turistas por categorías '!E50/'tablas turistas por categorías '!E63-1,"-")</f>
        <v>-0.99891067538126366</v>
      </c>
      <c r="E50" s="164">
        <f>IFERROR('tablas turistas por categorías '!G50/'tablas turistas por categorías '!G63-1,"-")</f>
        <v>2.1475409836065573</v>
      </c>
      <c r="F50" s="164">
        <f>IFERROR('tablas turistas por categorías '!I50/'tablas turistas por categorías '!I63-1,"-")</f>
        <v>0.89673913043478271</v>
      </c>
      <c r="G50" s="164">
        <f>IFERROR('tablas turistas por categorías '!K50/'tablas turistas por categorías '!K63-1,"-")</f>
        <v>0.19999999999999996</v>
      </c>
      <c r="H50" s="165">
        <f>IFERROR('tablas turistas por categorías '!M50/'tablas turistas por categorías '!M63-1,"-")</f>
        <v>-0.52453468697123518</v>
      </c>
      <c r="I50" s="164">
        <f>IFERROR('tablas turistas por categorías '!O50/'tablas turistas por categorías '!O63-1,"-")</f>
        <v>1.5404958677685952</v>
      </c>
      <c r="J50" s="165">
        <f>IFERROR('tablas turistas por categorías '!Q50/'tablas turistas por categorías '!Q63-1,"-")</f>
        <v>0.17459429210968103</v>
      </c>
    </row>
    <row r="51" spans="2:10" ht="15" hidden="1" customHeight="1" outlineLevel="1">
      <c r="B51" s="41" t="s">
        <v>16</v>
      </c>
      <c r="C51" s="164">
        <f>IFERROR('tablas turistas por categorías '!C51/'tablas turistas por categorías '!C64-1,"-")</f>
        <v>-1</v>
      </c>
      <c r="D51" s="164">
        <f>IFERROR('tablas turistas por categorías '!E51/'tablas turistas por categorías '!E64-1,"-")</f>
        <v>-0.991044776119403</v>
      </c>
      <c r="E51" s="164">
        <f>IFERROR('tablas turistas por categorías '!G51/'tablas turistas por categorías '!G64-1,"-")</f>
        <v>1.4736842105263159</v>
      </c>
      <c r="F51" s="164">
        <f>IFERROR('tablas turistas por categorías '!I51/'tablas turistas por categorías '!I64-1,"-")</f>
        <v>1.2000000000000002</v>
      </c>
      <c r="G51" s="164">
        <f>IFERROR('tablas turistas por categorías '!K51/'tablas turistas por categorías '!K64-1,"-")</f>
        <v>-0.23404255319148937</v>
      </c>
      <c r="H51" s="165">
        <f>IFERROR('tablas turistas por categorías '!M51/'tablas turistas por categorías '!M64-1,"-")</f>
        <v>-0.33804238143289611</v>
      </c>
      <c r="I51" s="164">
        <f>IFERROR('tablas turistas por categorías '!O51/'tablas turistas por categorías '!O64-1,"-")</f>
        <v>1.3921015514809589</v>
      </c>
      <c r="J51" s="165">
        <f>IFERROR('tablas turistas por categorías '!Q51/'tablas turistas por categorías '!Q64-1,"-")</f>
        <v>0.3835294117647059</v>
      </c>
    </row>
    <row r="52" spans="2:10" ht="15" hidden="1" customHeight="1" outlineLevel="1">
      <c r="B52" s="41" t="s">
        <v>17</v>
      </c>
      <c r="C52" s="164">
        <f>IFERROR('tablas turistas por categorías '!C52/'tablas turistas por categorías '!C65-1,"-")</f>
        <v>-1</v>
      </c>
      <c r="D52" s="164">
        <f>IFERROR('tablas turistas por categorías '!E52/'tablas turistas por categorías '!E65-1,"-")</f>
        <v>-0.98419540229885061</v>
      </c>
      <c r="E52" s="164">
        <f>IFERROR('tablas turistas por categorías '!G52/'tablas turistas por categorías '!G65-1,"-")</f>
        <v>1.435483870967742</v>
      </c>
      <c r="F52" s="164">
        <f>IFERROR('tablas turistas por categorías '!I52/'tablas turistas por categorías '!I65-1,"-")</f>
        <v>1.8846153846153846</v>
      </c>
      <c r="G52" s="164">
        <f>IFERROR('tablas turistas por categorías '!K52/'tablas turistas por categorías '!K65-1,"-")</f>
        <v>1.2000000000000002</v>
      </c>
      <c r="H52" s="165">
        <f>IFERROR('tablas turistas por categorías '!M52/'tablas turistas por categorías '!M65-1,"-")</f>
        <v>-0.66376089663760895</v>
      </c>
      <c r="I52" s="164">
        <f>IFERROR('tablas turistas por categorías '!O52/'tablas turistas por categorías '!O65-1,"-")</f>
        <v>1.5900621118012421</v>
      </c>
      <c r="J52" s="165">
        <f>IFERROR('tablas turistas por categorías '!Q52/'tablas turistas por categorías '!Q65-1,"-")</f>
        <v>0.18273716951788499</v>
      </c>
    </row>
    <row r="53" spans="2:10" ht="15" hidden="1" customHeight="1" outlineLevel="1">
      <c r="B53" s="41" t="s">
        <v>18</v>
      </c>
      <c r="C53" s="164" t="str">
        <f>IFERROR('tablas turistas por categorías '!C53/'tablas turistas por categorías '!C66-1,"-")</f>
        <v>-</v>
      </c>
      <c r="D53" s="164">
        <f>IFERROR('tablas turistas por categorías '!E53/'tablas turistas por categorías '!E66-1,"-")</f>
        <v>-0.99883177570093462</v>
      </c>
      <c r="E53" s="164">
        <f>IFERROR('tablas turistas por categorías '!G53/'tablas turistas por categorías '!G66-1,"-")</f>
        <v>3.3829787234042552</v>
      </c>
      <c r="F53" s="164">
        <f>IFERROR('tablas turistas por categorías '!I53/'tablas turistas por categorías '!I66-1,"-")</f>
        <v>4.4000000000000004</v>
      </c>
      <c r="G53" s="164">
        <f>IFERROR('tablas turistas por categorías '!K53/'tablas turistas por categorías '!K66-1,"-")</f>
        <v>0.34146341463414642</v>
      </c>
      <c r="H53" s="165">
        <f>IFERROR('tablas turistas por categorías '!M53/'tablas turistas por categorías '!M66-1,"-")</f>
        <v>-0.63816475495307612</v>
      </c>
      <c r="I53" s="164">
        <f>IFERROR('tablas turistas por categorías '!O53/'tablas turistas por categorías '!O66-1,"-")</f>
        <v>1.0029644268774702</v>
      </c>
      <c r="J53" s="165">
        <f>IFERROR('tablas turistas por categorías '!Q53/'tablas turistas por categorías '!Q66-1,"-")</f>
        <v>0.2044647387113141</v>
      </c>
    </row>
    <row r="54" spans="2:10" ht="15" hidden="1" customHeight="1" outlineLevel="1">
      <c r="B54" s="41" t="s">
        <v>19</v>
      </c>
      <c r="C54" s="164" t="str">
        <f>IFERROR('tablas turistas por categorías '!C54/'tablas turistas por categorías '!C67-1,"-")</f>
        <v>-</v>
      </c>
      <c r="D54" s="164">
        <f>IFERROR('tablas turistas por categorías '!E54/'tablas turistas por categorías '!E67-1,"-")</f>
        <v>-0.98696088264794379</v>
      </c>
      <c r="E54" s="164">
        <f>IFERROR('tablas turistas por categorías '!G54/'tablas turistas por categorías '!G67-1,"-")</f>
        <v>-0.31185270425776757</v>
      </c>
      <c r="F54" s="164">
        <f>IFERROR('tablas turistas por categorías '!I54/'tablas turistas por categorías '!I67-1,"-")</f>
        <v>-3.1096563011456579E-2</v>
      </c>
      <c r="G54" s="164">
        <f>IFERROR('tablas turistas por categorías '!K54/'tablas turistas por categorías '!K67-1,"-")</f>
        <v>-0.40869565217391302</v>
      </c>
      <c r="H54" s="165">
        <f>IFERROR('tablas turistas por categorías '!M54/'tablas turistas por categorías '!M67-1,"-")</f>
        <v>-0.39415520628683698</v>
      </c>
      <c r="I54" s="164">
        <f>IFERROR('tablas turistas por categorías '!O54/'tablas turistas por categorías '!O67-1,"-")</f>
        <v>2.2988505747126409E-2</v>
      </c>
      <c r="J54" s="165">
        <f>IFERROR('tablas turistas por categorías '!Q54/'tablas turistas por categorías '!Q67-1,"-")</f>
        <v>-0.16879304504911374</v>
      </c>
    </row>
    <row r="55" spans="2:10" ht="15" hidden="1" customHeight="1" outlineLevel="1">
      <c r="B55" s="41" t="s">
        <v>20</v>
      </c>
      <c r="C55" s="164">
        <f>IFERROR('tablas turistas por categorías '!C55/'tablas turistas por categorías '!C68-1,"-")</f>
        <v>-0.92592592592592593</v>
      </c>
      <c r="D55" s="164">
        <f>IFERROR('tablas turistas por categorías '!E55/'tablas turistas por categorías '!E68-1,"-")</f>
        <v>1.2536162005786E-2</v>
      </c>
      <c r="E55" s="164">
        <f>IFERROR('tablas turistas por categorías '!G55/'tablas turistas por categorías '!G68-1,"-")</f>
        <v>-7.2821846553966174E-2</v>
      </c>
      <c r="F55" s="164">
        <f>IFERROR('tablas turistas por categorías '!I55/'tablas turistas por categorías '!I68-1,"-")</f>
        <v>0.23866348448687358</v>
      </c>
      <c r="G55" s="164">
        <f>IFERROR('tablas turistas por categorías '!K55/'tablas turistas por categorías '!K68-1,"-")</f>
        <v>0.20416666666666661</v>
      </c>
      <c r="H55" s="165">
        <f>IFERROR('tablas turistas por categorías '!M55/'tablas turistas por categorías '!M68-1,"-")</f>
        <v>5.0879515793455621E-2</v>
      </c>
      <c r="I55" s="164">
        <f>IFERROR('tablas turistas por categorías '!O55/'tablas turistas por categorías '!O68-1,"-")</f>
        <v>-4.8025928108426652E-2</v>
      </c>
      <c r="J55" s="165">
        <f>IFERROR('tablas turistas por categorías '!Q55/'tablas turistas por categorías '!Q68-1,"-")</f>
        <v>-1.4221992371840408E-2</v>
      </c>
    </row>
    <row r="56" spans="2:10" ht="15" hidden="1" customHeight="1" outlineLevel="1">
      <c r="B56" s="41" t="s">
        <v>21</v>
      </c>
      <c r="C56" s="164">
        <f>IFERROR('tablas turistas por categorías '!C56/'tablas turistas por categorías '!C69-1,"-")</f>
        <v>0.39999999999999991</v>
      </c>
      <c r="D56" s="164">
        <f>IFERROR('tablas turistas por categorías '!E56/'tablas turistas por categorías '!E69-1,"-")</f>
        <v>1.9891500904159143E-2</v>
      </c>
      <c r="E56" s="164">
        <f>IFERROR('tablas turistas por categorías '!G56/'tablas turistas por categorías '!G69-1,"-")</f>
        <v>-5.6805184902783079E-2</v>
      </c>
      <c r="F56" s="164">
        <f>IFERROR('tablas turistas por categorías '!I56/'tablas turistas por categorías '!I69-1,"-")</f>
        <v>0.36368843069874002</v>
      </c>
      <c r="G56" s="164">
        <f>IFERROR('tablas turistas por categorías '!K56/'tablas turistas por categorías '!K69-1,"-")</f>
        <v>0.63829787234042556</v>
      </c>
      <c r="H56" s="165">
        <f>IFERROR('tablas turistas por categorías '!M56/'tablas turistas por categorías '!M69-1,"-")</f>
        <v>0.11140490040542916</v>
      </c>
      <c r="I56" s="164">
        <f>IFERROR('tablas turistas por categorías '!O56/'tablas turistas por categorías '!O69-1,"-")</f>
        <v>-5.4268696227663837E-2</v>
      </c>
      <c r="J56" s="165">
        <f>IFERROR('tablas turistas por categorías '!Q56/'tablas turistas por categorías '!Q69-1,"-")</f>
        <v>3.569230769230769E-3</v>
      </c>
    </row>
    <row r="57" spans="2:10" ht="15" hidden="1" customHeight="1" outlineLevel="1">
      <c r="B57" s="41" t="s">
        <v>22</v>
      </c>
      <c r="C57" s="164">
        <f>IFERROR('tablas turistas por categorías '!C57/'tablas turistas por categorías '!C70-1,"-")</f>
        <v>21.5</v>
      </c>
      <c r="D57" s="164">
        <f>IFERROR('tablas turistas por categorías '!E57/'tablas turistas por categorías '!E70-1,"-")</f>
        <v>-0.23701298701298701</v>
      </c>
      <c r="E57" s="164">
        <f>IFERROR('tablas turistas por categorías '!G57/'tablas turistas por categorías '!G70-1,"-")</f>
        <v>-0.29606625258799169</v>
      </c>
      <c r="F57" s="164">
        <f>IFERROR('tablas turistas por categorías '!I57/'tablas turistas por categorías '!I70-1,"-")</f>
        <v>0.20598469032707034</v>
      </c>
      <c r="G57" s="164">
        <f>IFERROR('tablas turistas por categorías '!K57/'tablas turistas por categorías '!K70-1,"-")</f>
        <v>1.04</v>
      </c>
      <c r="H57" s="165">
        <f>IFERROR('tablas turistas por categorías '!M57/'tablas turistas por categorías '!M70-1,"-")</f>
        <v>-0.12471335332510147</v>
      </c>
      <c r="I57" s="164">
        <f>IFERROR('tablas turistas por categorías '!O57/'tablas turistas por categorías '!O70-1,"-")</f>
        <v>5.0426012867327508E-2</v>
      </c>
      <c r="J57" s="165">
        <f>IFERROR('tablas turistas por categorías '!Q57/'tablas turistas por categorías '!Q70-1,"-")</f>
        <v>-7.3961912526935292E-3</v>
      </c>
    </row>
    <row r="58" spans="2:10" collapsed="1">
      <c r="B58" s="171">
        <v>2007</v>
      </c>
      <c r="C58" s="173">
        <f>IFERROR('tablas turistas por categorías '!C58/'tablas turistas por categorías '!C71-1,"-")</f>
        <v>0.23809523809523814</v>
      </c>
      <c r="D58" s="173">
        <f>IFERROR('tablas turistas por categorías '!E58/'tablas turistas por categorías '!E71-1,"-")</f>
        <v>-0.58872158252140538</v>
      </c>
      <c r="E58" s="173">
        <f>IFERROR('tablas turistas por categorías '!G58/'tablas turistas por categorías '!G71-1,"-")</f>
        <v>-8.2604470359572413E-2</v>
      </c>
      <c r="F58" s="173">
        <f>IFERROR('tablas turistas por categorías '!I58/'tablas turistas por categorías '!I71-1,"-")</f>
        <v>0.27213633169360496</v>
      </c>
      <c r="G58" s="173">
        <f>IFERROR('tablas turistas por categorías '!K58/'tablas turistas por categorías '!K71-1,"-")</f>
        <v>0.17335352006056026</v>
      </c>
      <c r="H58" s="173">
        <f>IFERROR('tablas turistas por categorías '!M58/'tablas turistas por categorías '!M71-1,"-")</f>
        <v>-0.14438233368585385</v>
      </c>
      <c r="I58" s="173">
        <f>IFERROR('tablas turistas por categorías '!O58/'tablas turistas por categorías '!O71-1,"-")</f>
        <v>0.25143205161969973</v>
      </c>
      <c r="J58" s="173">
        <f>IFERROR('tablas turistas por categorías '!Q58/'tablas turistas por categorías '!Q71-1,"-")</f>
        <v>9.4967451675193493E-2</v>
      </c>
    </row>
    <row r="59" spans="2:10" ht="15" hidden="1" customHeight="1" outlineLevel="1">
      <c r="B59" s="41" t="s">
        <v>11</v>
      </c>
      <c r="C59" s="164" t="str">
        <f>IFERROR('tablas turistas por categorías '!C59/'tablas turistas por categorías '!C72-1,"-")</f>
        <v>-</v>
      </c>
      <c r="D59" s="164">
        <f>IFERROR('tablas turistas por categorías '!E59/'tablas turistas por categorías '!E72-1,"-")</f>
        <v>0.34144736842105261</v>
      </c>
      <c r="E59" s="164">
        <f>IFERROR('tablas turistas por categorías '!G59/'tablas turistas por categorías '!G72-1,"-")</f>
        <v>-0.19636194029850751</v>
      </c>
      <c r="F59" s="164">
        <f>IFERROR('tablas turistas por categorías '!I59/'tablas turistas por categorías '!I72-1,"-")</f>
        <v>0.63188976377952755</v>
      </c>
      <c r="G59" s="164">
        <f>IFERROR('tablas turistas por categorías '!K59/'tablas turistas por categorías '!K72-1,"-")</f>
        <v>1.8461538461538463</v>
      </c>
      <c r="H59" s="165">
        <f>IFERROR('tablas turistas por categorías '!M59/'tablas turistas por categorías '!M72-1,"-")</f>
        <v>0.17694426785335882</v>
      </c>
      <c r="I59" s="164">
        <f>IFERROR('tablas turistas por categorías '!O59/'tablas turistas por categorías '!O72-1,"-")</f>
        <v>-3.5000564525233813E-3</v>
      </c>
      <c r="J59" s="165">
        <f>IFERROR('tablas turistas por categorías '!Q59/'tablas turistas por categorías '!Q72-1,"-")</f>
        <v>5.9222156747200883E-2</v>
      </c>
    </row>
    <row r="60" spans="2:10" ht="15" hidden="1" customHeight="1" outlineLevel="1">
      <c r="B60" s="41" t="s">
        <v>12</v>
      </c>
      <c r="C60" s="164">
        <f>IFERROR('tablas turistas por categorías '!C60/'tablas turistas por categorías '!C73-1,"-")</f>
        <v>1.5</v>
      </c>
      <c r="D60" s="164">
        <f>IFERROR('tablas turistas por categorías '!E60/'tablas turistas por categorías '!E73-1,"-")</f>
        <v>2.741514360313313E-2</v>
      </c>
      <c r="E60" s="164">
        <f>IFERROR('tablas turistas por categorías '!G60/'tablas turistas por categorías '!G73-1,"-")</f>
        <v>-0.47676639083386374</v>
      </c>
      <c r="F60" s="164">
        <f>IFERROR('tablas turistas por categorías '!I60/'tablas turistas por categorías '!I73-1,"-")</f>
        <v>0.30336257309941517</v>
      </c>
      <c r="G60" s="164">
        <f>IFERROR('tablas turistas por categorías '!K60/'tablas turistas por categorías '!K73-1,"-")</f>
        <v>1.0377358490566038</v>
      </c>
      <c r="H60" s="165">
        <f>IFERROR('tablas turistas por categorías '!M60/'tablas turistas por categorías '!M73-1,"-")</f>
        <v>-3.8419559048242791E-2</v>
      </c>
      <c r="I60" s="164">
        <f>IFERROR('tablas turistas por categorías '!O60/'tablas turistas por categorías '!O73-1,"-")</f>
        <v>-0.18580523461447773</v>
      </c>
      <c r="J60" s="165">
        <f>IFERROR('tablas turistas por categorías '!Q60/'tablas turistas por categorías '!Q73-1,"-")</f>
        <v>-0.13411926816198427</v>
      </c>
    </row>
    <row r="61" spans="2:10" ht="15" hidden="1" customHeight="1" outlineLevel="1">
      <c r="B61" s="41" t="s">
        <v>13</v>
      </c>
      <c r="C61" s="164" t="str">
        <f>IFERROR('tablas turistas por categorías '!C61/'tablas turistas por categorías '!C74-1,"-")</f>
        <v>-</v>
      </c>
      <c r="D61" s="164">
        <f>IFERROR('tablas turistas por categorías '!E61/'tablas turistas por categorías '!E74-1,"-")</f>
        <v>3.2499999999999973E-2</v>
      </c>
      <c r="E61" s="164">
        <f>IFERROR('tablas turistas por categorías '!G61/'tablas turistas por categorías '!G74-1,"-")</f>
        <v>-2.3640661938534313E-3</v>
      </c>
      <c r="F61" s="164">
        <f>IFERROR('tablas turistas por categorías '!I61/'tablas turistas por categorías '!I74-1,"-")</f>
        <v>0.52934272300469476</v>
      </c>
      <c r="G61" s="164">
        <f>IFERROR('tablas turistas por categorías '!K61/'tablas turistas por categorías '!K74-1,"-")</f>
        <v>0.92727272727272725</v>
      </c>
      <c r="H61" s="165">
        <f>IFERROR('tablas turistas por categorías '!M61/'tablas turistas por categorías '!M74-1,"-")</f>
        <v>0.17752347417840375</v>
      </c>
      <c r="I61" s="164">
        <f>IFERROR('tablas turistas por categorías '!O61/'tablas turistas por categorías '!O74-1,"-")</f>
        <v>0.16097682531771751</v>
      </c>
      <c r="J61" s="165">
        <f>IFERROR('tablas turistas por categorías '!Q61/'tablas turistas por categorías '!Q74-1,"-")</f>
        <v>0.16857566365718912</v>
      </c>
    </row>
    <row r="62" spans="2:10" ht="15" hidden="1" customHeight="1" outlineLevel="1">
      <c r="B62" s="41" t="s">
        <v>14</v>
      </c>
      <c r="C62" s="164">
        <f>IFERROR('tablas turistas por categorías '!C62/'tablas turistas por categorías '!C75-1,"-")</f>
        <v>-1</v>
      </c>
      <c r="D62" s="164">
        <f>IFERROR('tablas turistas por categorías '!E62/'tablas turistas por categorías '!E75-1,"-")</f>
        <v>-0.26220095693779899</v>
      </c>
      <c r="E62" s="164">
        <f>IFERROR('tablas turistas por categorías '!G62/'tablas turistas por categorías '!G75-1,"-")</f>
        <v>1.1428571428571428</v>
      </c>
      <c r="F62" s="164">
        <f>IFERROR('tablas turistas por categorías '!I62/'tablas turistas por categorías '!I75-1,"-")</f>
        <v>-0.47345132743362828</v>
      </c>
      <c r="G62" s="164">
        <f>IFERROR('tablas turistas por categorías '!K62/'tablas turistas por categorías '!K75-1,"-")</f>
        <v>-0.41666666666666663</v>
      </c>
      <c r="H62" s="165">
        <f>IFERROR('tablas turistas por categorías '!M62/'tablas turistas por categorías '!M75-1,"-")</f>
        <v>-0.20943531093638312</v>
      </c>
      <c r="I62" s="164">
        <f>IFERROR('tablas turistas por categorías '!O62/'tablas turistas por categorías '!O75-1,"-")</f>
        <v>1.0569105691056913</v>
      </c>
      <c r="J62" s="165">
        <f>IFERROR('tablas turistas por categorías '!Q62/'tablas turistas por categorías '!Q75-1,"-")</f>
        <v>-2.0060790273556228E-2</v>
      </c>
    </row>
    <row r="63" spans="2:10" ht="15" hidden="1" customHeight="1" outlineLevel="1">
      <c r="B63" s="41" t="s">
        <v>15</v>
      </c>
      <c r="C63" s="164">
        <f>IFERROR('tablas turistas por categorías '!C63/'tablas turistas por categorías '!C76-1,"-")</f>
        <v>-0.76470588235294112</v>
      </c>
      <c r="D63" s="164">
        <f>IFERROR('tablas turistas por categorías '!E63/'tablas turistas por categorías '!E76-1,"-")</f>
        <v>3.8461538461538547E-2</v>
      </c>
      <c r="E63" s="164">
        <f>IFERROR('tablas turistas por categorías '!G63/'tablas turistas por categorías '!G76-1,"-")</f>
        <v>1.0333333333333332</v>
      </c>
      <c r="F63" s="164">
        <f>IFERROR('tablas turistas por categorías '!I63/'tablas turistas por categorías '!I76-1,"-")</f>
        <v>-0.21030042918454939</v>
      </c>
      <c r="G63" s="164">
        <f>IFERROR('tablas turistas por categorías '!K63/'tablas turistas por categorías '!K76-1,"-")</f>
        <v>0.66666666666666674</v>
      </c>
      <c r="H63" s="165">
        <f>IFERROR('tablas turistas por categorías '!M63/'tablas turistas por categorías '!M76-1,"-")</f>
        <v>7.6726342710997653E-3</v>
      </c>
      <c r="I63" s="164">
        <f>IFERROR('tablas turistas por categorías '!O63/'tablas turistas por categorías '!O76-1,"-")</f>
        <v>0.63072776280323439</v>
      </c>
      <c r="J63" s="165">
        <f>IFERROR('tablas turistas por categorías '!Q63/'tablas turistas por categorías '!Q76-1,"-")</f>
        <v>0.15738341968911906</v>
      </c>
    </row>
    <row r="64" spans="2:10" ht="15" hidden="1" customHeight="1" outlineLevel="1">
      <c r="B64" s="41" t="s">
        <v>16</v>
      </c>
      <c r="C64" s="164">
        <f>IFERROR('tablas turistas por categorías '!C64/'tablas turistas por categorías '!C77-1,"-")</f>
        <v>-0.7142857142857143</v>
      </c>
      <c r="D64" s="164">
        <f>IFERROR('tablas turistas por categorías '!E64/'tablas turistas por categorías '!E77-1,"-")</f>
        <v>-0.45924132364810333</v>
      </c>
      <c r="E64" s="164">
        <f>IFERROR('tablas turistas por categorías '!G64/'tablas turistas por categorías '!G77-1,"-")</f>
        <v>0.1875</v>
      </c>
      <c r="F64" s="164">
        <f>IFERROR('tablas turistas por categorías '!I64/'tablas turistas por categorías '!I77-1,"-")</f>
        <v>-0.10041841004184104</v>
      </c>
      <c r="G64" s="164">
        <f>IFERROR('tablas turistas por categorías '!K64/'tablas turistas por categorías '!K77-1,"-")</f>
        <v>1.6111111111111112</v>
      </c>
      <c r="H64" s="165">
        <f>IFERROR('tablas turistas por categorías '!M64/'tablas turistas por categorías '!M77-1,"-")</f>
        <v>-0.36105738233397811</v>
      </c>
      <c r="I64" s="164">
        <f>IFERROR('tablas turistas por categorías '!O64/'tablas turistas por categorías '!O77-1,"-")</f>
        <v>0.37137330754352038</v>
      </c>
      <c r="J64" s="165">
        <f>IFERROR('tablas turistas por categorías '!Q64/'tablas turistas por categorías '!Q77-1,"-")</f>
        <v>-0.17794970986460346</v>
      </c>
    </row>
    <row r="65" spans="2:10" ht="15" hidden="1" customHeight="1" outlineLevel="1">
      <c r="B65" s="41" t="s">
        <v>17</v>
      </c>
      <c r="C65" s="164" t="str">
        <f>IFERROR('tablas turistas por categorías '!C65/'tablas turistas por categorías '!C78-1,"-")</f>
        <v>-</v>
      </c>
      <c r="D65" s="164">
        <f>IFERROR('tablas turistas por categorías '!E65/'tablas turistas por categorías '!E78-1,"-")</f>
        <v>-0.35074626865671643</v>
      </c>
      <c r="E65" s="164">
        <f>IFERROR('tablas turistas por categorías '!G65/'tablas turistas por categorías '!G78-1,"-")</f>
        <v>1.6956521739130435</v>
      </c>
      <c r="F65" s="164">
        <f>IFERROR('tablas turistas por categorías '!I65/'tablas turistas por categorías '!I78-1,"-")</f>
        <v>-0.8779342723004695</v>
      </c>
      <c r="G65" s="164">
        <f>IFERROR('tablas turistas por categorías '!K65/'tablas turistas por categorías '!K78-1,"-")</f>
        <v>-0.21052631578947367</v>
      </c>
      <c r="H65" s="165">
        <f>IFERROR('tablas turistas por categorías '!M65/'tablas turistas por categorías '!M78-1,"-")</f>
        <v>-0.39487565938206481</v>
      </c>
      <c r="I65" s="164">
        <f>IFERROR('tablas turistas por categorías '!O65/'tablas turistas por categorías '!O78-1,"-")</f>
        <v>0.35674157303370779</v>
      </c>
      <c r="J65" s="165">
        <f>IFERROR('tablas turistas por categorías '!Q65/'tablas turistas por categorías '!Q78-1,"-")</f>
        <v>-0.23588829471182415</v>
      </c>
    </row>
    <row r="66" spans="2:10" ht="15" hidden="1" customHeight="1" outlineLevel="1">
      <c r="B66" s="41" t="s">
        <v>18</v>
      </c>
      <c r="C66" s="164">
        <f>IFERROR('tablas turistas por categorías '!C66/'tablas turistas por categorías '!C79-1,"-")</f>
        <v>-1</v>
      </c>
      <c r="D66" s="164">
        <f>IFERROR('tablas turistas por categorías '!E66/'tablas turistas por categorías '!E79-1,"-")</f>
        <v>-0.36167039522744215</v>
      </c>
      <c r="E66" s="164">
        <f>IFERROR('tablas turistas por categorías '!G66/'tablas turistas por categorías '!G79-1,"-")</f>
        <v>-0.53465346534653468</v>
      </c>
      <c r="F66" s="164">
        <f>IFERROR('tablas turistas por categorías '!I66/'tablas turistas por categorías '!I79-1,"-")</f>
        <v>-0.93055555555555558</v>
      </c>
      <c r="G66" s="164">
        <f>IFERROR('tablas turistas por categorías '!K66/'tablas turistas por categorías '!K79-1,"-")</f>
        <v>2.1538461538461537</v>
      </c>
      <c r="H66" s="165">
        <f>IFERROR('tablas turistas por categorías '!M66/'tablas turistas por categorías '!M79-1,"-")</f>
        <v>-0.42643540669856461</v>
      </c>
      <c r="I66" s="164">
        <f>IFERROR('tablas turistas por categorías '!O66/'tablas turistas por categorías '!O79-1,"-")</f>
        <v>2.2332268370607027</v>
      </c>
      <c r="J66" s="165">
        <f>IFERROR('tablas turistas por categorías '!Q66/'tablas turistas por categorías '!Q79-1,"-")</f>
        <v>-7.0528967254408492E-3</v>
      </c>
    </row>
    <row r="67" spans="2:10" ht="15" hidden="1" customHeight="1" outlineLevel="1">
      <c r="B67" s="41" t="s">
        <v>19</v>
      </c>
      <c r="C67" s="164" t="str">
        <f>IFERROR('tablas turistas por categorías '!C67/'tablas turistas por categorías '!C80-1,"-")</f>
        <v>-</v>
      </c>
      <c r="D67" s="164">
        <f>IFERROR('tablas turistas por categorías '!E67/'tablas turistas por categorías '!E80-1,"-")</f>
        <v>-4.2267050912584092E-2</v>
      </c>
      <c r="E67" s="164">
        <f>IFERROR('tablas turistas por categorías '!G67/'tablas turistas por categorías '!G80-1,"-")</f>
        <v>0.93756967670011138</v>
      </c>
      <c r="F67" s="164">
        <f>IFERROR('tablas turistas por categorías '!I67/'tablas turistas por categorías '!I80-1,"-")</f>
        <v>1.2756052141527001</v>
      </c>
      <c r="G67" s="164">
        <f>IFERROR('tablas turistas por categorías '!K67/'tablas turistas por categorías '!K80-1,"-")</f>
        <v>0.41975308641975317</v>
      </c>
      <c r="H67" s="165">
        <f>IFERROR('tablas turistas por categorías '!M67/'tablas turistas por categorías '!M80-1,"-")</f>
        <v>0.59311424100156485</v>
      </c>
      <c r="I67" s="164">
        <f>IFERROR('tablas turistas por categorías '!O67/'tablas turistas por categorías '!O80-1,"-")</f>
        <v>0.29991850040749801</v>
      </c>
      <c r="J67" s="165">
        <f>IFERROR('tablas turistas por categorías '!Q67/'tablas turistas por categorías '!Q80-1,"-")</f>
        <v>0.42007375340708664</v>
      </c>
    </row>
    <row r="68" spans="2:10" ht="15" hidden="1" customHeight="1" outlineLevel="1">
      <c r="B68" s="41" t="s">
        <v>20</v>
      </c>
      <c r="C68" s="164">
        <f>IFERROR('tablas turistas por categorías '!C68/'tablas turistas por categorías '!C81-1,"-")</f>
        <v>2.375</v>
      </c>
      <c r="D68" s="164">
        <f>IFERROR('tablas turistas por categorías '!E68/'tablas turistas por categorías '!E81-1,"-")</f>
        <v>44.086956521739133</v>
      </c>
      <c r="E68" s="164">
        <f>IFERROR('tablas turistas por categorías '!G68/'tablas turistas por categorías '!G81-1,"-")</f>
        <v>-5.5669259107654523E-2</v>
      </c>
      <c r="F68" s="164">
        <f>IFERROR('tablas turistas por categorías '!I68/'tablas turistas por categorías '!I81-1,"-")</f>
        <v>0.20229555236728847</v>
      </c>
      <c r="G68" s="164">
        <f>IFERROR('tablas turistas por categorías '!K68/'tablas turistas por categorías '!K81-1,"-")</f>
        <v>0.39534883720930236</v>
      </c>
      <c r="H68" s="165">
        <f>IFERROR('tablas turistas por categorías '!M68/'tablas turistas por categorías '!M81-1,"-")</f>
        <v>0.3086633663366336</v>
      </c>
      <c r="I68" s="164">
        <f>IFERROR('tablas turistas por categorías '!O68/'tablas turistas por categorías '!O81-1,"-")</f>
        <v>0.10445818418483577</v>
      </c>
      <c r="J68" s="165">
        <f>IFERROR('tablas turistas por categorías '!Q68/'tablas turistas por categorías '!Q81-1,"-")</f>
        <v>0.16667923674485263</v>
      </c>
    </row>
    <row r="69" spans="2:10" ht="15" hidden="1" customHeight="1" outlineLevel="1">
      <c r="B69" s="41" t="s">
        <v>21</v>
      </c>
      <c r="C69" s="164">
        <f>IFERROR('tablas turistas por categorías '!C69/'tablas turistas por categorías '!C82-1,"-")</f>
        <v>-0.56521739130434789</v>
      </c>
      <c r="D69" s="164">
        <f>IFERROR('tablas turistas por categorías '!E69/'tablas turistas por categorías '!E82-1,"-")</f>
        <v>-9.1954022988505746E-2</v>
      </c>
      <c r="E69" s="164">
        <f>IFERROR('tablas turistas por categorías '!G69/'tablas turistas por categorías '!G82-1,"-")</f>
        <v>0.31941649899396385</v>
      </c>
      <c r="F69" s="164">
        <f>IFERROR('tablas turistas por categorías '!I69/'tablas turistas por categorías '!I82-1,"-")</f>
        <v>9.8804279421019547E-2</v>
      </c>
      <c r="G69" s="164">
        <f>IFERROR('tablas turistas por categorías '!K69/'tablas turistas por categorías '!K82-1,"-")</f>
        <v>-0.25984251968503935</v>
      </c>
      <c r="H69" s="165">
        <f>IFERROR('tablas turistas por categorías '!M69/'tablas turistas por categorías '!M82-1,"-")</f>
        <v>0.11849369085173511</v>
      </c>
      <c r="I69" s="164">
        <f>IFERROR('tablas turistas por categorías '!O69/'tablas turistas por categorías '!O82-1,"-")</f>
        <v>0.11137963644005455</v>
      </c>
      <c r="J69" s="165">
        <f>IFERROR('tablas turistas por categorías '!Q69/'tablas turistas por categorías '!Q82-1,"-")</f>
        <v>0.11385290287202676</v>
      </c>
    </row>
    <row r="70" spans="2:10" ht="15" hidden="1" customHeight="1" outlineLevel="1">
      <c r="B70" s="41" t="s">
        <v>22</v>
      </c>
      <c r="C70" s="164">
        <f>IFERROR('tablas turistas por categorías '!C70/'tablas turistas por categorías '!C83-1,"-")</f>
        <v>-0.6</v>
      </c>
      <c r="D70" s="164">
        <f>IFERROR('tablas turistas por categorías '!E70/'tablas turistas por categorías '!E83-1,"-")</f>
        <v>2.0712510356255098E-2</v>
      </c>
      <c r="E70" s="164">
        <f>IFERROR('tablas turistas por categorías '!G70/'tablas turistas por categorías '!G83-1,"-")</f>
        <v>-1.8292682926829285E-2</v>
      </c>
      <c r="F70" s="164">
        <f>IFERROR('tablas turistas por categorías '!I70/'tablas turistas por categorías '!I83-1,"-")</f>
        <v>6.6815144766146917E-2</v>
      </c>
      <c r="G70" s="164">
        <f>IFERROR('tablas turistas por categorías '!K70/'tablas turistas por categorías '!K83-1,"-")</f>
        <v>-0.35483870967741937</v>
      </c>
      <c r="H70" s="165">
        <f>IFERROR('tablas turistas por categorías '!M70/'tablas turistas por categorías '!M83-1,"-")</f>
        <v>5.2947405577130624E-4</v>
      </c>
      <c r="I70" s="164">
        <f>IFERROR('tablas turistas por categorías '!O70/'tablas turistas por categorías '!O83-1,"-")</f>
        <v>0.17199918483798649</v>
      </c>
      <c r="J70" s="165">
        <f>IFERROR('tablas turistas por categorías '!Q70/'tablas turistas por categorías '!Q83-1,"-")</f>
        <v>0.10923772609819116</v>
      </c>
    </row>
    <row r="71" spans="2:10" collapsed="1">
      <c r="B71" s="171">
        <v>2006</v>
      </c>
      <c r="C71" s="173">
        <f>IFERROR('tablas turistas por categorías '!C71/'tablas turistas por categorías '!C84-1,"-")</f>
        <v>0.27272727272727271</v>
      </c>
      <c r="D71" s="173">
        <f>IFERROR('tablas turistas por categorías '!E71/'tablas turistas por categorías '!E84-1,"-")</f>
        <v>-1.2680367293397499E-2</v>
      </c>
      <c r="E71" s="173">
        <f>IFERROR('tablas turistas por categorías '!G71/'tablas turistas por categorías '!G84-1,"-")</f>
        <v>1.8501598903609029E-2</v>
      </c>
      <c r="F71" s="173">
        <f>IFERROR('tablas turistas por categorías '!I71/'tablas turistas por categorías '!I84-1,"-")</f>
        <v>0.23336944745395449</v>
      </c>
      <c r="G71" s="173">
        <f>IFERROR('tablas turistas por categorías '!K71/'tablas turistas por categorías '!K84-1,"-")</f>
        <v>0.30533596837944654</v>
      </c>
      <c r="H71" s="173">
        <f>IFERROR('tablas turistas por categorías '!M71/'tablas turistas por categorías '!M84-1,"-")</f>
        <v>6.8614788505004798E-2</v>
      </c>
      <c r="I71" s="173">
        <f>IFERROR('tablas turistas por categorías '!O71/'tablas turistas por categorías '!O84-1,"-")</f>
        <v>9.6883689018885555E-2</v>
      </c>
      <c r="J71" s="173">
        <f>IFERROR('tablas turistas por categorías '!Q71/'tablas turistas por categorías '!Q84-1,"-")</f>
        <v>8.553214478660176E-2</v>
      </c>
    </row>
    <row r="72" spans="2:10" ht="15" hidden="1" customHeight="1" outlineLevel="1">
      <c r="B72" s="41" t="s">
        <v>11</v>
      </c>
      <c r="C72" s="164">
        <f>IFERROR('tablas turistas por categorías '!C72/'tablas turistas por categorías '!C85-1,"-")</f>
        <v>-1</v>
      </c>
      <c r="D72" s="164">
        <f>IFERROR('tablas turistas por categorías '!E72/'tablas turistas por categorías '!E85-1,"-")</f>
        <v>-0.16253443526170797</v>
      </c>
      <c r="E72" s="164">
        <f>IFERROR('tablas turistas por categorías '!G72/'tablas turistas por categorías '!G85-1,"-")</f>
        <v>0.34083802376485295</v>
      </c>
      <c r="F72" s="164">
        <f>IFERROR('tablas turistas por categorías '!I72/'tablas turistas por categorías '!I85-1,"-")</f>
        <v>-4.7797563261480769E-2</v>
      </c>
      <c r="G72" s="164">
        <f>IFERROR('tablas turistas por categorías '!K72/'tablas turistas por categorías '!K85-1,"-")</f>
        <v>8.3333333333333259E-2</v>
      </c>
      <c r="H72" s="165">
        <f>IFERROR('tablas turistas por categorías '!M72/'tablas turistas por categorías '!M85-1,"-")</f>
        <v>3.874092009685226E-2</v>
      </c>
      <c r="I72" s="164">
        <f>IFERROR('tablas turistas por categorías '!O72/'tablas turistas por categorías '!O85-1,"-")</f>
        <v>8.6348583343554441E-2</v>
      </c>
      <c r="J72" s="165">
        <f>IFERROR('tablas turistas por categorías '!Q72/'tablas turistas por categorías '!Q85-1,"-")</f>
        <v>6.9313169502205341E-2</v>
      </c>
    </row>
    <row r="73" spans="2:10" ht="15" hidden="1" customHeight="1" outlineLevel="1">
      <c r="B73" s="41" t="s">
        <v>12</v>
      </c>
      <c r="C73" s="164">
        <f>IFERROR('tablas turistas por categorías '!C73/'tablas turistas por categorías '!C86-1,"-")</f>
        <v>-0.4285714285714286</v>
      </c>
      <c r="D73" s="164">
        <f>IFERROR('tablas turistas por categorías '!E73/'tablas turistas por categorías '!E86-1,"-")</f>
        <v>-0.2227295788939625</v>
      </c>
      <c r="E73" s="164">
        <f>IFERROR('tablas turistas por categorías '!G73/'tablas turistas por categorías '!G86-1,"-")</f>
        <v>0.21972049689440998</v>
      </c>
      <c r="F73" s="164">
        <f>IFERROR('tablas turistas por categorías '!I73/'tablas turistas por categorías '!I86-1,"-")</f>
        <v>0.17829457364341095</v>
      </c>
      <c r="G73" s="164">
        <f>IFERROR('tablas turistas por categorías '!K73/'tablas turistas por categorías '!K86-1,"-")</f>
        <v>0.73770491803278682</v>
      </c>
      <c r="H73" s="165">
        <f>IFERROR('tablas turistas por categorías '!M73/'tablas turistas por categorías '!M86-1,"-")</f>
        <v>2.0721925133689867E-2</v>
      </c>
      <c r="I73" s="164">
        <f>IFERROR('tablas turistas por categorías '!O73/'tablas turistas por categorías '!O86-1,"-")</f>
        <v>8.8971626652972091E-2</v>
      </c>
      <c r="J73" s="165">
        <f>IFERROR('tablas turistas por categorías '!Q73/'tablas turistas por categorías '!Q86-1,"-")</f>
        <v>6.4022155249653823E-2</v>
      </c>
    </row>
    <row r="74" spans="2:10" ht="15" hidden="1" customHeight="1" outlineLevel="1">
      <c r="B74" s="41" t="s">
        <v>13</v>
      </c>
      <c r="C74" s="164">
        <f>IFERROR('tablas turistas por categorías '!C74/'tablas turistas por categorías '!C87-1,"-")</f>
        <v>-1</v>
      </c>
      <c r="D74" s="164">
        <f>IFERROR('tablas turistas por categorías '!E74/'tablas turistas por categorías '!E87-1,"-")</f>
        <v>0.53846153846153855</v>
      </c>
      <c r="E74" s="164">
        <f>IFERROR('tablas turistas por categorías '!G74/'tablas turistas por categorías '!G87-1,"-")</f>
        <v>0.51885098743267499</v>
      </c>
      <c r="F74" s="164">
        <f>IFERROR('tablas turistas por categorías '!I74/'tablas turistas por categorías '!I87-1,"-")</f>
        <v>-0.15476190476190477</v>
      </c>
      <c r="G74" s="164">
        <f>IFERROR('tablas turistas por categorías '!K74/'tablas turistas por categorías '!K87-1,"-")</f>
        <v>0.5714285714285714</v>
      </c>
      <c r="H74" s="165">
        <f>IFERROR('tablas turistas por categorías '!M74/'tablas turistas por categorías '!M87-1,"-")</f>
        <v>0.27164179104477615</v>
      </c>
      <c r="I74" s="164">
        <f>IFERROR('tablas turistas por categorías '!O74/'tablas turistas por categorías '!O87-1,"-")</f>
        <v>-0.26983260553129551</v>
      </c>
      <c r="J74" s="165">
        <f>IFERROR('tablas turistas por categorías '!Q74/'tablas turistas por categorías '!Q87-1,"-")</f>
        <v>-9.2343444227005911E-2</v>
      </c>
    </row>
    <row r="75" spans="2:10" ht="15" hidden="1" customHeight="1" outlineLevel="1">
      <c r="B75" s="41" t="s">
        <v>14</v>
      </c>
      <c r="C75" s="164">
        <f>IFERROR('tablas turistas por categorías '!C75/'tablas turistas por categorías '!C88-1,"-")</f>
        <v>-0.75</v>
      </c>
      <c r="D75" s="164">
        <f>IFERROR('tablas turistas por categorías '!E75/'tablas turistas por categorías '!E88-1,"-")</f>
        <v>0.22941176470588243</v>
      </c>
      <c r="E75" s="164">
        <f>IFERROR('tablas turistas por categorías '!G75/'tablas turistas por categorías '!G88-1,"-")</f>
        <v>0.82000000000000006</v>
      </c>
      <c r="F75" s="164">
        <f>IFERROR('tablas turistas por categorías '!I75/'tablas turistas por categorías '!I88-1,"-")</f>
        <v>-0.19572953736654808</v>
      </c>
      <c r="G75" s="164">
        <f>IFERROR('tablas turistas por categorías '!K75/'tablas turistas por categorías '!K88-1,"-")</f>
        <v>3.5</v>
      </c>
      <c r="H75" s="165">
        <f>IFERROR('tablas turistas por categorías '!M75/'tablas turistas por categorías '!M88-1,"-")</f>
        <v>0.17267393126571662</v>
      </c>
      <c r="I75" s="164">
        <f>IFERROR('tablas turistas por categorías '!O75/'tablas turistas por categorías '!O88-1,"-")</f>
        <v>-5.7471264367816133E-2</v>
      </c>
      <c r="J75" s="165">
        <f>IFERROR('tablas turistas por categorías '!Q75/'tablas turistas por categorías '!Q88-1,"-")</f>
        <v>0.13136176066024752</v>
      </c>
    </row>
    <row r="76" spans="2:10" ht="15" hidden="1" customHeight="1" outlineLevel="1">
      <c r="B76" s="41" t="s">
        <v>15</v>
      </c>
      <c r="C76" s="164">
        <f>IFERROR('tablas turistas por categorías '!C76/'tablas turistas por categorías '!C89-1,"-")</f>
        <v>0.7</v>
      </c>
      <c r="D76" s="164">
        <f>IFERROR('tablas turistas por categorías '!E76/'tablas turistas por categorías '!E89-1,"-")</f>
        <v>-0.19343065693430661</v>
      </c>
      <c r="E76" s="164">
        <f>IFERROR('tablas turistas por categorías '!G76/'tablas turistas por categorías '!G89-1,"-")</f>
        <v>0.25</v>
      </c>
      <c r="F76" s="164">
        <f>IFERROR('tablas turistas por categorías '!I76/'tablas turistas por categorías '!I89-1,"-")</f>
        <v>-0.29819277108433739</v>
      </c>
      <c r="G76" s="164">
        <f>IFERROR('tablas turistas por categorías '!K76/'tablas turistas por categorías '!K89-1,"-")</f>
        <v>0.28571428571428581</v>
      </c>
      <c r="H76" s="165">
        <f>IFERROR('tablas turistas por categorías '!M76/'tablas turistas por categorías '!M89-1,"-")</f>
        <v>-0.20149761742682093</v>
      </c>
      <c r="I76" s="164">
        <f>IFERROR('tablas turistas por categorías '!O76/'tablas turistas por categorías '!O89-1,"-")</f>
        <v>1.0273224043715845</v>
      </c>
      <c r="J76" s="165">
        <f>IFERROR('tablas turistas por categorías '!Q76/'tablas turistas por categorías '!Q89-1,"-")</f>
        <v>-6.5375302663438273E-2</v>
      </c>
    </row>
    <row r="77" spans="2:10" ht="15" hidden="1" customHeight="1" outlineLevel="1">
      <c r="B77" s="41" t="s">
        <v>16</v>
      </c>
      <c r="C77" s="164">
        <f>IFERROR('tablas turistas por categorías '!C77/'tablas turistas por categorías '!C90-1,"-")</f>
        <v>-0.22222222222222221</v>
      </c>
      <c r="D77" s="164">
        <f>IFERROR('tablas turistas por categorías '!E77/'tablas turistas por categorías '!E90-1,"-")</f>
        <v>64.21052631578948</v>
      </c>
      <c r="E77" s="164">
        <f>IFERROR('tablas turistas por categorías '!G77/'tablas turistas por categorías '!G90-1,"-")</f>
        <v>2.6923076923076925</v>
      </c>
      <c r="F77" s="164">
        <f>IFERROR('tablas turistas por categorías '!I77/'tablas turistas por categorías '!I90-1,"-")</f>
        <v>-0.3286516853932584</v>
      </c>
      <c r="G77" s="164">
        <f>IFERROR('tablas turistas por categorías '!K77/'tablas turistas por categorías '!K90-1,"-")</f>
        <v>0.5</v>
      </c>
      <c r="H77" s="165">
        <f>IFERROR('tablas turistas por categorías '!M77/'tablas turistas por categorías '!M90-1,"-")</f>
        <v>2.7921760391198043</v>
      </c>
      <c r="I77" s="164">
        <f>IFERROR('tablas turistas por categorías '!O77/'tablas turistas por categorías '!O90-1,"-")</f>
        <v>-0.62235208181154134</v>
      </c>
      <c r="J77" s="165">
        <f>IFERROR('tablas turistas por categorías '!Q77/'tablas turistas por categorías '!Q90-1,"-")</f>
        <v>0.16310461192350956</v>
      </c>
    </row>
    <row r="78" spans="2:10" ht="15" hidden="1" customHeight="1" outlineLevel="1">
      <c r="B78" s="41" t="s">
        <v>17</v>
      </c>
      <c r="C78" s="164" t="str">
        <f>IFERROR('tablas turistas por categorías '!C78/'tablas turistas por categorías '!C91-1,"-")</f>
        <v>-</v>
      </c>
      <c r="D78" s="164">
        <f>IFERROR('tablas turistas por categorías '!E78/'tablas turistas por categorías '!E91-1,"-")</f>
        <v>267</v>
      </c>
      <c r="E78" s="164">
        <f>IFERROR('tablas turistas por categorías '!G78/'tablas turistas por categorías '!G91-1,"-")</f>
        <v>0.14999999999999991</v>
      </c>
      <c r="F78" s="164">
        <f>IFERROR('tablas turistas por categorías '!I78/'tablas turistas por categorías '!I91-1,"-")</f>
        <v>0.11518324607329844</v>
      </c>
      <c r="G78" s="164">
        <f>IFERROR('tablas turistas por categorías '!K78/'tablas turistas por categorías '!K91-1,"-")</f>
        <v>1.7142857142857144</v>
      </c>
      <c r="H78" s="165">
        <f>IFERROR('tablas turistas por categorías '!M78/'tablas turistas por categorías '!M91-1,"-")</f>
        <v>4.9774774774774775</v>
      </c>
      <c r="I78" s="164">
        <f>IFERROR('tablas turistas por categorías '!O78/'tablas turistas por categorías '!O91-1,"-")</f>
        <v>-0.81696658097686381</v>
      </c>
      <c r="J78" s="165">
        <f>IFERROR('tablas turistas por categorías '!Q78/'tablas turistas por categorías '!Q91-1,"-")</f>
        <v>-0.2233502538071066</v>
      </c>
    </row>
    <row r="79" spans="2:10" ht="15" hidden="1" customHeight="1" outlineLevel="1">
      <c r="B79" s="41" t="s">
        <v>18</v>
      </c>
      <c r="C79" s="164">
        <f>IFERROR('tablas turistas por categorías '!C79/'tablas turistas por categorías '!C92-1,"-")</f>
        <v>-0.5</v>
      </c>
      <c r="D79" s="164">
        <f>IFERROR('tablas turistas por categorías '!E79/'tablas turistas por categorías '!E92-1,"-")</f>
        <v>110.75</v>
      </c>
      <c r="E79" s="164">
        <f>IFERROR('tablas turistas por categorías '!G79/'tablas turistas por categorías '!G92-1,"-")</f>
        <v>1.0000000000000009E-2</v>
      </c>
      <c r="F79" s="164">
        <f>IFERROR('tablas turistas por categorías '!I79/'tablas turistas por categorías '!I92-1,"-")</f>
        <v>-0.1910112359550562</v>
      </c>
      <c r="G79" s="164">
        <f>IFERROR('tablas turistas por categorías '!K79/'tablas turistas por categorías '!K92-1,"-")</f>
        <v>8.3333333333333259E-2</v>
      </c>
      <c r="H79" s="165">
        <f>IFERROR('tablas turistas por categorías '!M79/'tablas turistas por categorías '!M92-1,"-")</f>
        <v>3.2544529262086517</v>
      </c>
      <c r="I79" s="164">
        <f>IFERROR('tablas turistas por categorías '!O79/'tablas turistas por categorías '!O92-1,"-")</f>
        <v>-0.78707482993197275</v>
      </c>
      <c r="J79" s="165">
        <f>IFERROR('tablas turistas por categorías '!Q79/'tablas turistas por categorías '!Q92-1,"-")</f>
        <v>6.5485775630703236E-2</v>
      </c>
    </row>
    <row r="80" spans="2:10" ht="15" hidden="1" customHeight="1" outlineLevel="1">
      <c r="B80" s="41" t="s">
        <v>19</v>
      </c>
      <c r="C80" s="164">
        <f>IFERROR('tablas turistas por categorías '!C80/'tablas turistas por categorías '!C93-1,"-")</f>
        <v>-1</v>
      </c>
      <c r="D80" s="164">
        <f>IFERROR('tablas turistas por categorías '!E80/'tablas turistas por categorías '!E93-1,"-")</f>
        <v>28.742857142857144</v>
      </c>
      <c r="E80" s="164">
        <f>IFERROR('tablas turistas por categorías '!G80/'tablas turistas por categorías '!G93-1,"-")</f>
        <v>-0.28297362110311752</v>
      </c>
      <c r="F80" s="164">
        <f>IFERROR('tablas turistas por categorías '!I80/'tablas turistas por categorías '!I93-1,"-")</f>
        <v>0.16485900216919736</v>
      </c>
      <c r="G80" s="164">
        <f>IFERROR('tablas turistas por categorías '!K80/'tablas turistas por categorías '!K93-1,"-")</f>
        <v>6.578947368421062E-2</v>
      </c>
      <c r="H80" s="165">
        <f>IFERROR('tablas turistas por categorías '!M80/'tablas turistas por categorías '!M93-1,"-")</f>
        <v>0.39672131147540979</v>
      </c>
      <c r="I80" s="164">
        <f>IFERROR('tablas turistas por categorías '!O80/'tablas turistas por categorías '!O93-1,"-")</f>
        <v>-0.27396449704142012</v>
      </c>
      <c r="J80" s="165">
        <f>IFERROR('tablas turistas por categorías '!Q80/'tablas turistas por categorías '!Q93-1,"-")</f>
        <v>-9.6086956521739153E-2</v>
      </c>
    </row>
    <row r="81" spans="2:10" ht="15" hidden="1" customHeight="1" outlineLevel="1">
      <c r="B81" s="41" t="s">
        <v>20</v>
      </c>
      <c r="C81" s="164">
        <f>IFERROR('tablas turistas por categorías '!C81/'tablas turistas por categorías '!C94-1,"-")</f>
        <v>0.14285714285714279</v>
      </c>
      <c r="D81" s="164">
        <f>IFERROR('tablas turistas por categorías '!E81/'tablas turistas por categorías '!E94-1,"-")</f>
        <v>-0.11538461538461542</v>
      </c>
      <c r="E81" s="164">
        <f>IFERROR('tablas turistas por categorías '!G81/'tablas turistas por categorías '!G94-1,"-")</f>
        <v>0.59882198952879584</v>
      </c>
      <c r="F81" s="164">
        <f>IFERROR('tablas turistas por categorías '!I81/'tablas turistas por categorías '!I94-1,"-")</f>
        <v>1.6153846153846154</v>
      </c>
      <c r="G81" s="164">
        <f>IFERROR('tablas turistas por categorías '!K81/'tablas turistas por categorías '!K94-1,"-")</f>
        <v>1.4927536231884058</v>
      </c>
      <c r="H81" s="165">
        <f>IFERROR('tablas turistas por categorías '!M81/'tablas turistas por categorías '!M94-1,"-")</f>
        <v>0.86777623670827553</v>
      </c>
      <c r="I81" s="164">
        <f>IFERROR('tablas turistas por categorías '!O81/'tablas turistas por categorías '!O94-1,"-")</f>
        <v>-5.8709413926893994E-2</v>
      </c>
      <c r="J81" s="165">
        <f>IFERROR('tablas turistas por categorías '!Q81/'tablas turistas por categorías '!Q94-1,"-")</f>
        <v>0.10889018984695165</v>
      </c>
    </row>
    <row r="82" spans="2:10" ht="15" hidden="1" customHeight="1" outlineLevel="1">
      <c r="B82" s="41" t="s">
        <v>21</v>
      </c>
      <c r="C82" s="164">
        <f>IFERROR('tablas turistas por categorías '!C82/'tablas turistas por categorías '!C95-1,"-")</f>
        <v>-0.3783783783783784</v>
      </c>
      <c r="D82" s="164">
        <f>IFERROR('tablas turistas por categorías '!E82/'tablas turistas por categorías '!E95-1,"-")</f>
        <v>35.909090909090907</v>
      </c>
      <c r="E82" s="164">
        <f>IFERROR('tablas turistas por categorías '!G82/'tablas turistas por categorías '!G95-1,"-")</f>
        <v>0.27435897435897427</v>
      </c>
      <c r="F82" s="164">
        <f>IFERROR('tablas turistas por categorías '!I82/'tablas turistas por categorías '!I95-1,"-")</f>
        <v>0.90527577937649872</v>
      </c>
      <c r="G82" s="164">
        <f>IFERROR('tablas turistas por categorías '!K82/'tablas turistas por categorías '!K95-1,"-")</f>
        <v>0.95384615384615379</v>
      </c>
      <c r="H82" s="165">
        <f>IFERROR('tablas turistas por categorías '!M82/'tablas turistas por categorías '!M95-1,"-")</f>
        <v>0.95528141865844263</v>
      </c>
      <c r="I82" s="164">
        <f>IFERROR('tablas turistas por categorías '!O82/'tablas turistas por categorías '!O95-1,"-")</f>
        <v>-1.3373419033796408E-2</v>
      </c>
      <c r="J82" s="165">
        <f>IFERROR('tablas turistas por categorías '!Q82/'tablas turistas por categorías '!Q95-1,"-")</f>
        <v>0.19191176470588234</v>
      </c>
    </row>
    <row r="83" spans="2:10" ht="15" hidden="1" customHeight="1" outlineLevel="1">
      <c r="B83" s="41" t="s">
        <v>22</v>
      </c>
      <c r="C83" s="164">
        <f>IFERROR('tablas turistas por categorías '!C83/'tablas turistas por categorías '!C96-1,"-")</f>
        <v>-0.66666666666666674</v>
      </c>
      <c r="D83" s="164">
        <f>IFERROR('tablas turistas por categorías '!E83/'tablas turistas por categorías '!E96-1,"-")</f>
        <v>13.901234567901234</v>
      </c>
      <c r="E83" s="164">
        <f>IFERROR('tablas turistas por categorías '!G83/'tablas turistas por categorías '!G96-1,"-")</f>
        <v>1.0013559322033898</v>
      </c>
      <c r="F83" s="164">
        <f>IFERROR('tablas turistas por categorías '!I83/'tablas turistas por categorías '!I96-1,"-")</f>
        <v>0.95500725689404931</v>
      </c>
      <c r="G83" s="164">
        <f>IFERROR('tablas turistas por categorías '!K83/'tablas turistas por categorías '!K96-1,"-")</f>
        <v>1.5</v>
      </c>
      <c r="H83" s="165">
        <f>IFERROR('tablas turistas por categorías '!M83/'tablas turistas por categorías '!M96-1,"-")</f>
        <v>1.4401378122308355</v>
      </c>
      <c r="I83" s="164">
        <f>IFERROR('tablas turistas por categorías '!O83/'tablas turistas por categorías '!O96-1,"-")</f>
        <v>0.10754993793025625</v>
      </c>
      <c r="J83" s="165">
        <f>IFERROR('tablas turistas por categorías '!Q83/'tablas turistas por categorías '!Q96-1,"-")</f>
        <v>0.38424394169721898</v>
      </c>
    </row>
    <row r="84" spans="2:10" collapsed="1">
      <c r="B84" s="171">
        <v>2005</v>
      </c>
      <c r="C84" s="173">
        <f>IFERROR('tablas turistas por categorías '!C84/'tablas turistas por categorías '!C97-1,"-")</f>
        <v>-0.48837209302325579</v>
      </c>
      <c r="D84" s="173">
        <f>IFERROR('tablas turistas por categorías '!E84/'tablas turistas por categorías '!E97-1,"-")</f>
        <v>0.96533944428530516</v>
      </c>
      <c r="E84" s="173">
        <f>IFERROR('tablas turistas por categorías '!G84/'tablas turistas por categorías '!G97-1,"-")</f>
        <v>0.38763866877971465</v>
      </c>
      <c r="F84" s="173">
        <f>IFERROR('tablas turistas por categorías '!I84/'tablas turistas por categorías '!I97-1,"-")</f>
        <v>0.28551532033426175</v>
      </c>
      <c r="G84" s="173">
        <f>IFERROR('tablas turistas por categorías '!K84/'tablas turistas por categorías '!K97-1,"-")</f>
        <v>0.84000000000000008</v>
      </c>
      <c r="H84" s="173">
        <f>IFERROR('tablas turistas por categorías '!M84/'tablas turistas por categorías '!M97-1,"-")</f>
        <v>0.52900518390520856</v>
      </c>
      <c r="I84" s="173">
        <f>IFERROR('tablas turistas por categorías '!O84/'tablas turistas por categorías '!O97-1,"-")</f>
        <v>-7.7468894181921155E-2</v>
      </c>
      <c r="J84" s="173">
        <f>IFERROR('tablas turistas por categorías '!Q84/'tablas turistas por categorías '!Q97-1,"-")</f>
        <v>9.7305051990087987E-2</v>
      </c>
    </row>
    <row r="85" spans="2:10" ht="15" hidden="1" customHeight="1" outlineLevel="1">
      <c r="B85" s="41" t="s">
        <v>11</v>
      </c>
      <c r="C85" s="164">
        <f>IFERROR('tablas turistas por categorías '!C85/'tablas turistas por categorías '!C98-1,"-")</f>
        <v>0.625</v>
      </c>
      <c r="D85" s="164">
        <f>IFERROR('tablas turistas por categorías '!E85/'tablas turistas por categorías '!E98-1,"-")</f>
        <v>77.913043478260875</v>
      </c>
      <c r="E85" s="164">
        <f>IFERROR('tablas turistas por categorías '!G85/'tablas turistas por categorías '!G98-1,"-")</f>
        <v>5.1973684210526283E-2</v>
      </c>
      <c r="F85" s="164">
        <f>IFERROR('tablas turistas por categorías '!I85/'tablas turistas por categorías '!I98-1,"-")</f>
        <v>1.2995689655172415</v>
      </c>
      <c r="G85" s="164">
        <f>IFERROR('tablas turistas por categorías '!K85/'tablas turistas por categorías '!K98-1,"-")</f>
        <v>-5.2631578947368474E-2</v>
      </c>
      <c r="H85" s="165">
        <f>IFERROR('tablas turistas por categorías '!M85/'tablas turistas por categorías '!M98-1,"-")</f>
        <v>1.2042697719553614</v>
      </c>
      <c r="I85" s="164">
        <f>IFERROR('tablas turistas por categorías '!O85/'tablas turistas por categorías '!O98-1,"-")</f>
        <v>7.3752140129066168E-2</v>
      </c>
      <c r="J85" s="165">
        <f>IFERROR('tablas turistas por categorías '!Q85/'tablas turistas por categorías '!Q98-1,"-")</f>
        <v>0.31510254816656302</v>
      </c>
    </row>
    <row r="86" spans="2:10" ht="15" hidden="1" customHeight="1" outlineLevel="1">
      <c r="B86" s="41" t="s">
        <v>12</v>
      </c>
      <c r="C86" s="164">
        <f>IFERROR('tablas turistas por categorías '!C86/'tablas turistas por categorías '!C99-1,"-")</f>
        <v>-0.5</v>
      </c>
      <c r="D86" s="164">
        <f>IFERROR('tablas turistas por categorías '!E86/'tablas turistas por categorías '!E99-1,"-")</f>
        <v>62.58064516129032</v>
      </c>
      <c r="E86" s="164">
        <f>IFERROR('tablas turistas por categorías '!G86/'tablas turistas por categorías '!G99-1,"-")</f>
        <v>9.4043887147334804E-3</v>
      </c>
      <c r="F86" s="164">
        <f>IFERROR('tablas turistas por categorías '!I86/'tablas turistas por categorías '!I99-1,"-")</f>
        <v>1.1263736263736264</v>
      </c>
      <c r="G86" s="164">
        <f>IFERROR('tablas turistas por categorías '!K86/'tablas turistas por categorías '!K99-1,"-")</f>
        <v>0.15094339622641506</v>
      </c>
      <c r="H86" s="165">
        <f>IFERROR('tablas turistas por categorías '!M86/'tablas turistas por categorías '!M99-1,"-")</f>
        <v>1.3374999999999999</v>
      </c>
      <c r="I86" s="164">
        <f>IFERROR('tablas turistas por categorías '!O86/'tablas turistas por categorías '!O99-1,"-")</f>
        <v>-2.7347652347652351E-2</v>
      </c>
      <c r="J86" s="165">
        <f>IFERROR('tablas turistas por categorías '!Q86/'tablas turistas por categorías '!Q99-1,"-")</f>
        <v>0.23660354552780016</v>
      </c>
    </row>
    <row r="87" spans="2:10" ht="15" hidden="1" customHeight="1" outlineLevel="1">
      <c r="B87" s="41" t="s">
        <v>13</v>
      </c>
      <c r="C87" s="164">
        <f>IFERROR('tablas turistas por categorías '!C87/'tablas turistas por categorías '!C100-1,"-")</f>
        <v>-0.44444444444444442</v>
      </c>
      <c r="D87" s="164">
        <f>IFERROR('tablas turistas por categorías '!E87/'tablas turistas por categorías '!E100-1,"-")</f>
        <v>85.666666666666671</v>
      </c>
      <c r="E87" s="164">
        <f>IFERROR('tablas turistas por categorías '!G87/'tablas turistas por categorías '!G100-1,"-")</f>
        <v>-0.45177165354330706</v>
      </c>
      <c r="F87" s="164">
        <f>IFERROR('tablas turistas por categorías '!I87/'tablas turistas por categorías '!I100-1,"-")</f>
        <v>1.1865509761388284</v>
      </c>
      <c r="G87" s="164">
        <f>IFERROR('tablas turistas por categorías '!K87/'tablas turistas por categorías '!K100-1,"-")</f>
        <v>0.27272727272727271</v>
      </c>
      <c r="H87" s="165">
        <f>IFERROR('tablas turistas por categorías '!M87/'tablas turistas por categorías '!M100-1,"-")</f>
        <v>0.72569220862846096</v>
      </c>
      <c r="I87" s="164">
        <f>IFERROR('tablas turistas por categorías '!O87/'tablas turistas por categorías '!O100-1,"-")</f>
        <v>3.8352541092008252E-2</v>
      </c>
      <c r="J87" s="165">
        <f>IFERROR('tablas turistas por categorías '!Q87/'tablas turistas por categorías '!Q100-1,"-")</f>
        <v>0.19427402862985677</v>
      </c>
    </row>
    <row r="88" spans="2:10" ht="15" hidden="1" customHeight="1" outlineLevel="1">
      <c r="B88" s="41" t="s">
        <v>14</v>
      </c>
      <c r="C88" s="164">
        <f>IFERROR('tablas turistas por categorías '!C88/'tablas turistas por categorías '!C101-1,"-")</f>
        <v>-0.19999999999999996</v>
      </c>
      <c r="D88" s="164">
        <f>IFERROR('tablas turistas por categorías '!E88/'tablas turistas por categorías '!E101-1,"-")</f>
        <v>140.66666666666666</v>
      </c>
      <c r="E88" s="164">
        <f>IFERROR('tablas turistas por categorías '!G88/'tablas turistas por categorías '!G101-1,"-")</f>
        <v>-0.5934959349593496</v>
      </c>
      <c r="F88" s="164">
        <f>IFERROR('tablas turistas por categorías '!I88/'tablas turistas por categorías '!I101-1,"-")</f>
        <v>0.32547169811320753</v>
      </c>
      <c r="G88" s="164">
        <f>IFERROR('tablas turistas por categorías '!K88/'tablas turistas por categorías '!K101-1,"-")</f>
        <v>-0.52941176470588236</v>
      </c>
      <c r="H88" s="165">
        <f>IFERROR('tablas turistas por categorías '!M88/'tablas turistas por categorías '!M101-1,"-")</f>
        <v>2.2865013774104681</v>
      </c>
      <c r="I88" s="164">
        <f>IFERROR('tablas turistas por categorías '!O88/'tablas turistas por categorías '!O101-1,"-")</f>
        <v>-0.85491939966648134</v>
      </c>
      <c r="J88" s="165">
        <f>IFERROR('tablas turistas por categorías '!Q88/'tablas turistas por categorías '!Q101-1,"-")</f>
        <v>-0.32747456059204438</v>
      </c>
    </row>
    <row r="89" spans="2:10" ht="15" hidden="1" customHeight="1" outlineLevel="1">
      <c r="B89" s="41" t="s">
        <v>15</v>
      </c>
      <c r="C89" s="164">
        <f>IFERROR('tablas turistas por categorías '!C89/'tablas turistas por categorías '!C102-1,"-")</f>
        <v>4</v>
      </c>
      <c r="D89" s="164">
        <f>IFERROR('tablas turistas por categorías '!E89/'tablas turistas por categorías '!E102-1,"-")</f>
        <v>108.6</v>
      </c>
      <c r="E89" s="164">
        <f>IFERROR('tablas turistas por categorías '!G89/'tablas turistas por categorías '!G102-1,"-")</f>
        <v>-0.76237623762376239</v>
      </c>
      <c r="F89" s="164">
        <f>IFERROR('tablas turistas por categorías '!I89/'tablas turistas por categorías '!I102-1,"-")</f>
        <v>0.93023255813953498</v>
      </c>
      <c r="G89" s="164">
        <f>IFERROR('tablas turistas por categorías '!K89/'tablas turistas por categorías '!K102-1,"-")</f>
        <v>1.3333333333333335</v>
      </c>
      <c r="H89" s="165">
        <f>IFERROR('tablas turistas por categorías '!M89/'tablas turistas por categorías '!M102-1,"-")</f>
        <v>4.1006944444444446</v>
      </c>
      <c r="I89" s="164">
        <f>IFERROR('tablas turistas por categorías '!O89/'tablas turistas por categorías '!O102-1,"-")</f>
        <v>-0.8532477947072975</v>
      </c>
      <c r="J89" s="165">
        <f>IFERROR('tablas turistas por categorías '!Q89/'tablas turistas por categorías '!Q102-1,"-")</f>
        <v>7.6221498371335406E-2</v>
      </c>
    </row>
    <row r="90" spans="2:10" ht="15" hidden="1" customHeight="1" outlineLevel="1">
      <c r="B90" s="41" t="s">
        <v>16</v>
      </c>
      <c r="C90" s="164">
        <f>IFERROR('tablas turistas por categorías '!C90/'tablas turistas por categorías '!C103-1,"-")</f>
        <v>2</v>
      </c>
      <c r="D90" s="164">
        <f>IFERROR('tablas turistas por categorías '!E90/'tablas turistas por categorías '!E103-1,"-")</f>
        <v>0.46153846153846145</v>
      </c>
      <c r="E90" s="164">
        <f>IFERROR('tablas turistas por categorías '!G90/'tablas turistas por categorías '!G103-1,"-")</f>
        <v>-0.94650205761316875</v>
      </c>
      <c r="F90" s="164">
        <f>IFERROR('tablas turistas por categorías '!I90/'tablas turistas por categorías '!I103-1,"-")</f>
        <v>0.51489361702127656</v>
      </c>
      <c r="G90" s="164" t="str">
        <f>IFERROR('tablas turistas por categorías '!K90/'tablas turistas por categorías '!K103-1,"-")</f>
        <v>-</v>
      </c>
      <c r="H90" s="165">
        <f>IFERROR('tablas turistas por categorías '!M90/'tablas turistas por categorías '!M103-1,"-")</f>
        <v>-0.17206477732793524</v>
      </c>
      <c r="I90" s="164">
        <f>IFERROR('tablas turistas por categorías '!O90/'tablas turistas por categorías '!O103-1,"-")</f>
        <v>-0.13627760252365928</v>
      </c>
      <c r="J90" s="165">
        <f>IFERROR('tablas turistas por categorías '!Q90/'tablas turistas por categorías '!Q103-1,"-")</f>
        <v>-0.14478114478114479</v>
      </c>
    </row>
    <row r="91" spans="2:10" ht="15" hidden="1" customHeight="1" outlineLevel="1">
      <c r="B91" s="41" t="s">
        <v>17</v>
      </c>
      <c r="C91" s="164" t="str">
        <f>IFERROR('tablas turistas por categorías '!C91/'tablas turistas por categorías '!C104-1,"-")</f>
        <v>-</v>
      </c>
      <c r="D91" s="164">
        <f>IFERROR('tablas turistas por categorías '!E91/'tablas turistas por categorías '!E104-1,"-")</f>
        <v>-0.5</v>
      </c>
      <c r="E91" s="164">
        <f>IFERROR('tablas turistas por categorías '!G91/'tablas turistas por categorías '!G104-1,"-")</f>
        <v>-0.9095022624434389</v>
      </c>
      <c r="F91" s="164">
        <f>IFERROR('tablas turistas por categorías '!I91/'tablas turistas por categorías '!I104-1,"-")</f>
        <v>7.909604519774005E-2</v>
      </c>
      <c r="G91" s="164">
        <f>IFERROR('tablas turistas por categorías '!K91/'tablas turistas por categorías '!K104-1,"-")</f>
        <v>-0.61111111111111116</v>
      </c>
      <c r="H91" s="165">
        <f>IFERROR('tablas turistas por categorías '!M91/'tablas turistas por categorías '!M104-1,"-")</f>
        <v>-0.47641509433962259</v>
      </c>
      <c r="I91" s="164">
        <f>IFERROR('tablas turistas por categorías '!O91/'tablas turistas por categorías '!O104-1,"-")</f>
        <v>0.63445378151260501</v>
      </c>
      <c r="J91" s="165">
        <f>IFERROR('tablas turistas por categorías '!Q91/'tablas turistas por categorías '!Q104-1,"-")</f>
        <v>0.342627013630731</v>
      </c>
    </row>
    <row r="92" spans="2:10" ht="15" hidden="1" customHeight="1" outlineLevel="1">
      <c r="B92" s="41" t="s">
        <v>18</v>
      </c>
      <c r="C92" s="164" t="str">
        <f>IFERROR('tablas turistas por categorías '!C92/'tablas turistas por categorías '!C105-1,"-")</f>
        <v>-</v>
      </c>
      <c r="D92" s="164">
        <f>IFERROR('tablas turistas por categorías '!E92/'tablas turistas por categorías '!E105-1,"-")</f>
        <v>0.33333333333333326</v>
      </c>
      <c r="E92" s="164">
        <f>IFERROR('tablas turistas por categorías '!G92/'tablas turistas por categorías '!G105-1,"-")</f>
        <v>-0.4623655913978495</v>
      </c>
      <c r="F92" s="164">
        <f>IFERROR('tablas turistas por categorías '!I92/'tablas turistas por categorías '!I105-1,"-")</f>
        <v>0.53448275862068972</v>
      </c>
      <c r="G92" s="164">
        <f>IFERROR('tablas turistas por categorías '!K92/'tablas turistas por categorías '!K105-1,"-")</f>
        <v>-0.25</v>
      </c>
      <c r="H92" s="165">
        <f>IFERROR('tablas turistas por categorías '!M92/'tablas turistas por categorías '!M105-1,"-")</f>
        <v>2.0779220779220786E-2</v>
      </c>
      <c r="I92" s="164">
        <f>IFERROR('tablas turistas por categorías '!O92/'tablas turistas por categorías '!O105-1,"-")</f>
        <v>0.1620553359683794</v>
      </c>
      <c r="J92" s="165">
        <f>IFERROR('tablas turistas por categorías '!Q92/'tablas turistas por categorías '!Q105-1,"-")</f>
        <v>0.12909090909090915</v>
      </c>
    </row>
    <row r="93" spans="2:10" ht="15" hidden="1" customHeight="1" outlineLevel="1">
      <c r="B93" s="41" t="s">
        <v>19</v>
      </c>
      <c r="C93" s="164" t="str">
        <f>IFERROR('tablas turistas por categorías '!C93/'tablas turistas por categorías '!C106-1,"-")</f>
        <v>-</v>
      </c>
      <c r="D93" s="164">
        <f>IFERROR('tablas turistas por categorías '!E93/'tablas turistas por categorías '!E106-1,"-")</f>
        <v>6.0606060606060552E-2</v>
      </c>
      <c r="E93" s="164">
        <f>IFERROR('tablas turistas por categorías '!G93/'tablas turistas por categorías '!G106-1,"-")</f>
        <v>1.2024647887323945</v>
      </c>
      <c r="F93" s="164">
        <f>IFERROR('tablas turistas por categorías '!I93/'tablas turistas por categorías '!I106-1,"-")</f>
        <v>-9.6078431372549011E-2</v>
      </c>
      <c r="G93" s="164">
        <f>IFERROR('tablas turistas por categorías '!K93/'tablas turistas por categorías '!K106-1,"-")</f>
        <v>0.49019607843137258</v>
      </c>
      <c r="H93" s="165">
        <f>IFERROR('tablas turistas por categorías '!M93/'tablas turistas por categorías '!M106-1,"-")</f>
        <v>0.57487091222030973</v>
      </c>
      <c r="I93" s="164">
        <f>IFERROR('tablas turistas por categorías '!O93/'tablas turistas por categorías '!O106-1,"-")</f>
        <v>0.48332358104154483</v>
      </c>
      <c r="J93" s="165">
        <f>IFERROR('tablas turistas por categorías '!Q93/'tablas turistas por categorías '!Q106-1,"-")</f>
        <v>0.50655021834061142</v>
      </c>
    </row>
    <row r="94" spans="2:10" ht="15" hidden="1" customHeight="1" outlineLevel="1">
      <c r="B94" s="41" t="s">
        <v>20</v>
      </c>
      <c r="C94" s="164">
        <f>IFERROR('tablas turistas por categorías '!C94/'tablas turistas por categorías '!C107-1,"-")</f>
        <v>0.39999999999999991</v>
      </c>
      <c r="D94" s="164">
        <f>IFERROR('tablas turistas por categorías '!E94/'tablas turistas por categorías '!E107-1,"-")</f>
        <v>-0.7570093457943925</v>
      </c>
      <c r="E94" s="164">
        <f>IFERROR('tablas turistas por categorías '!G94/'tablas turistas por categorías '!G107-1,"-")</f>
        <v>0.13690476190476186</v>
      </c>
      <c r="F94" s="164">
        <f>IFERROR('tablas turistas por categorías '!I94/'tablas turistas por categorías '!I107-1,"-")</f>
        <v>-8.4192439862542989E-2</v>
      </c>
      <c r="G94" s="164">
        <f>IFERROR('tablas turistas por categorías '!K94/'tablas turistas por categorías '!K107-1,"-")</f>
        <v>-0.1785714285714286</v>
      </c>
      <c r="H94" s="165">
        <f>IFERROR('tablas turistas por categorías '!M94/'tablas turistas por categorías '!M107-1,"-")</f>
        <v>1.9321394910461809E-2</v>
      </c>
      <c r="I94" s="164">
        <f>IFERROR('tablas turistas por categorías '!O94/'tablas turistas por categorías '!O107-1,"-")</f>
        <v>0.25725288831835691</v>
      </c>
      <c r="J94" s="165">
        <f>IFERROR('tablas turistas por categorías '!Q94/'tablas turistas por categorías '!Q107-1,"-")</f>
        <v>0.20631557707828896</v>
      </c>
    </row>
    <row r="95" spans="2:10" ht="15" hidden="1" customHeight="1" outlineLevel="1">
      <c r="B95" s="41" t="s">
        <v>21</v>
      </c>
      <c r="C95" s="164">
        <f>IFERROR('tablas turistas por categorías '!C95/'tablas turistas por categorías '!C108-1,"-")</f>
        <v>0.76190476190476186</v>
      </c>
      <c r="D95" s="164">
        <f>IFERROR('tablas turistas por categorías '!E95/'tablas turistas por categorías '!E108-1,"-")</f>
        <v>-0.65263157894736845</v>
      </c>
      <c r="E95" s="164">
        <f>IFERROR('tablas turistas por categorías '!G95/'tablas turistas por categorías '!G108-1,"-")</f>
        <v>0.45522388059701502</v>
      </c>
      <c r="F95" s="164">
        <f>IFERROR('tablas turistas por categorías '!I95/'tablas turistas por categorías '!I108-1,"-")</f>
        <v>0.38079470198675502</v>
      </c>
      <c r="G95" s="164">
        <f>IFERROR('tablas turistas por categorías '!K95/'tablas turistas por categorías '!K108-1,"-")</f>
        <v>0.73333333333333339</v>
      </c>
      <c r="H95" s="165">
        <f>IFERROR('tablas turistas por categorías '!M95/'tablas turistas por categorías '!M108-1,"-")</f>
        <v>0.38939475093733256</v>
      </c>
      <c r="I95" s="164">
        <f>IFERROR('tablas turistas por categorías '!O95/'tablas turistas por categorías '!O108-1,"-")</f>
        <v>0.46684914841849157</v>
      </c>
      <c r="J95" s="165">
        <f>IFERROR('tablas turistas por categorías '!Q95/'tablas turistas por categorías '!Q108-1,"-")</f>
        <v>0.449721662916025</v>
      </c>
    </row>
    <row r="96" spans="2:10" ht="15" hidden="1" customHeight="1" outlineLevel="1">
      <c r="B96" s="41" t="s">
        <v>22</v>
      </c>
      <c r="C96" s="164">
        <f>IFERROR('tablas turistas por categorías '!C96/'tablas turistas por categorías '!C109-1,"-")</f>
        <v>0.15384615384615374</v>
      </c>
      <c r="D96" s="164">
        <f>IFERROR('tablas turistas por categorías '!E96/'tablas turistas por categorías '!E109-1,"-")</f>
        <v>0.32786885245901631</v>
      </c>
      <c r="E96" s="164">
        <f>IFERROR('tablas turistas por categorías '!G96/'tablas turistas por categorías '!G109-1,"-")</f>
        <v>0.19143780290791601</v>
      </c>
      <c r="F96" s="164">
        <f>IFERROR('tablas turistas por categorías '!I96/'tablas turistas por categorías '!I109-1,"-")</f>
        <v>0.26654411764705888</v>
      </c>
      <c r="G96" s="164">
        <f>IFERROR('tablas turistas por categorías '!K96/'tablas turistas por categorías '!K109-1,"-")</f>
        <v>0.40909090909090917</v>
      </c>
      <c r="H96" s="165">
        <f>IFERROR('tablas turistas por categorías '!M96/'tablas turistas por categorías '!M109-1,"-")</f>
        <v>0.22210526315789481</v>
      </c>
      <c r="I96" s="164">
        <f>IFERROR('tablas turistas por categorías '!O96/'tablas turistas por categorías '!O109-1,"-")</f>
        <v>0.19791807489522784</v>
      </c>
      <c r="J96" s="165">
        <f>IFERROR('tablas turistas por categorías '!Q96/'tablas turistas por categorías '!Q109-1,"-")</f>
        <v>0.20286113800150596</v>
      </c>
    </row>
    <row r="97" spans="2:10" collapsed="1">
      <c r="B97" s="171">
        <v>2004</v>
      </c>
      <c r="C97" s="173">
        <f>IFERROR('tablas turistas por categorías '!C97/'tablas turistas por categorías '!C110-1,"-")</f>
        <v>0.46590909090909083</v>
      </c>
      <c r="D97" s="173">
        <f>IFERROR('tablas turistas por categorías '!E97/'tablas turistas por categorías '!E110-1,"-")</f>
        <v>16.112745098039216</v>
      </c>
      <c r="E97" s="173">
        <f>IFERROR('tablas turistas por categorías '!G97/'tablas turistas por categorías '!G110-1,"-")</f>
        <v>6.2528064660978933E-2</v>
      </c>
      <c r="F97" s="173">
        <f>IFERROR('tablas turistas por categorías '!I97/'tablas turistas por categorías '!I110-1,"-")</f>
        <v>0.53386028626361881</v>
      </c>
      <c r="G97" s="173">
        <f>IFERROR('tablas turistas por categorías '!K97/'tablas turistas por categorías '!K110-1,"-")</f>
        <v>0.21145374449339216</v>
      </c>
      <c r="H97" s="173">
        <f>IFERROR('tablas turistas por categorías '!M97/'tablas turistas por categorías '!M110-1,"-")</f>
        <v>0.67177935208748885</v>
      </c>
      <c r="I97" s="173">
        <f>IFERROR('tablas turistas por categorías '!O97/'tablas turistas por categorías '!O110-1,"-")</f>
        <v>0.12934293937284846</v>
      </c>
      <c r="J97" s="173">
        <f>IFERROR('tablas turistas por categorías '!Q97/'tablas turistas por categorías '!Q110-1,"-")</f>
        <v>0.24583456425406203</v>
      </c>
    </row>
    <row r="98" spans="2:10" ht="15" hidden="1" customHeight="1" outlineLevel="1">
      <c r="B98" s="41" t="s">
        <v>11</v>
      </c>
      <c r="C98" s="164">
        <f>IFERROR('tablas turistas por categorías '!C98/'tablas turistas por categorías '!C111-1,"-")</f>
        <v>15</v>
      </c>
      <c r="D98" s="164">
        <f>IFERROR('tablas turistas por categorías '!E98/'tablas turistas por categorías '!E111-1,"-")</f>
        <v>-0.46511627906976749</v>
      </c>
      <c r="E98" s="164">
        <f>IFERROR('tablas turistas por categorías '!G98/'tablas turistas por categorías '!G111-1,"-")</f>
        <v>0.13011152416356886</v>
      </c>
      <c r="F98" s="164">
        <f>IFERROR('tablas turistas por categorías '!I98/'tablas turistas por categorías '!I111-1,"-")</f>
        <v>-0.48156424581005586</v>
      </c>
      <c r="G98" s="164">
        <f>IFERROR('tablas turistas por categorías '!K98/'tablas turistas por categorías '!K111-1,"-")</f>
        <v>1</v>
      </c>
      <c r="H98" s="165">
        <f>IFERROR('tablas turistas por categorías '!M98/'tablas turistas por categorías '!M111-1,"-")</f>
        <v>-0.10508033000434214</v>
      </c>
      <c r="I98" s="164">
        <f>IFERROR('tablas turistas por categorías '!O98/'tablas turistas por categorías '!O111-1,"-")</f>
        <v>-8.1973159231048198E-2</v>
      </c>
      <c r="J98" s="165">
        <f>IFERROR('tablas turistas por categorías '!Q98/'tablas turistas por categorías '!Q111-1,"-")</f>
        <v>-8.7005863438623043E-2</v>
      </c>
    </row>
    <row r="99" spans="2:10" ht="15" hidden="1" customHeight="1" outlineLevel="1">
      <c r="B99" s="41" t="s">
        <v>12</v>
      </c>
      <c r="C99" s="164">
        <f>IFERROR('tablas turistas por categorías '!C99/'tablas turistas por categorías '!C112-1,"-")</f>
        <v>0.55555555555555558</v>
      </c>
      <c r="D99" s="164">
        <f>IFERROR('tablas turistas por categorías '!E99/'tablas turistas por categorías '!E112-1,"-")</f>
        <v>-3.125E-2</v>
      </c>
      <c r="E99" s="164">
        <f>IFERROR('tablas turistas por categorías '!G99/'tablas turistas por categorías '!G112-1,"-")</f>
        <v>1.6733067729083562E-2</v>
      </c>
      <c r="F99" s="164">
        <f>IFERROR('tablas turistas por categorías '!I99/'tablas turistas por categorías '!I112-1,"-")</f>
        <v>0.16417910447761197</v>
      </c>
      <c r="G99" s="164">
        <f>IFERROR('tablas turistas por categorías '!K99/'tablas turistas por categorías '!K112-1,"-")</f>
        <v>-8.6206896551724088E-2</v>
      </c>
      <c r="H99" s="165">
        <f>IFERROR('tablas turistas por categorías '!M99/'tablas turistas por categorías '!M112-1,"-")</f>
        <v>5.3208996160175603E-2</v>
      </c>
      <c r="I99" s="164">
        <f>IFERROR('tablas turistas por categorías '!O99/'tablas turistas por categorías '!O112-1,"-")</f>
        <v>0.10883411797286069</v>
      </c>
      <c r="J99" s="165">
        <f>IFERROR('tablas turistas por categorías '!Q99/'tablas turistas por categorías '!Q112-1,"-")</f>
        <v>9.7622996130458883E-2</v>
      </c>
    </row>
    <row r="100" spans="2:10" ht="15" hidden="1" customHeight="1" outlineLevel="1">
      <c r="B100" s="41" t="s">
        <v>13</v>
      </c>
      <c r="C100" s="164">
        <f>IFERROR('tablas turistas por categorías '!C100/'tablas turistas por categorías '!C113-1,"-")</f>
        <v>3.5</v>
      </c>
      <c r="D100" s="164">
        <f>IFERROR('tablas turistas por categorías '!E100/'tablas turistas por categorías '!E113-1,"-")</f>
        <v>-0.82089552238805974</v>
      </c>
      <c r="E100" s="164">
        <f>IFERROR('tablas turistas por categorías '!G100/'tablas turistas por categorías '!G113-1,"-")</f>
        <v>-9.74658869395717E-3</v>
      </c>
      <c r="F100" s="164">
        <f>IFERROR('tablas turistas por categorías '!I100/'tablas turistas por categorías '!I113-1,"-")</f>
        <v>0.2877094972067038</v>
      </c>
      <c r="G100" s="164">
        <f>IFERROR('tablas turistas por categorías '!K100/'tablas turistas por categorías '!K113-1,"-")</f>
        <v>1.3913043478260869</v>
      </c>
      <c r="H100" s="165">
        <f>IFERROR('tablas turistas por categorías '!M100/'tablas turistas por categorías '!M113-1,"-")</f>
        <v>5.2168021680216725E-2</v>
      </c>
      <c r="I100" s="164">
        <f>IFERROR('tablas turistas por categorías '!O100/'tablas turistas por categorías '!O113-1,"-")</f>
        <v>0.10339795705649357</v>
      </c>
      <c r="J100" s="165">
        <f>IFERROR('tablas turistas por categorías '!Q100/'tablas turistas por categorías '!Q113-1,"-")</f>
        <v>9.1343854615016706E-2</v>
      </c>
    </row>
    <row r="101" spans="2:10" ht="15" hidden="1" customHeight="1" outlineLevel="1">
      <c r="B101" s="41" t="s">
        <v>14</v>
      </c>
      <c r="C101" s="164">
        <f>IFERROR('tablas turistas por categorías '!C101/'tablas turistas por categorías '!C114-1,"-")</f>
        <v>4</v>
      </c>
      <c r="D101" s="164">
        <f>IFERROR('tablas turistas por categorías '!E101/'tablas turistas por categorías '!E114-1,"-")</f>
        <v>-0.33333333333333337</v>
      </c>
      <c r="E101" s="164">
        <f>IFERROR('tablas turistas por categorías '!G101/'tablas turistas por categorías '!G114-1,"-")</f>
        <v>-0.2931034482758621</v>
      </c>
      <c r="F101" s="164">
        <f>IFERROR('tablas turistas por categorías '!I101/'tablas turistas por categorías '!I114-1,"-")</f>
        <v>22.555555555555557</v>
      </c>
      <c r="G101" s="164">
        <f>IFERROR('tablas turistas por categorías '!K101/'tablas turistas por categorías '!K114-1,"-")</f>
        <v>0.41666666666666674</v>
      </c>
      <c r="H101" s="165">
        <f>IFERROR('tablas turistas por categorías '!M101/'tablas turistas por categorías '!M114-1,"-")</f>
        <v>0.77073170731707319</v>
      </c>
      <c r="I101" s="164">
        <f>IFERROR('tablas turistas por categorías '!O101/'tablas turistas por categorías '!O114-1,"-")</f>
        <v>0.62658227848101267</v>
      </c>
      <c r="J101" s="165">
        <f>IFERROR('tablas turistas por categorías '!Q101/'tablas turistas por categorías '!Q114-1,"-")</f>
        <v>0.64912280701754388</v>
      </c>
    </row>
    <row r="102" spans="2:10" ht="15" hidden="1" customHeight="1" outlineLevel="1">
      <c r="B102" s="41" t="s">
        <v>15</v>
      </c>
      <c r="C102" s="164" t="str">
        <f>IFERROR('tablas turistas por categorías '!C102/'tablas turistas por categorías '!C115-1,"-")</f>
        <v>-</v>
      </c>
      <c r="D102" s="164">
        <f>IFERROR('tablas turistas por categorías '!E102/'tablas turistas por categorías '!E115-1,"-")</f>
        <v>-0.47368421052631582</v>
      </c>
      <c r="E102" s="164">
        <f>IFERROR('tablas turistas por categorías '!G102/'tablas turistas por categorías '!G115-1,"-")</f>
        <v>-0.37654320987654322</v>
      </c>
      <c r="F102" s="164">
        <f>IFERROR('tablas turistas por categorías '!I102/'tablas turistas por categorías '!I115-1,"-")</f>
        <v>-8.9947089947089998E-2</v>
      </c>
      <c r="G102" s="164">
        <f>IFERROR('tablas turistas por categorías '!K102/'tablas turistas por categorías '!K115-1,"-")</f>
        <v>-0.5714285714285714</v>
      </c>
      <c r="H102" s="165">
        <f>IFERROR('tablas turistas por categorías '!M102/'tablas turistas por categorías '!M115-1,"-")</f>
        <v>-0.23607427055702923</v>
      </c>
      <c r="I102" s="164">
        <f>IFERROR('tablas turistas por categorías '!O102/'tablas turistas por categorías '!O115-1,"-")</f>
        <v>0.1388127853881278</v>
      </c>
      <c r="J102" s="165">
        <f>IFERROR('tablas turistas por categorías '!Q102/'tablas turistas por categorías '!Q115-1,"-")</f>
        <v>4.2798913043478271E-2</v>
      </c>
    </row>
    <row r="103" spans="2:10" ht="15" hidden="1" customHeight="1" outlineLevel="1">
      <c r="B103" s="41" t="s">
        <v>16</v>
      </c>
      <c r="C103" s="164">
        <f>IFERROR('tablas turistas por categorías '!C103/'tablas turistas por categorías '!C116-1,"-")</f>
        <v>-0.85714285714285721</v>
      </c>
      <c r="D103" s="164">
        <f>IFERROR('tablas turistas por categorías '!E103/'tablas turistas por categorías '!E116-1,"-")</f>
        <v>5.5</v>
      </c>
      <c r="E103" s="164">
        <f>IFERROR('tablas turistas por categorías '!G103/'tablas turistas por categorías '!G116-1,"-")</f>
        <v>0.42941176470588238</v>
      </c>
      <c r="F103" s="164">
        <f>IFERROR('tablas turistas por categorías '!I103/'tablas turistas por categorías '!I116-1,"-")</f>
        <v>7.3928571428571423</v>
      </c>
      <c r="G103" s="164">
        <f>IFERROR('tablas turistas por categorías '!K103/'tablas turistas por categorías '!K116-1,"-")</f>
        <v>-1</v>
      </c>
      <c r="H103" s="165">
        <f>IFERROR('tablas turistas por categorías '!M103/'tablas turistas por categorías '!M116-1,"-")</f>
        <v>1.1293103448275863</v>
      </c>
      <c r="I103" s="164">
        <f>IFERROR('tablas turistas por categorías '!O103/'tablas turistas por categorías '!O116-1,"-")</f>
        <v>-0.20110887096774188</v>
      </c>
      <c r="J103" s="165">
        <f>IFERROR('tablas turistas por categorías '!Q103/'tablas turistas por categorías '!Q116-1,"-")</f>
        <v>-6.1823104693140785E-2</v>
      </c>
    </row>
    <row r="104" spans="2:10" ht="15" hidden="1" customHeight="1" outlineLevel="1">
      <c r="B104" s="41" t="s">
        <v>17</v>
      </c>
      <c r="C104" s="164" t="str">
        <f>IFERROR('tablas turistas por categorías '!C104/'tablas turistas por categorías '!C117-1,"-")</f>
        <v>-</v>
      </c>
      <c r="D104" s="164">
        <f>IFERROR('tablas turistas por categorías '!E104/'tablas turistas por categorías '!E117-1,"-")</f>
        <v>3</v>
      </c>
      <c r="E104" s="164">
        <f>IFERROR('tablas turistas por categorías '!G104/'tablas turistas por categorías '!G117-1,"-")</f>
        <v>6.7632850241545972E-2</v>
      </c>
      <c r="F104" s="164">
        <f>IFERROR('tablas turistas por categorías '!I104/'tablas turistas por categorías '!I117-1,"-")</f>
        <v>-0.56296296296296289</v>
      </c>
      <c r="G104" s="164">
        <f>IFERROR('tablas turistas por categorías '!K104/'tablas turistas por categorías '!K117-1,"-")</f>
        <v>0.63636363636363646</v>
      </c>
      <c r="H104" s="165">
        <f>IFERROR('tablas turistas por categorías '!M104/'tablas turistas por categorías '!M117-1,"-")</f>
        <v>-0.3216</v>
      </c>
      <c r="I104" s="164">
        <f>IFERROR('tablas turistas por categorías '!O104/'tablas turistas por categorías '!O117-1,"-")</f>
        <v>-0.1524216524216524</v>
      </c>
      <c r="J104" s="165">
        <f>IFERROR('tablas turistas por categorías '!Q104/'tablas turistas por categorías '!Q117-1,"-")</f>
        <v>-0.20453425332676201</v>
      </c>
    </row>
    <row r="105" spans="2:10" ht="15" hidden="1" customHeight="1" outlineLevel="1">
      <c r="B105" s="41" t="s">
        <v>18</v>
      </c>
      <c r="C105" s="164" t="str">
        <f>IFERROR('tablas turistas por categorías '!C105/'tablas turistas por categorías '!C118-1,"-")</f>
        <v>-</v>
      </c>
      <c r="D105" s="164">
        <f>IFERROR('tablas turistas por categorías '!E105/'tablas turistas por categorías '!E118-1,"-")</f>
        <v>1.25</v>
      </c>
      <c r="E105" s="164">
        <f>IFERROR('tablas turistas por categorías '!G105/'tablas turistas por categorías '!G118-1,"-")</f>
        <v>3.3333333333333437E-2</v>
      </c>
      <c r="F105" s="164">
        <f>IFERROR('tablas turistas por categorías '!I105/'tablas turistas por categorías '!I118-1,"-")</f>
        <v>33.799999999999997</v>
      </c>
      <c r="G105" s="164">
        <f>IFERROR('tablas turistas por categorías '!K105/'tablas turistas por categorías '!K118-1,"-")</f>
        <v>0.60000000000000009</v>
      </c>
      <c r="H105" s="165">
        <f>IFERROR('tablas turistas por categorías '!M105/'tablas turistas por categorías '!M118-1,"-")</f>
        <v>0.9346733668341709</v>
      </c>
      <c r="I105" s="164">
        <f>IFERROR('tablas turistas por categorías '!O105/'tablas turistas por categorías '!O118-1,"-")</f>
        <v>-0.27465596330275233</v>
      </c>
      <c r="J105" s="165">
        <f>IFERROR('tablas turistas por categorías '!Q105/'tablas turistas por categorías '!Q118-1,"-")</f>
        <v>-0.15079773546062791</v>
      </c>
    </row>
    <row r="106" spans="2:10" ht="15" hidden="1" customHeight="1" outlineLevel="1">
      <c r="B106" s="41" t="s">
        <v>19</v>
      </c>
      <c r="C106" s="164">
        <f>IFERROR('tablas turistas por categorías '!C106/'tablas turistas por categorías '!C119-1,"-")</f>
        <v>-1</v>
      </c>
      <c r="D106" s="164">
        <f>IFERROR('tablas turistas por categorías '!E106/'tablas turistas por categorías '!E119-1,"-")</f>
        <v>2.2999999999999998</v>
      </c>
      <c r="E106" s="164">
        <f>IFERROR('tablas turistas por categorías '!G106/'tablas turistas por categorías '!G119-1,"-")</f>
        <v>-0.44313725490196076</v>
      </c>
      <c r="F106" s="164">
        <f>IFERROR('tablas turistas por categorías '!I106/'tablas turistas por categorías '!I119-1,"-")</f>
        <v>10.86046511627907</v>
      </c>
      <c r="G106" s="164">
        <f>IFERROR('tablas turistas por categorías '!K106/'tablas turistas por categorías '!K119-1,"-")</f>
        <v>-0.31999999999999995</v>
      </c>
      <c r="H106" s="165">
        <f>IFERROR('tablas turistas por categorías '!M106/'tablas turistas por categorías '!M119-1,"-")</f>
        <v>9.5569070373588971E-3</v>
      </c>
      <c r="I106" s="164">
        <f>IFERROR('tablas turistas por categorías '!O106/'tablas turistas por categorías '!O119-1,"-")</f>
        <v>-6.7902917916553007E-2</v>
      </c>
      <c r="J106" s="165">
        <f>IFERROR('tablas turistas por categorías '!Q106/'tablas turistas por categorías '!Q119-1,"-")</f>
        <v>-4.9398090493980917E-2</v>
      </c>
    </row>
    <row r="107" spans="2:10" ht="15" hidden="1" customHeight="1" outlineLevel="1">
      <c r="B107" s="41" t="s">
        <v>20</v>
      </c>
      <c r="C107" s="164">
        <f>IFERROR('tablas turistas por categorías '!C107/'tablas turistas por categorías '!C120-1,"-")</f>
        <v>-0.66666666666666674</v>
      </c>
      <c r="D107" s="164">
        <f>IFERROR('tablas turistas por categorías '!E107/'tablas turistas por categorías '!E120-1,"-")</f>
        <v>4.6315789473684212</v>
      </c>
      <c r="E107" s="164">
        <f>IFERROR('tablas turistas por categorías '!G107/'tablas turistas por categorías '!G120-1,"-")</f>
        <v>0.64504283965728271</v>
      </c>
      <c r="F107" s="164">
        <f>IFERROR('tablas turistas por categorías '!I107/'tablas turistas por categorías '!I120-1,"-")</f>
        <v>0.88961038961038952</v>
      </c>
      <c r="G107" s="164">
        <f>IFERROR('tablas turistas por categorías '!K107/'tablas turistas por categorías '!K120-1,"-")</f>
        <v>-0.26956521739130435</v>
      </c>
      <c r="H107" s="165">
        <f>IFERROR('tablas turistas por categorías '!M107/'tablas turistas por categorías '!M120-1,"-")</f>
        <v>0.66562009419152268</v>
      </c>
      <c r="I107" s="164">
        <f>IFERROR('tablas turistas por categorías '!O107/'tablas turistas por categorías '!O120-1,"-")</f>
        <v>-0.18650793650793651</v>
      </c>
      <c r="J107" s="165">
        <f>IFERROR('tablas turistas por categorías '!Q107/'tablas turistas por categorías '!Q120-1,"-")</f>
        <v>-8.6451612903225783E-2</v>
      </c>
    </row>
    <row r="108" spans="2:10" ht="15" hidden="1" customHeight="1" outlineLevel="1">
      <c r="B108" s="41" t="s">
        <v>21</v>
      </c>
      <c r="C108" s="164">
        <f>IFERROR('tablas turistas por categorías '!C108/'tablas turistas por categorías '!C121-1,"-")</f>
        <v>20</v>
      </c>
      <c r="D108" s="164">
        <f>IFERROR('tablas turistas por categorías '!E108/'tablas turistas por categorías '!E121-1,"-")</f>
        <v>2.2758620689655173</v>
      </c>
      <c r="E108" s="164">
        <f>IFERROR('tablas turistas por categorías '!G108/'tablas turistas por categorías '!G121-1,"-")</f>
        <v>-0.22375090514120199</v>
      </c>
      <c r="F108" s="164">
        <f>IFERROR('tablas turistas por categorías '!I108/'tablas turistas por categorías '!I121-1,"-")</f>
        <v>0.58115183246073299</v>
      </c>
      <c r="G108" s="164">
        <f>IFERROR('tablas turistas por categorías '!K108/'tablas turistas por categorías '!K121-1,"-")</f>
        <v>-0.31818181818181823</v>
      </c>
      <c r="H108" s="165">
        <f>IFERROR('tablas turistas por categorías '!M108/'tablas turistas por categorías '!M121-1,"-")</f>
        <v>-1.8917498686284784E-2</v>
      </c>
      <c r="I108" s="164">
        <f>IFERROR('tablas turistas por categorías '!O108/'tablas turistas por categorías '!O121-1,"-")</f>
        <v>-0.22753435921531773</v>
      </c>
      <c r="J108" s="165">
        <f>IFERROR('tablas turistas por categorías '!Q108/'tablas turistas por categorías '!Q121-1,"-")</f>
        <v>-0.18942012288786481</v>
      </c>
    </row>
    <row r="109" spans="2:10" ht="15" hidden="1" customHeight="1" outlineLevel="1">
      <c r="B109" s="41" t="s">
        <v>22</v>
      </c>
      <c r="C109" s="164">
        <f>IFERROR('tablas turistas por categorías '!C109/'tablas turistas por categorías '!C122-1,"-")</f>
        <v>2.25</v>
      </c>
      <c r="D109" s="164">
        <f>IFERROR('tablas turistas por categorías '!E109/'tablas turistas por categorías '!E122-1,"-")</f>
        <v>2.8125</v>
      </c>
      <c r="E109" s="164">
        <f>IFERROR('tablas turistas por categorías '!G109/'tablas turistas por categorías '!G122-1,"-")</f>
        <v>-0.13968033356497567</v>
      </c>
      <c r="F109" s="164">
        <f>IFERROR('tablas turistas por categorías '!I109/'tablas turistas por categorías '!I122-1,"-")</f>
        <v>1.3964757709251101</v>
      </c>
      <c r="G109" s="164">
        <f>IFERROR('tablas turistas por categorías '!K109/'tablas turistas por categorías '!K122-1,"-")</f>
        <v>0</v>
      </c>
      <c r="H109" s="165">
        <f>IFERROR('tablas turistas por categorías '!M109/'tablas turistas por categorías '!M122-1,"-")</f>
        <v>9.8265895953757232E-2</v>
      </c>
      <c r="I109" s="164">
        <f>IFERROR('tablas turistas por categorías '!O109/'tablas turistas por categorías '!O122-1,"-")</f>
        <v>-0.13068515689270188</v>
      </c>
      <c r="J109" s="165">
        <f>IFERROR('tablas turistas por categorías '!Q109/'tablas turistas por categorías '!Q122-1,"-")</f>
        <v>-9.2001171989452124E-2</v>
      </c>
    </row>
    <row r="110" spans="2:10" collapsed="1">
      <c r="B110" s="171">
        <v>2003</v>
      </c>
      <c r="C110" s="173">
        <f>IFERROR('tablas turistas por categorías '!C110/'tablas turistas por categorías '!C123-1,"-")</f>
        <v>0.54385964912280693</v>
      </c>
      <c r="D110" s="173">
        <f>IFERROR('tablas turistas por categorías '!E110/'tablas turistas por categorías '!E123-1,"-")</f>
        <v>0.61904761904761907</v>
      </c>
      <c r="E110" s="173">
        <f>IFERROR('tablas turistas por categorías '!G110/'tablas turistas por categorías '!G123-1,"-")</f>
        <v>-2.9206625980819578E-2</v>
      </c>
      <c r="F110" s="173">
        <f>IFERROR('tablas turistas por categorías '!I110/'tablas turistas por categorías '!I123-1,"-")</f>
        <v>0.41078963230861976</v>
      </c>
      <c r="G110" s="173">
        <f>IFERROR('tablas turistas por categorías '!K110/'tablas turistas por categorías '!K123-1,"-")</f>
        <v>-8.2828282828282807E-2</v>
      </c>
      <c r="H110" s="173">
        <f>IFERROR('tablas turistas por categorías '!M110/'tablas turistas por categorías '!M123-1,"-")</f>
        <v>9.3322304105880605E-2</v>
      </c>
      <c r="I110" s="173">
        <f>IFERROR('tablas turistas por categorías '!O110/'tablas turistas por categorías '!O123-1,"-")</f>
        <v>-8.1657683803206149E-2</v>
      </c>
      <c r="J110" s="173">
        <f>IFERROR('tablas turistas por categorías '!Q110/'tablas turistas por categorías '!Q123-1,"-")</f>
        <v>-4.8970303149495686E-2</v>
      </c>
    </row>
    <row r="111" spans="2:10" ht="15" hidden="1" customHeight="1" outlineLevel="1">
      <c r="B111" s="41" t="s">
        <v>11</v>
      </c>
      <c r="C111" s="164">
        <f>IFERROR('tablas turistas por categorías '!C111/'tablas turistas por categorías '!C124-1,"-")</f>
        <v>-0.66666666666666674</v>
      </c>
      <c r="D111" s="164">
        <f>IFERROR('tablas turistas por categorías '!E111/'tablas turistas por categorías '!E124-1,"-")</f>
        <v>1.3888888888888888</v>
      </c>
      <c r="E111" s="164">
        <f>IFERROR('tablas turistas por categorías '!G111/'tablas turistas por categorías '!G124-1,"-")</f>
        <v>1.4410163339382942</v>
      </c>
      <c r="F111" s="164">
        <f>IFERROR('tablas turistas por categorías '!I111/'tablas turistas por categorías '!I124-1,"-")</f>
        <v>4.5590062111801242</v>
      </c>
      <c r="G111" s="164">
        <f>IFERROR('tablas turistas por categorías '!K111/'tablas turistas por categorías '!K124-1,"-")</f>
        <v>-0.34482758620689657</v>
      </c>
      <c r="H111" s="165">
        <f>IFERROR('tablas turistas por categorías '!M111/'tablas turistas por categorías '!M124-1,"-")</f>
        <v>2.0223097112860891</v>
      </c>
      <c r="I111" s="164">
        <f>IFERROR('tablas turistas por categorías '!O111/'tablas turistas por categorías '!O124-1,"-")</f>
        <v>-2.9680900985452841E-2</v>
      </c>
      <c r="J111" s="165">
        <f>IFERROR('tablas turistas por categorías '!Q111/'tablas turistas por categorías '!Q124-1,"-")</f>
        <v>0.13870342451001516</v>
      </c>
    </row>
    <row r="112" spans="2:10" ht="15" hidden="1" customHeight="1" outlineLevel="1">
      <c r="B112" s="41" t="s">
        <v>12</v>
      </c>
      <c r="C112" s="164">
        <f>IFERROR('tablas turistas por categorías '!C112/'tablas turistas por categorías '!C125-1,"-")</f>
        <v>0</v>
      </c>
      <c r="D112" s="164">
        <f>IFERROR('tablas turistas por categorías '!E112/'tablas turistas por categorías '!E125-1,"-")</f>
        <v>1.6666666666666665</v>
      </c>
      <c r="E112" s="164">
        <f>IFERROR('tablas turistas por categorías '!G112/'tablas turistas por categorías '!G125-1,"-")</f>
        <v>6.4461407972858265E-2</v>
      </c>
      <c r="F112" s="164">
        <f>IFERROR('tablas turistas por categorías '!I112/'tablas turistas por categorías '!I125-1,"-")</f>
        <v>1.1415525114155249</v>
      </c>
      <c r="G112" s="164">
        <f>IFERROR('tablas turistas por categorías '!K112/'tablas turistas por categorías '!K125-1,"-")</f>
        <v>0.93333333333333335</v>
      </c>
      <c r="H112" s="165">
        <f>IFERROR('tablas turistas por categorías '!M112/'tablas turistas por categorías '!M125-1,"-")</f>
        <v>0.25810904071773644</v>
      </c>
      <c r="I112" s="164">
        <f>IFERROR('tablas turistas por categorías '!O112/'tablas turistas por categorías '!O125-1,"-")</f>
        <v>6.0343561885185748E-2</v>
      </c>
      <c r="J112" s="165">
        <f>IFERROR('tablas turistas por categorías '!Q112/'tablas turistas por categorías '!Q125-1,"-")</f>
        <v>9.5036319612590736E-2</v>
      </c>
    </row>
    <row r="113" spans="2:10" ht="15" hidden="1" customHeight="1" outlineLevel="1">
      <c r="B113" s="41" t="s">
        <v>13</v>
      </c>
      <c r="C113" s="164">
        <f>IFERROR('tablas turistas por categorías '!C113/'tablas turistas por categorías '!C126-1,"-")</f>
        <v>-0.6</v>
      </c>
      <c r="D113" s="164">
        <f>IFERROR('tablas turistas por categorías '!E113/'tablas turistas por categorías '!E126-1,"-")</f>
        <v>0.52272727272727271</v>
      </c>
      <c r="E113" s="164">
        <f>IFERROR('tablas turistas por categorías '!G113/'tablas turistas por categorías '!G126-1,"-")</f>
        <v>0.35714285714285721</v>
      </c>
      <c r="F113" s="164">
        <f>IFERROR('tablas turistas por categorías '!I113/'tablas turistas por categorías '!I126-1,"-")</f>
        <v>0.84536082474226815</v>
      </c>
      <c r="G113" s="164">
        <f>IFERROR('tablas turistas por categorías '!K113/'tablas turistas por categorías '!K126-1,"-")</f>
        <v>0</v>
      </c>
      <c r="H113" s="165">
        <f>IFERROR('tablas turistas por categorías '!M113/'tablas turistas por categorías '!M126-1,"-")</f>
        <v>0.44422700587084152</v>
      </c>
      <c r="I113" s="164">
        <f>IFERROR('tablas turistas por categorías '!O113/'tablas turistas por categorías '!O126-1,"-")</f>
        <v>-4.8025401865449457E-2</v>
      </c>
      <c r="J113" s="165">
        <f>IFERROR('tablas turistas por categorías '!Q113/'tablas turistas por categorías '!Q126-1,"-")</f>
        <v>3.4977726447780855E-2</v>
      </c>
    </row>
    <row r="114" spans="2:10" ht="15" hidden="1" customHeight="1" outlineLevel="1">
      <c r="B114" s="41" t="s">
        <v>14</v>
      </c>
      <c r="C114" s="164">
        <f>IFERROR('tablas turistas por categorías '!C114/'tablas turistas por categorías '!C127-1,"-")</f>
        <v>-0.8</v>
      </c>
      <c r="D114" s="164">
        <f>IFERROR('tablas turistas por categorías '!E114/'tablas turistas por categorías '!E127-1,"-")</f>
        <v>-0.4375</v>
      </c>
      <c r="E114" s="164">
        <f>IFERROR('tablas turistas por categorías '!G114/'tablas turistas por categorías '!G127-1,"-")</f>
        <v>1.1481481481481484</v>
      </c>
      <c r="F114" s="164">
        <f>IFERROR('tablas turistas por categorías '!I114/'tablas turistas por categorías '!I127-1,"-")</f>
        <v>-0.47058823529411764</v>
      </c>
      <c r="G114" s="164">
        <f>IFERROR('tablas turistas por categorías '!K114/'tablas turistas por categorías '!K127-1,"-")</f>
        <v>11</v>
      </c>
      <c r="H114" s="165">
        <f>IFERROR('tablas turistas por categorías '!M114/'tablas turistas por categorías '!M127-1,"-")</f>
        <v>0.70833333333333326</v>
      </c>
      <c r="I114" s="164">
        <f>IFERROR('tablas turistas por categorías '!O114/'tablas turistas por categorías '!O127-1,"-")</f>
        <v>-0.29329073482428114</v>
      </c>
      <c r="J114" s="165">
        <f>IFERROR('tablas turistas por categorías '!Q114/'tablas turistas por categorías '!Q127-1,"-")</f>
        <v>-0.22195845697329375</v>
      </c>
    </row>
    <row r="115" spans="2:10" ht="15" hidden="1" customHeight="1" outlineLevel="1">
      <c r="B115" s="41" t="s">
        <v>15</v>
      </c>
      <c r="C115" s="164">
        <f>IFERROR('tablas turistas por categorías '!C115/'tablas turistas por categorías '!C128-1,"-")</f>
        <v>-1</v>
      </c>
      <c r="D115" s="164">
        <f>IFERROR('tablas turistas por categorías '!E115/'tablas turistas por categorías '!E128-1,"-")</f>
        <v>18</v>
      </c>
      <c r="E115" s="164">
        <f>IFERROR('tablas turistas por categorías '!G115/'tablas turistas por categorías '!G128-1,"-")</f>
        <v>2.5316455696202445E-2</v>
      </c>
      <c r="F115" s="164">
        <f>IFERROR('tablas turistas por categorías '!I115/'tablas turistas por categorías '!I128-1,"-")</f>
        <v>13.538461538461538</v>
      </c>
      <c r="G115" s="164" t="str">
        <f>IFERROR('tablas turistas por categorías '!K115/'tablas turistas por categorías '!K128-1,"-")</f>
        <v>-</v>
      </c>
      <c r="H115" s="165">
        <f>IFERROR('tablas turistas por categorías '!M115/'tablas turistas por categorías '!M128-1,"-")</f>
        <v>1.0828729281767955</v>
      </c>
      <c r="I115" s="164">
        <f>IFERROR('tablas turistas por categorías '!O115/'tablas turistas por categorías '!O128-1,"-")</f>
        <v>-0.35777126099706746</v>
      </c>
      <c r="J115" s="165">
        <f>IFERROR('tablas turistas por categorías '!Q115/'tablas turistas por categorías '!Q128-1,"-")</f>
        <v>-0.21951219512195119</v>
      </c>
    </row>
    <row r="116" spans="2:10" ht="15" hidden="1" customHeight="1" outlineLevel="1">
      <c r="B116" s="41" t="s">
        <v>16</v>
      </c>
      <c r="C116" s="164">
        <f>IFERROR('tablas turistas por categorías '!C116/'tablas turistas por categorías '!C129-1,"-")</f>
        <v>1.3333333333333335</v>
      </c>
      <c r="D116" s="164">
        <f>IFERROR('tablas turistas por categorías '!E116/'tablas turistas por categorías '!E129-1,"-")</f>
        <v>-0.8</v>
      </c>
      <c r="E116" s="164">
        <f>IFERROR('tablas turistas por categorías '!G116/'tablas turistas por categorías '!G129-1,"-")</f>
        <v>-0.2018779342723005</v>
      </c>
      <c r="F116" s="164">
        <f>IFERROR('tablas turistas por categorías '!I116/'tablas turistas por categorías '!I129-1,"-")</f>
        <v>0.12000000000000011</v>
      </c>
      <c r="G116" s="164" t="str">
        <f>IFERROR('tablas turistas por categorías '!K116/'tablas turistas por categorías '!K129-1,"-")</f>
        <v>-</v>
      </c>
      <c r="H116" s="165">
        <f>IFERROR('tablas turistas por categorías '!M116/'tablas turistas por categorías '!M129-1,"-")</f>
        <v>-9.7276264591439676E-2</v>
      </c>
      <c r="I116" s="164">
        <f>IFERROR('tablas turistas por categorías '!O116/'tablas turistas por categorías '!O129-1,"-")</f>
        <v>-0.13664055700609223</v>
      </c>
      <c r="J116" s="165">
        <f>IFERROR('tablas turistas por categorías '!Q116/'tablas turistas por categorías '!Q129-1,"-")</f>
        <v>-0.13268101761252449</v>
      </c>
    </row>
    <row r="117" spans="2:10" ht="15" hidden="1" customHeight="1" outlineLevel="1">
      <c r="B117" s="41" t="s">
        <v>17</v>
      </c>
      <c r="C117" s="164">
        <f>IFERROR('tablas turistas por categorías '!C117/'tablas turistas por categorías '!C130-1,"-")</f>
        <v>-1</v>
      </c>
      <c r="D117" s="164">
        <f>IFERROR('tablas turistas por categorías '!E117/'tablas turistas por categorías '!E130-1,"-")</f>
        <v>-0.6</v>
      </c>
      <c r="E117" s="164">
        <f>IFERROR('tablas turistas por categorías '!G117/'tablas turistas por categorías '!G130-1,"-")</f>
        <v>0.3441558441558441</v>
      </c>
      <c r="F117" s="164" t="str">
        <f>IFERROR('tablas turistas por categorías '!I117/'tablas turistas por categorías '!I130-1,"-")</f>
        <v>-</v>
      </c>
      <c r="G117" s="164">
        <f>IFERROR('tablas turistas por categorías '!K117/'tablas turistas por categorías '!K130-1,"-")</f>
        <v>0</v>
      </c>
      <c r="H117" s="165">
        <f>IFERROR('tablas turistas por categorías '!M117/'tablas turistas por categorías '!M130-1,"-")</f>
        <v>2.5511363636363638</v>
      </c>
      <c r="I117" s="164">
        <f>IFERROR('tablas turistas por categorías '!O117/'tablas turistas por categorías '!O130-1,"-")</f>
        <v>-0.11698113207547167</v>
      </c>
      <c r="J117" s="165">
        <f>IFERROR('tablas turistas por categorías '!Q117/'tablas turistas por categorías '!Q130-1,"-")</f>
        <v>0.14892412231030572</v>
      </c>
    </row>
    <row r="118" spans="2:10" ht="15" hidden="1" customHeight="1" outlineLevel="1">
      <c r="B118" s="41" t="s">
        <v>18</v>
      </c>
      <c r="C118" s="164">
        <f>IFERROR('tablas turistas por categorías '!C118/'tablas turistas por categorías '!C131-1,"-")</f>
        <v>-1</v>
      </c>
      <c r="D118" s="164">
        <f>IFERROR('tablas turistas por categorías '!E118/'tablas turistas por categorías '!E131-1,"-")</f>
        <v>-0.5</v>
      </c>
      <c r="E118" s="164">
        <f>IFERROR('tablas turistas por categorías '!G118/'tablas turistas por categorías '!G131-1,"-")</f>
        <v>-1.6393442622950838E-2</v>
      </c>
      <c r="F118" s="164">
        <f>IFERROR('tablas turistas por categorías '!I118/'tablas turistas por categorías '!I131-1,"-")</f>
        <v>-0.2857142857142857</v>
      </c>
      <c r="G118" s="164">
        <f>IFERROR('tablas turistas por categorías '!K118/'tablas turistas por categorías '!K131-1,"-")</f>
        <v>1.5</v>
      </c>
      <c r="H118" s="165">
        <f>IFERROR('tablas turistas por categorías '!M118/'tablas turistas por categorías '!M131-1,"-")</f>
        <v>-2.9268292682926855E-2</v>
      </c>
      <c r="I118" s="164">
        <f>IFERROR('tablas turistas por categorías '!O118/'tablas turistas por categorías '!O131-1,"-")</f>
        <v>-0.22729286663712889</v>
      </c>
      <c r="J118" s="165">
        <f>IFERROR('tablas turistas por categorías '!Q118/'tablas turistas por categorías '!Q131-1,"-")</f>
        <v>-0.21080422420796097</v>
      </c>
    </row>
    <row r="119" spans="2:10" ht="15" hidden="1" customHeight="1" outlineLevel="1">
      <c r="B119" s="41" t="s">
        <v>19</v>
      </c>
      <c r="C119" s="164" t="str">
        <f>IFERROR('tablas turistas por categorías '!C119/'tablas turistas por categorías '!C132-1,"-")</f>
        <v>-</v>
      </c>
      <c r="D119" s="164">
        <f>IFERROR('tablas turistas por categorías '!E119/'tablas turistas por categorías '!E132-1,"-")</f>
        <v>-9.0909090909090939E-2</v>
      </c>
      <c r="E119" s="164">
        <f>IFERROR('tablas turistas por categorías '!G119/'tablas turistas por categorías '!G132-1,"-")</f>
        <v>0.10990206746463538</v>
      </c>
      <c r="F119" s="164">
        <f>IFERROR('tablas turistas por categorías '!I119/'tablas turistas por categorías '!I132-1,"-")</f>
        <v>-0.69503546099290781</v>
      </c>
      <c r="G119" s="164">
        <f>IFERROR('tablas turistas por categorías '!K119/'tablas turistas por categorías '!K132-1,"-")</f>
        <v>9.7142857142857135</v>
      </c>
      <c r="H119" s="165">
        <f>IFERROR('tablas turistas por categorías '!M119/'tablas turistas por categorías '!M132-1,"-")</f>
        <v>6.7717996289424764E-2</v>
      </c>
      <c r="I119" s="164">
        <f>IFERROR('tablas turistas por categorías '!O119/'tablas turistas por categorías '!O132-1,"-")</f>
        <v>-0.21241408934707906</v>
      </c>
      <c r="J119" s="165">
        <f>IFERROR('tablas turistas por categorías '!Q119/'tablas turistas por categorías '!Q132-1,"-")</f>
        <v>-0.15974886641088248</v>
      </c>
    </row>
    <row r="120" spans="2:10" ht="15" hidden="1" customHeight="1" outlineLevel="1">
      <c r="B120" s="41" t="s">
        <v>20</v>
      </c>
      <c r="C120" s="164">
        <f>IFERROR('tablas turistas por categorías '!C120/'tablas turistas por categorías '!C133-1,"-")</f>
        <v>1.1428571428571428</v>
      </c>
      <c r="D120" s="164">
        <f>IFERROR('tablas turistas por categorías '!E120/'tablas turistas por categorías '!E133-1,"-")</f>
        <v>-0.62</v>
      </c>
      <c r="E120" s="164">
        <f>IFERROR('tablas turistas por categorías '!G120/'tablas turistas por categorías '!G133-1,"-")</f>
        <v>-0.34377510040160641</v>
      </c>
      <c r="F120" s="164">
        <f>IFERROR('tablas turistas por categorías '!I120/'tablas turistas por categorías '!I133-1,"-")</f>
        <v>-0.30000000000000004</v>
      </c>
      <c r="G120" s="164">
        <f>IFERROR('tablas turistas por categorías '!K120/'tablas turistas por categorías '!K133-1,"-")</f>
        <v>1.9487179487179489</v>
      </c>
      <c r="H120" s="165">
        <f>IFERROR('tablas turistas por categorías '!M120/'tablas turistas por categorías '!M133-1,"-")</f>
        <v>-0.28467153284671531</v>
      </c>
      <c r="I120" s="164">
        <f>IFERROR('tablas turistas por categorías '!O120/'tablas turistas por categorías '!O133-1,"-")</f>
        <v>0.2565280146962341</v>
      </c>
      <c r="J120" s="165">
        <f>IFERROR('tablas turistas por categorías '!Q120/'tablas turistas por categorías '!Q133-1,"-")</f>
        <v>0.1540097851520954</v>
      </c>
    </row>
    <row r="121" spans="2:10" ht="15" hidden="1" customHeight="1" outlineLevel="1">
      <c r="B121" s="41" t="s">
        <v>21</v>
      </c>
      <c r="C121" s="164" t="str">
        <f>IFERROR('tablas turistas por categorías '!C121/'tablas turistas por categorías '!C134-1,"-")</f>
        <v>-</v>
      </c>
      <c r="D121" s="164">
        <f>IFERROR('tablas turistas por categorías '!E121/'tablas turistas por categorías '!E134-1,"-")</f>
        <v>-0.1470588235294118</v>
      </c>
      <c r="E121" s="164">
        <f>IFERROR('tablas turistas por categorías '!G121/'tablas turistas por categorías '!G134-1,"-")</f>
        <v>9.4294770206022172E-2</v>
      </c>
      <c r="F121" s="164">
        <f>IFERROR('tablas turistas por categorías '!I121/'tablas turistas por categorías '!I134-1,"-")</f>
        <v>-5.9113300492610876E-2</v>
      </c>
      <c r="G121" s="164">
        <f>IFERROR('tablas turistas por categorías '!K121/'tablas turistas por categorías '!K134-1,"-")</f>
        <v>0.83333333333333326</v>
      </c>
      <c r="H121" s="165">
        <f>IFERROR('tablas turistas por categorías '!M121/'tablas turistas por categorías '!M134-1,"-")</f>
        <v>8.002270147559587E-2</v>
      </c>
      <c r="I121" s="164">
        <f>IFERROR('tablas turistas por categorías '!O121/'tablas turistas por categorías '!O134-1,"-")</f>
        <v>8.2665649243291339E-2</v>
      </c>
      <c r="J121" s="165">
        <f>IFERROR('tablas turistas por categorías '!Q121/'tablas turistas por categorías '!Q134-1,"-")</f>
        <v>8.2181818181818134E-2</v>
      </c>
    </row>
    <row r="122" spans="2:10" ht="15" hidden="1" customHeight="1" outlineLevel="1">
      <c r="B122" s="41" t="s">
        <v>22</v>
      </c>
      <c r="C122" s="164">
        <f>IFERROR('tablas turistas por categorías '!C122/'tablas turistas por categorías '!C135-1,"-")</f>
        <v>1</v>
      </c>
      <c r="D122" s="164">
        <f>IFERROR('tablas turistas por categorías '!E122/'tablas turistas por categorías '!E135-1,"-")</f>
        <v>-0.62790697674418605</v>
      </c>
      <c r="E122" s="164">
        <f>IFERROR('tablas turistas por categorías '!G122/'tablas turistas por categorías '!G135-1,"-")</f>
        <v>0.15675241157556274</v>
      </c>
      <c r="F122" s="164">
        <f>IFERROR('tablas turistas por categorías '!I122/'tablas turistas por categorías '!I135-1,"-")</f>
        <v>-0.50759219088937091</v>
      </c>
      <c r="G122" s="164">
        <f>IFERROR('tablas turistas por categorías '!K122/'tablas turistas por categorías '!K135-1,"-")</f>
        <v>0.29411764705882359</v>
      </c>
      <c r="H122" s="165">
        <f>IFERROR('tablas turistas por categorías '!M122/'tablas turistas por categorías '!M135-1,"-")</f>
        <v>-3.0269058295964157E-2</v>
      </c>
      <c r="I122" s="164">
        <f>IFERROR('tablas turistas por categorías '!O122/'tablas turistas por categorías '!O135-1,"-")</f>
        <v>-7.6967930029154807E-3</v>
      </c>
      <c r="J122" s="165">
        <f>IFERROR('tablas turistas por categorías '!Q122/'tablas turistas por categorías '!Q135-1,"-")</f>
        <v>-1.1584129742253091E-2</v>
      </c>
    </row>
    <row r="123" spans="2:10" collapsed="1">
      <c r="B123" s="171">
        <v>2002</v>
      </c>
      <c r="C123" s="173">
        <f>IFERROR('tablas turistas por categorías '!C123/'tablas turistas por categorías '!C136-1,"-")</f>
        <v>-1.7241379310344862E-2</v>
      </c>
      <c r="D123" s="173">
        <f>IFERROR('tablas turistas por categorías '!E123/'tablas turistas por categorías '!E136-1,"-")</f>
        <v>0</v>
      </c>
      <c r="E123" s="173">
        <f>IFERROR('tablas turistas por categorías '!G123/'tablas turistas por categorías '!G136-1,"-")</f>
        <v>0.15494021397105096</v>
      </c>
      <c r="F123" s="173">
        <f>IFERROR('tablas turistas por categorías '!I123/'tablas turistas por categorías '!I136-1,"-")</f>
        <v>0.59213051823416496</v>
      </c>
      <c r="G123" s="173">
        <f>IFERROR('tablas turistas por categorías '!K123/'tablas turistas por categorías '!K136-1,"-")</f>
        <v>1.0798319327731094</v>
      </c>
      <c r="H123" s="173">
        <f>IFERROR('tablas turistas por categorías '!M123/'tablas turistas por categorías '!M136-1,"-")</f>
        <v>0.25725631086319378</v>
      </c>
      <c r="I123" s="173">
        <f>IFERROR('tablas turistas por categorías '!O123/'tablas turistas por categorías '!O136-1,"-")</f>
        <v>-1.052919458498569E-2</v>
      </c>
      <c r="J123" s="173">
        <f>IFERROR('tablas turistas por categorías '!Q123/'tablas turistas por categorías '!Q136-1,"-")</f>
        <v>3.0471475514251445E-2</v>
      </c>
    </row>
    <row r="124" spans="2:10" ht="15" hidden="1" customHeight="1" outlineLevel="1">
      <c r="B124" s="41" t="s">
        <v>11</v>
      </c>
      <c r="C124" s="164">
        <f>IFERROR('tablas turistas por categorías '!C124/'tablas turistas por categorías '!C137-1,"-")</f>
        <v>-0.66666666666666674</v>
      </c>
      <c r="D124" s="164">
        <f>IFERROR('tablas turistas por categorías '!E124/'tablas turistas por categorías '!E137-1,"-")</f>
        <v>-0.30769230769230771</v>
      </c>
      <c r="E124" s="164">
        <f>IFERROR('tablas turistas por categorías '!G124/'tablas turistas por categorías '!G137-1,"-")</f>
        <v>-0.58509036144578319</v>
      </c>
      <c r="F124" s="164">
        <f>IFERROR('tablas turistas por categorías '!I124/'tablas turistas por categorías '!I137-1,"-")</f>
        <v>-0.45791245791245794</v>
      </c>
      <c r="G124" s="164">
        <f>IFERROR('tablas turistas por categorías '!K124/'tablas turistas por categorías '!K137-1,"-")</f>
        <v>0.61111111111111116</v>
      </c>
      <c r="H124" s="165">
        <f>IFERROR('tablas turistas por categorías '!M124/'tablas turistas por categorías '!M137-1,"-")</f>
        <v>-0.5458879618593564</v>
      </c>
      <c r="I124" s="164">
        <f>IFERROR('tablas turistas por categorías '!O124/'tablas turistas por categorías '!O137-1,"-")</f>
        <v>-4.5785290495914066E-2</v>
      </c>
      <c r="J124" s="165">
        <f>IFERROR('tablas turistas por categorías '!Q124/'tablas turistas por categorías '!Q137-1,"-")</f>
        <v>-0.12487041749128258</v>
      </c>
    </row>
    <row r="125" spans="2:10" ht="15" hidden="1" customHeight="1" outlineLevel="1">
      <c r="B125" s="41" t="s">
        <v>12</v>
      </c>
      <c r="C125" s="164">
        <f>IFERROR('tablas turistas por categorías '!C125/'tablas turistas por categorías '!C138-1,"-")</f>
        <v>1.25</v>
      </c>
      <c r="D125" s="164">
        <f>IFERROR('tablas turistas por categorías '!E125/'tablas turistas por categorías '!E138-1,"-")</f>
        <v>-0.66666666666666674</v>
      </c>
      <c r="E125" s="164">
        <f>IFERROR('tablas turistas por categorías '!G125/'tablas turistas por categorías '!G138-1,"-")</f>
        <v>6.8902991840435135E-2</v>
      </c>
      <c r="F125" s="164">
        <f>IFERROR('tablas turistas por categorías '!I125/'tablas turistas por categorías '!I138-1,"-")</f>
        <v>-0.57884615384615379</v>
      </c>
      <c r="G125" s="164">
        <f>IFERROR('tablas turistas por categorías '!K125/'tablas turistas por categorías '!K138-1,"-")</f>
        <v>-0.49152542372881358</v>
      </c>
      <c r="H125" s="165">
        <f>IFERROR('tablas turistas por categorías '!M125/'tablas turistas por categorías '!M138-1,"-")</f>
        <v>-0.15853658536585369</v>
      </c>
      <c r="I125" s="164">
        <f>IFERROR('tablas turistas por categorías '!O125/'tablas turistas por categorías '!O138-1,"-")</f>
        <v>-6.8390097113937953E-2</v>
      </c>
      <c r="J125" s="165">
        <f>IFERROR('tablas turistas por categorías '!Q125/'tablas turistas por categorías '!Q138-1,"-")</f>
        <v>-8.5575113472821873E-2</v>
      </c>
    </row>
    <row r="126" spans="2:10" ht="15" hidden="1" customHeight="1" outlineLevel="1">
      <c r="B126" s="41" t="s">
        <v>13</v>
      </c>
      <c r="C126" s="164">
        <f>IFERROR('tablas turistas por categorías '!C126/'tablas turistas por categorías '!C139-1,"-")</f>
        <v>4</v>
      </c>
      <c r="D126" s="164">
        <f>IFERROR('tablas turistas por categorías '!E126/'tablas turistas por categorías '!E139-1,"-")</f>
        <v>3.4000000000000004</v>
      </c>
      <c r="E126" s="164">
        <f>IFERROR('tablas turistas por categorías '!G126/'tablas turistas por categorías '!G139-1,"-")</f>
        <v>-0.24172517552657979</v>
      </c>
      <c r="F126" s="164">
        <f>IFERROR('tablas turistas por categorías '!I126/'tablas turistas por categorías '!I139-1,"-")</f>
        <v>-0.5186104218362283</v>
      </c>
      <c r="G126" s="164">
        <f>IFERROR('tablas turistas por categorías '!K126/'tablas turistas por categorías '!K139-1,"-")</f>
        <v>-0.36111111111111116</v>
      </c>
      <c r="H126" s="165">
        <f>IFERROR('tablas turistas por categorías '!M126/'tablas turistas por categorías '!M139-1,"-")</f>
        <v>-0.29371112646855568</v>
      </c>
      <c r="I126" s="164">
        <f>IFERROR('tablas turistas por categorías '!O126/'tablas turistas por categorías '!O139-1,"-")</f>
        <v>0.29670612454966538</v>
      </c>
      <c r="J126" s="165">
        <f>IFERROR('tablas turistas por categorías '!Q126/'tablas turistas por categorías '!Q139-1,"-")</f>
        <v>0.13650853178323641</v>
      </c>
    </row>
    <row r="127" spans="2:10" ht="15" hidden="1" customHeight="1" outlineLevel="1">
      <c r="B127" s="41" t="s">
        <v>14</v>
      </c>
      <c r="C127" s="164">
        <f>IFERROR('tablas turistas por categorías '!C127/'tablas turistas por categorías '!C140-1,"-")</f>
        <v>-0.16666666666666663</v>
      </c>
      <c r="D127" s="164">
        <f>IFERROR('tablas turistas por categorías '!E127/'tablas turistas por categorías '!E140-1,"-")</f>
        <v>7</v>
      </c>
      <c r="E127" s="164">
        <f>IFERROR('tablas turistas por categorías '!G127/'tablas turistas por categorías '!G140-1,"-")</f>
        <v>-0.4563758389261745</v>
      </c>
      <c r="F127" s="164">
        <f>IFERROR('tablas turistas por categorías '!I127/'tablas turistas por categorías '!I140-1,"-")</f>
        <v>1.4285714285714284</v>
      </c>
      <c r="G127" s="164">
        <f>IFERROR('tablas turistas por categorías '!K127/'tablas turistas por categorías '!K140-1,"-")</f>
        <v>-0.875</v>
      </c>
      <c r="H127" s="165">
        <f>IFERROR('tablas turistas por categorías '!M127/'tablas turistas por categorías '!M140-1,"-")</f>
        <v>-0.30232558139534882</v>
      </c>
      <c r="I127" s="164">
        <f>IFERROR('tablas turistas por categorías '!O127/'tablas turistas por categorías '!O140-1,"-")</f>
        <v>-7.2867298578199069E-2</v>
      </c>
      <c r="J127" s="165">
        <f>IFERROR('tablas turistas por categorías '!Q127/'tablas turistas por categorías '!Q140-1,"-")</f>
        <v>-9.4086021505376372E-2</v>
      </c>
    </row>
    <row r="128" spans="2:10" ht="15" hidden="1" customHeight="1" outlineLevel="1">
      <c r="B128" s="41" t="s">
        <v>15</v>
      </c>
      <c r="C128" s="164">
        <f>IFERROR('tablas turistas por categorías '!C128/'tablas turistas por categorías '!C141-1,"-")</f>
        <v>3.5</v>
      </c>
      <c r="D128" s="164">
        <f>IFERROR('tablas turistas por categorías '!E128/'tablas turistas por categorías '!E141-1,"-")</f>
        <v>-0.8</v>
      </c>
      <c r="E128" s="164">
        <f>IFERROR('tablas turistas por categorías '!G128/'tablas turistas por categorías '!G141-1,"-")</f>
        <v>-4.8192771084337394E-2</v>
      </c>
      <c r="F128" s="164">
        <f>IFERROR('tablas turistas por categorías '!I128/'tablas turistas por categorías '!I141-1,"-")</f>
        <v>0.85714285714285721</v>
      </c>
      <c r="G128" s="164">
        <f>IFERROR('tablas turistas por categorías '!K128/'tablas turistas por categorías '!K141-1,"-")</f>
        <v>-1</v>
      </c>
      <c r="H128" s="165">
        <f>IFERROR('tablas turistas por categorías '!M128/'tablas turistas por categorías '!M141-1,"-")</f>
        <v>-0.21645021645021645</v>
      </c>
      <c r="I128" s="164">
        <f>IFERROR('tablas turistas por categorías '!O128/'tablas turistas por categorías '!O141-1,"-")</f>
        <v>-0.2459088898717382</v>
      </c>
      <c r="J128" s="165">
        <f>IFERROR('tablas turistas por categorías '!Q128/'tablas turistas por categorías '!Q141-1,"-")</f>
        <v>-0.2431781701444623</v>
      </c>
    </row>
    <row r="129" spans="2:10" ht="15" hidden="1" customHeight="1" outlineLevel="1">
      <c r="B129" s="41" t="s">
        <v>16</v>
      </c>
      <c r="C129" s="164" t="str">
        <f>IFERROR('tablas turistas por categorías '!C129/'tablas turistas por categorías '!C142-1,"-")</f>
        <v>-</v>
      </c>
      <c r="D129" s="164">
        <f>IFERROR('tablas turistas por categorías '!E129/'tablas turistas por categorías '!E142-1,"-")</f>
        <v>1</v>
      </c>
      <c r="E129" s="164">
        <f>IFERROR('tablas turistas por categorías '!G129/'tablas turistas por categorías '!G142-1,"-")</f>
        <v>0.48951048951048959</v>
      </c>
      <c r="F129" s="164">
        <f>IFERROR('tablas turistas por categorías '!I129/'tablas turistas por categorías '!I142-1,"-")</f>
        <v>4</v>
      </c>
      <c r="G129" s="164">
        <f>IFERROR('tablas turistas por categorías '!K129/'tablas turistas por categorías '!K142-1,"-")</f>
        <v>-1</v>
      </c>
      <c r="H129" s="165">
        <f>IFERROR('tablas turistas por categorías '!M129/'tablas turistas por categorías '!M142-1,"-")</f>
        <v>0.58641975308641969</v>
      </c>
      <c r="I129" s="164">
        <f>IFERROR('tablas turistas por categorías '!O129/'tablas turistas por categorías '!O142-1,"-")</f>
        <v>0.37604790419161671</v>
      </c>
      <c r="J129" s="165">
        <f>IFERROR('tablas turistas por categorías '!Q129/'tablas turistas por categorías '!Q142-1,"-")</f>
        <v>0.39465065502183405</v>
      </c>
    </row>
    <row r="130" spans="2:10" ht="15" hidden="1" customHeight="1" outlineLevel="1">
      <c r="B130" s="41" t="s">
        <v>17</v>
      </c>
      <c r="C130" s="164" t="str">
        <f>IFERROR('tablas turistas por categorías '!C130/'tablas turistas por categorías '!C143-1,"-")</f>
        <v>-</v>
      </c>
      <c r="D130" s="164">
        <f>IFERROR('tablas turistas por categorías '!E130/'tablas turistas por categorías '!E143-1,"-")</f>
        <v>-0.375</v>
      </c>
      <c r="E130" s="164">
        <f>IFERROR('tablas turistas por categorías '!G130/'tablas turistas por categorías '!G143-1,"-")</f>
        <v>3.5294117647058822</v>
      </c>
      <c r="F130" s="164">
        <f>IFERROR('tablas turistas por categorías '!I130/'tablas turistas por categorías '!I143-1,"-")</f>
        <v>-1</v>
      </c>
      <c r="G130" s="164">
        <f>IFERROR('tablas turistas por categorías '!K130/'tablas turistas por categorías '!K143-1,"-")</f>
        <v>0.22222222222222232</v>
      </c>
      <c r="H130" s="165">
        <f>IFERROR('tablas turistas por categorías '!M130/'tablas turistas por categorías '!M143-1,"-")</f>
        <v>1.838709677419355</v>
      </c>
      <c r="I130" s="164">
        <f>IFERROR('tablas turistas por categorías '!O130/'tablas turistas por categorías '!O143-1,"-")</f>
        <v>-0.19289340101522845</v>
      </c>
      <c r="J130" s="165">
        <f>IFERROR('tablas turistas por categorías '!Q130/'tablas turistas por categorías '!Q143-1,"-")</f>
        <v>-0.13090551181102361</v>
      </c>
    </row>
    <row r="131" spans="2:10" ht="15" hidden="1" customHeight="1" outlineLevel="1">
      <c r="B131" s="41" t="s">
        <v>18</v>
      </c>
      <c r="C131" s="164">
        <f>IFERROR('tablas turistas por categorías '!C131/'tablas turistas por categorías '!C144-1,"-")</f>
        <v>0.5</v>
      </c>
      <c r="D131" s="164">
        <f>IFERROR('tablas turistas por categorías '!E131/'tablas turistas por categorías '!E144-1,"-")</f>
        <v>0.60000000000000009</v>
      </c>
      <c r="E131" s="164">
        <f>IFERROR('tablas turistas por categorías '!G131/'tablas turistas por categorías '!G144-1,"-")</f>
        <v>2.8125</v>
      </c>
      <c r="F131" s="164">
        <f>IFERROR('tablas turistas por categorías '!I131/'tablas turistas por categorías '!I144-1,"-")</f>
        <v>-0.125</v>
      </c>
      <c r="G131" s="164">
        <f>IFERROR('tablas turistas por categorías '!K131/'tablas turistas por categorías '!K144-1,"-")</f>
        <v>0.33333333333333326</v>
      </c>
      <c r="H131" s="165">
        <f>IFERROR('tablas turistas por categorías '!M131/'tablas turistas por categorías '!M144-1,"-")</f>
        <v>2.106060606060606</v>
      </c>
      <c r="I131" s="164">
        <f>IFERROR('tablas turistas por categorías '!O131/'tablas turistas por categorías '!O144-1,"-")</f>
        <v>-9.5028067361668023E-2</v>
      </c>
      <c r="J131" s="165">
        <f>IFERROR('tablas turistas por categorías '!Q131/'tablas turistas por categorías '!Q144-1,"-")</f>
        <v>-3.8281250000000044E-2</v>
      </c>
    </row>
    <row r="132" spans="2:10" ht="15" hidden="1" customHeight="1" outlineLevel="1">
      <c r="B132" s="41" t="s">
        <v>19</v>
      </c>
      <c r="C132" s="164">
        <f>IFERROR('tablas turistas por categorías '!C132/'tablas turistas por categorías '!C145-1,"-")</f>
        <v>-1</v>
      </c>
      <c r="D132" s="164">
        <f>IFERROR('tablas turistas por categorías '!E132/'tablas turistas por categorías '!E145-1,"-")</f>
        <v>-0.80701754385964919</v>
      </c>
      <c r="E132" s="164">
        <f>IFERROR('tablas turistas por categorías '!G132/'tablas turistas por categorías '!G145-1,"-")</f>
        <v>-0.1042884990253411</v>
      </c>
      <c r="F132" s="164">
        <f>IFERROR('tablas turistas por categorías '!I132/'tablas turistas por categorías '!I145-1,"-")</f>
        <v>-0.4928057553956835</v>
      </c>
      <c r="G132" s="164">
        <f>IFERROR('tablas turistas por categorías '!K132/'tablas turistas por categorías '!K145-1,"-")</f>
        <v>-0.5625</v>
      </c>
      <c r="H132" s="165">
        <f>IFERROR('tablas turistas por categorías '!M132/'tablas turistas por categorías '!M145-1,"-")</f>
        <v>-0.21940622737146998</v>
      </c>
      <c r="I132" s="164">
        <f>IFERROR('tablas turistas por categorías '!O132/'tablas turistas por categorías '!O145-1,"-")</f>
        <v>3.8358608385370196E-2</v>
      </c>
      <c r="J132" s="165">
        <f>IFERROR('tablas turistas por categorías '!Q132/'tablas turistas por categorías '!Q145-1,"-")</f>
        <v>-2.2335890878090403E-2</v>
      </c>
    </row>
    <row r="133" spans="2:10" ht="15" hidden="1" customHeight="1" outlineLevel="1">
      <c r="B133" s="41" t="s">
        <v>20</v>
      </c>
      <c r="C133" s="164">
        <f>IFERROR('tablas turistas por categorías '!C133/'tablas turistas por categorías '!C146-1,"-")</f>
        <v>2.5</v>
      </c>
      <c r="D133" s="164">
        <f>IFERROR('tablas turistas por categorías '!E133/'tablas turistas por categorías '!E146-1,"-")</f>
        <v>-0.13793103448275867</v>
      </c>
      <c r="E133" s="164">
        <f>IFERROR('tablas turistas por categorías '!G133/'tablas turistas por categorías '!G146-1,"-")</f>
        <v>-0.3117744610281924</v>
      </c>
      <c r="F133" s="164">
        <f>IFERROR('tablas turistas por categorías '!I133/'tablas turistas por categorías '!I146-1,"-")</f>
        <v>-0.34230194319880414</v>
      </c>
      <c r="G133" s="164">
        <f>IFERROR('tablas turistas por categorías '!K133/'tablas turistas por categorías '!K146-1,"-")</f>
        <v>3.875</v>
      </c>
      <c r="H133" s="165">
        <f>IFERROR('tablas turistas por categorías '!M133/'tablas turistas por categorías '!M146-1,"-")</f>
        <v>-0.30047132757266304</v>
      </c>
      <c r="I133" s="164">
        <f>IFERROR('tablas turistas por categorías '!O133/'tablas turistas por categorías '!O146-1,"-")</f>
        <v>6.9614035087719239E-2</v>
      </c>
      <c r="J133" s="165">
        <f>IFERROR('tablas turistas por categorías '!Q133/'tablas turistas por categorías '!Q146-1,"-")</f>
        <v>-2.7815117361182917E-2</v>
      </c>
    </row>
    <row r="134" spans="2:10" ht="15" hidden="1" customHeight="1" outlineLevel="1">
      <c r="B134" s="41" t="s">
        <v>21</v>
      </c>
      <c r="C134" s="164" t="str">
        <f>IFERROR('tablas turistas por categorías '!C134/'tablas turistas por categorías '!C147-1,"-")</f>
        <v>-</v>
      </c>
      <c r="D134" s="164">
        <f>IFERROR('tablas turistas por categorías '!E134/'tablas turistas por categorías '!E147-1,"-")</f>
        <v>0.1333333333333333</v>
      </c>
      <c r="E134" s="164">
        <f>IFERROR('tablas turistas por categorías '!G134/'tablas turistas por categorías '!G147-1,"-")</f>
        <v>-0.23282674772036471</v>
      </c>
      <c r="F134" s="164">
        <f>IFERROR('tablas turistas por categorías '!I134/'tablas turistas por categorías '!I147-1,"-")</f>
        <v>-0.27370304114490163</v>
      </c>
      <c r="G134" s="164">
        <f>IFERROR('tablas turistas por categorías '!K134/'tablas turistas por categorías '!K147-1,"-")</f>
        <v>-0.17808219178082196</v>
      </c>
      <c r="H134" s="165">
        <f>IFERROR('tablas turistas por categorías '!M134/'tablas turistas por categorías '!M147-1,"-")</f>
        <v>-0.23623753792804503</v>
      </c>
      <c r="I134" s="164">
        <f>IFERROR('tablas turistas por categorías '!O134/'tablas turistas por categorías '!O147-1,"-")</f>
        <v>-1.0445507173420632E-2</v>
      </c>
      <c r="J134" s="165">
        <f>IFERROR('tablas turistas por categorías '!Q134/'tablas turistas por categorías '!Q147-1,"-")</f>
        <v>-6.1250365746610802E-2</v>
      </c>
    </row>
    <row r="135" spans="2:10" ht="15" hidden="1" customHeight="1" outlineLevel="1">
      <c r="B135" s="41" t="s">
        <v>22</v>
      </c>
      <c r="C135" s="164">
        <f>IFERROR('tablas turistas por categorías '!C135/'tablas turistas por categorías '!C148-1,"-")</f>
        <v>-0.7142857142857143</v>
      </c>
      <c r="D135" s="164">
        <f>IFERROR('tablas turistas por categorías '!E135/'tablas turistas por categorías '!E148-1,"-")</f>
        <v>-0.18867924528301883</v>
      </c>
      <c r="E135" s="164">
        <f>IFERROR('tablas turistas por categorías '!G135/'tablas turistas por categorías '!G148-1,"-")</f>
        <v>-0.28792215226101892</v>
      </c>
      <c r="F135" s="164">
        <f>IFERROR('tablas turistas por categorías '!I135/'tablas turistas por categorías '!I148-1,"-")</f>
        <v>-0.16787003610108309</v>
      </c>
      <c r="G135" s="164">
        <f>IFERROR('tablas turistas por categorías '!K135/'tablas turistas por categorías '!K148-1,"-")</f>
        <v>0.88888888888888884</v>
      </c>
      <c r="H135" s="165">
        <f>IFERROR('tablas turistas por categorías '!M135/'tablas turistas por categorías '!M148-1,"-")</f>
        <v>-0.25010508617065996</v>
      </c>
      <c r="I135" s="164">
        <f>IFERROR('tablas turistas por categorías '!O135/'tablas turistas por categorías '!O148-1,"-")</f>
        <v>-0.15708247321340807</v>
      </c>
      <c r="J135" s="165">
        <f>IFERROR('tablas turistas por categorías '!Q135/'tablas turistas por categorías '!Q148-1,"-")</f>
        <v>-0.1747131931166348</v>
      </c>
    </row>
    <row r="136" spans="2:10" collapsed="1">
      <c r="B136" s="171">
        <v>2001</v>
      </c>
      <c r="C136" s="173">
        <f>IFERROR('tablas turistas por categorías '!C136/'tablas turistas por categorías '!C149-1,"-")</f>
        <v>0.56756756756756754</v>
      </c>
      <c r="D136" s="173">
        <f>IFERROR('tablas turistas por categorías '!E136/'tablas turistas por categorías '!E149-1,"-")</f>
        <v>-0.14576271186440681</v>
      </c>
      <c r="E136" s="173">
        <f>IFERROR('tablas turistas por categorías '!G136/'tablas turistas por categorías '!G149-1,"-")</f>
        <v>-0.22069641981363408</v>
      </c>
      <c r="F136" s="173">
        <f>IFERROR('tablas turistas por categorías '!I136/'tablas turistas por categorías '!I149-1,"-")</f>
        <v>-0.37191078963230861</v>
      </c>
      <c r="G136" s="173">
        <f>IFERROR('tablas turistas por categorías '!K136/'tablas turistas por categorías '!K149-1,"-")</f>
        <v>-0.22727272727272729</v>
      </c>
      <c r="H136" s="173">
        <f>IFERROR('tablas turistas por categorías '!M136/'tablas turistas por categorías '!M149-1,"-")</f>
        <v>-0.2526672790221155</v>
      </c>
      <c r="I136" s="173">
        <f>IFERROR('tablas turistas por categorías '!O136/'tablas turistas por categorías '!O149-1,"-")</f>
        <v>-2.3973574014447552E-2</v>
      </c>
      <c r="J136" s="173">
        <f>IFERROR('tablas turistas por categorías '!Q136/'tablas turistas por categorías '!Q149-1,"-")</f>
        <v>-6.7657300186249936E-2</v>
      </c>
    </row>
    <row r="137" spans="2:10" ht="15" hidden="1" customHeight="1" outlineLevel="1">
      <c r="B137" s="41" t="s">
        <v>11</v>
      </c>
      <c r="C137" s="164">
        <f>IFERROR('tablas turistas por categorías '!C137/'tablas turistas por categorías '!C150-1,"-")</f>
        <v>1.25</v>
      </c>
      <c r="D137" s="164">
        <f>IFERROR('tablas turistas por categorías '!E137/'tablas turistas por categorías '!E150-1,"-")</f>
        <v>-0.40909090909090906</v>
      </c>
      <c r="E137" s="164">
        <f>IFERROR('tablas turistas por categorías '!G137/'tablas turistas por categorías '!G150-1,"-")</f>
        <v>-0.19466343238326256</v>
      </c>
      <c r="F137" s="164">
        <f>IFERROR('tablas turistas por categorías '!I137/'tablas turistas por categorías '!I150-1,"-")</f>
        <v>-8.8957055214723968E-2</v>
      </c>
      <c r="G137" s="164">
        <f>IFERROR('tablas turistas por categorías '!K137/'tablas turistas por categorías '!K150-1,"-")</f>
        <v>0.38461538461538458</v>
      </c>
      <c r="H137" s="165">
        <f>IFERROR('tablas turistas por categorías '!M137/'tablas turistas por categorías '!M150-1,"-")</f>
        <v>-0.17583497053045183</v>
      </c>
      <c r="I137" s="164">
        <f>IFERROR('tablas turistas por categorías '!O137/'tablas turistas por categorías '!O150-1,"-")</f>
        <v>0.21985525058036326</v>
      </c>
      <c r="J137" s="165">
        <f>IFERROR('tablas turistas por categorías '!Q137/'tablas turistas por categorías '!Q150-1,"-")</f>
        <v>0.13377497595896992</v>
      </c>
    </row>
    <row r="138" spans="2:10" ht="15" hidden="1" customHeight="1" outlineLevel="1">
      <c r="B138" s="41" t="s">
        <v>12</v>
      </c>
      <c r="C138" s="164">
        <f>IFERROR('tablas turistas por categorías '!C138/'tablas turistas por categorías '!C151-1,"-")</f>
        <v>-0.19999999999999996</v>
      </c>
      <c r="D138" s="164">
        <f>IFERROR('tablas turistas por categorías '!E138/'tablas turistas por categorías '!E151-1,"-")</f>
        <v>0.33333333333333326</v>
      </c>
      <c r="E138" s="164">
        <f>IFERROR('tablas turistas por categorías '!G138/'tablas turistas por categorías '!G151-1,"-")</f>
        <v>-0.42251308900523565</v>
      </c>
      <c r="F138" s="164">
        <f>IFERROR('tablas turistas por categorías '!I138/'tablas turistas por categorías '!I151-1,"-")</f>
        <v>-0.10034602076124566</v>
      </c>
      <c r="G138" s="164">
        <f>IFERROR('tablas turistas por categorías '!K138/'tablas turistas por categorías '!K151-1,"-")</f>
        <v>3.5087719298245723E-2</v>
      </c>
      <c r="H138" s="165">
        <f>IFERROR('tablas turistas por categorías '!M138/'tablas turistas por categorías '!M151-1,"-")</f>
        <v>-0.33178114086146682</v>
      </c>
      <c r="I138" s="164">
        <f>IFERROR('tablas turistas por categorías '!O138/'tablas turistas por categorías '!O151-1,"-")</f>
        <v>-1.0690121786197548E-2</v>
      </c>
      <c r="J138" s="165">
        <f>IFERROR('tablas turistas por categorías '!Q138/'tablas turistas por categorías '!Q151-1,"-")</f>
        <v>-9.3709240493628942E-2</v>
      </c>
    </row>
    <row r="139" spans="2:10" ht="15" hidden="1" customHeight="1" outlineLevel="1">
      <c r="B139" s="41" t="s">
        <v>13</v>
      </c>
      <c r="C139" s="164">
        <f>IFERROR('tablas turistas por categorías '!C139/'tablas turistas por categorías '!C152-1,"-")</f>
        <v>0</v>
      </c>
      <c r="D139" s="164">
        <f>IFERROR('tablas turistas por categorías '!E139/'tablas turistas por categorías '!E152-1,"-")</f>
        <v>-0.47368421052631582</v>
      </c>
      <c r="E139" s="164">
        <f>IFERROR('tablas turistas por categorías '!G139/'tablas turistas por categorías '!G152-1,"-")</f>
        <v>-2.7317073170731732E-2</v>
      </c>
      <c r="F139" s="164">
        <f>IFERROR('tablas turistas por categorías '!I139/'tablas turistas por categorías '!I152-1,"-")</f>
        <v>1.088082901554404</v>
      </c>
      <c r="G139" s="164">
        <f>IFERROR('tablas turistas por categorías '!K139/'tablas turistas por categorías '!K152-1,"-")</f>
        <v>-0.66355140186915884</v>
      </c>
      <c r="H139" s="165">
        <f>IFERROR('tablas turistas por categorías '!M139/'tablas turistas por categorías '!M152-1,"-")</f>
        <v>7.5836431226765866E-2</v>
      </c>
      <c r="I139" s="164">
        <f>IFERROR('tablas turistas por categorías '!O139/'tablas turistas por categorías '!O152-1,"-")</f>
        <v>-0.28814801245649391</v>
      </c>
      <c r="J139" s="165">
        <f>IFERROR('tablas turistas por categorías '!Q139/'tablas turistas por categorías '!Q152-1,"-")</f>
        <v>-0.21619635508524393</v>
      </c>
    </row>
    <row r="140" spans="2:10" ht="15" hidden="1" customHeight="1" outlineLevel="1">
      <c r="B140" s="41" t="s">
        <v>14</v>
      </c>
      <c r="C140" s="164">
        <f>IFERROR('tablas turistas por categorías '!C140/'tablas turistas por categorías '!C153-1,"-")</f>
        <v>0.19999999999999996</v>
      </c>
      <c r="D140" s="164">
        <f>IFERROR('tablas turistas por categorías '!E140/'tablas turistas por categorías '!E153-1,"-")</f>
        <v>-0.8666666666666667</v>
      </c>
      <c r="E140" s="164">
        <f>IFERROR('tablas turistas por categorías '!G140/'tablas turistas por categorías '!G153-1,"-")</f>
        <v>1.442622950819672</v>
      </c>
      <c r="F140" s="164">
        <f>IFERROR('tablas turistas por categorías '!I140/'tablas turistas por categorías '!I153-1,"-")</f>
        <v>2.5</v>
      </c>
      <c r="G140" s="164">
        <f>IFERROR('tablas turistas por categorías '!K140/'tablas turistas por categorías '!K153-1,"-")</f>
        <v>1</v>
      </c>
      <c r="H140" s="165">
        <f>IFERROR('tablas turistas por categorías '!M140/'tablas turistas por categorías '!M153-1,"-")</f>
        <v>0.97701149425287359</v>
      </c>
      <c r="I140" s="164">
        <f>IFERROR('tablas turistas por categorías '!O140/'tablas turistas por categorías '!O153-1,"-")</f>
        <v>0.12010617120106182</v>
      </c>
      <c r="J140" s="165">
        <f>IFERROR('tablas turistas por categorías '!Q140/'tablas turistas por categorías '!Q153-1,"-")</f>
        <v>0.16687578419071514</v>
      </c>
    </row>
    <row r="141" spans="2:10" ht="15" hidden="1" customHeight="1" outlineLevel="1">
      <c r="B141" s="41" t="s">
        <v>15</v>
      </c>
      <c r="C141" s="164">
        <f>IFERROR('tablas turistas por categorías '!C141/'tablas turistas por categorías '!C154-1,"-")</f>
        <v>-0.7142857142857143</v>
      </c>
      <c r="D141" s="164">
        <f>IFERROR('tablas turistas por categorías '!E141/'tablas turistas por categorías '!E154-1,"-")</f>
        <v>-0.64285714285714279</v>
      </c>
      <c r="E141" s="164">
        <f>IFERROR('tablas turistas por categorías '!G141/'tablas turistas por categorías '!G154-1,"-")</f>
        <v>0.36065573770491799</v>
      </c>
      <c r="F141" s="164">
        <f>IFERROR('tablas turistas por categorías '!I141/'tablas turistas por categorías '!I154-1,"-")</f>
        <v>-0.22222222222222221</v>
      </c>
      <c r="G141" s="164">
        <f>IFERROR('tablas turistas por categorías '!K141/'tablas turistas por categorías '!K154-1,"-")</f>
        <v>1.2173913043478262</v>
      </c>
      <c r="H141" s="165">
        <f>IFERROR('tablas turistas por categorías '!M141/'tablas turistas por categorías '!M154-1,"-")</f>
        <v>0.32000000000000006</v>
      </c>
      <c r="I141" s="164">
        <f>IFERROR('tablas turistas por categorías '!O141/'tablas turistas por categorías '!O154-1,"-")</f>
        <v>7.1269487750555971E-3</v>
      </c>
      <c r="J141" s="165">
        <f>IFERROR('tablas turistas por categorías '!Q141/'tablas turistas por categorías '!Q154-1,"-")</f>
        <v>2.9752066115702469E-2</v>
      </c>
    </row>
    <row r="142" spans="2:10" ht="15" hidden="1" customHeight="1" outlineLevel="1">
      <c r="B142" s="41" t="s">
        <v>16</v>
      </c>
      <c r="C142" s="164">
        <f>IFERROR('tablas turistas por categorías '!C142/'tablas turistas por categorías '!C155-1,"-")</f>
        <v>-1</v>
      </c>
      <c r="D142" s="164">
        <f>IFERROR('tablas turistas por categorías '!E142/'tablas turistas por categorías '!E155-1,"-")</f>
        <v>-0.72222222222222221</v>
      </c>
      <c r="E142" s="164">
        <f>IFERROR('tablas turistas por categorías '!G142/'tablas turistas por categorías '!G155-1,"-")</f>
        <v>0.85714285714285721</v>
      </c>
      <c r="F142" s="164">
        <f>IFERROR('tablas turistas por categorías '!I142/'tablas turistas por categorías '!I155-1,"-")</f>
        <v>-0.61538461538461542</v>
      </c>
      <c r="G142" s="164">
        <f>IFERROR('tablas turistas por categorías '!K142/'tablas turistas por categorías '!K155-1,"-")</f>
        <v>0</v>
      </c>
      <c r="H142" s="165">
        <f>IFERROR('tablas turistas por categorías '!M142/'tablas turistas por categorías '!M155-1,"-")</f>
        <v>0.37288135593220328</v>
      </c>
      <c r="I142" s="164">
        <f>IFERROR('tablas turistas por categorías '!O142/'tablas turistas por categorías '!O155-1,"-")</f>
        <v>1.0797011207970111</v>
      </c>
      <c r="J142" s="165">
        <f>IFERROR('tablas turistas por categorías '!Q142/'tablas turistas por categorías '!Q155-1,"-")</f>
        <v>0.98914223669923995</v>
      </c>
    </row>
    <row r="143" spans="2:10" ht="15" hidden="1" customHeight="1" outlineLevel="1">
      <c r="B143" s="41" t="s">
        <v>17</v>
      </c>
      <c r="C143" s="164">
        <f>IFERROR('tablas turistas por categorías '!C143/'tablas turistas por categorías '!C156-1,"-")</f>
        <v>-1</v>
      </c>
      <c r="D143" s="164">
        <f>IFERROR('tablas turistas por categorías '!E143/'tablas turistas por categorías '!E156-1,"-")</f>
        <v>1</v>
      </c>
      <c r="E143" s="164">
        <f>IFERROR('tablas turistas por categorías '!G143/'tablas turistas por categorías '!G156-1,"-")</f>
        <v>-0.4925373134328358</v>
      </c>
      <c r="F143" s="164">
        <f>IFERROR('tablas turistas por categorías '!I143/'tablas turistas por categorías '!I156-1,"-")</f>
        <v>4.5</v>
      </c>
      <c r="G143" s="164">
        <f>IFERROR('tablas turistas por categorías '!K143/'tablas turistas por categorías '!K156-1,"-")</f>
        <v>0.5</v>
      </c>
      <c r="H143" s="165">
        <f>IFERROR('tablas turistas por categorías '!M143/'tablas turistas por categorías '!M156-1,"-")</f>
        <v>-0.25301204819277112</v>
      </c>
      <c r="I143" s="164">
        <f>IFERROR('tablas turistas por categorías '!O143/'tablas turistas por categorías '!O156-1,"-")</f>
        <v>-0.221958925750395</v>
      </c>
      <c r="J143" s="165">
        <f>IFERROR('tablas turistas por categorías '!Q143/'tablas turistas por categorías '!Q156-1,"-")</f>
        <v>-0.22294455066921604</v>
      </c>
    </row>
    <row r="144" spans="2:10" ht="15" hidden="1" customHeight="1" outlineLevel="1">
      <c r="B144" s="41" t="s">
        <v>18</v>
      </c>
      <c r="C144" s="164">
        <f>IFERROR('tablas turistas por categorías '!C144/'tablas turistas por categorías '!C157-1,"-")</f>
        <v>-0.77777777777777779</v>
      </c>
      <c r="D144" s="164">
        <f>IFERROR('tablas turistas por categorías '!E144/'tablas turistas por categorías '!E157-1,"-")</f>
        <v>-0.54545454545454541</v>
      </c>
      <c r="E144" s="164">
        <f>IFERROR('tablas turistas por categorías '!G144/'tablas turistas por categorías '!G157-1,"-")</f>
        <v>0</v>
      </c>
      <c r="F144" s="164">
        <f>IFERROR('tablas turistas por categorías '!I144/'tablas turistas por categorías '!I157-1,"-")</f>
        <v>3</v>
      </c>
      <c r="G144" s="164">
        <f>IFERROR('tablas turistas por categorías '!K144/'tablas turistas por categorías '!K157-1,"-")</f>
        <v>-0.75</v>
      </c>
      <c r="H144" s="165">
        <f>IFERROR('tablas turistas por categorías '!M144/'tablas turistas por categorías '!M157-1,"-")</f>
        <v>-0.19512195121951215</v>
      </c>
      <c r="I144" s="164">
        <f>IFERROR('tablas turistas por categorías '!O144/'tablas turistas por categorías '!O157-1,"-")</f>
        <v>0.27897435897435896</v>
      </c>
      <c r="J144" s="165">
        <f>IFERROR('tablas turistas por categorías '!Q144/'tablas turistas por categorías '!Q157-1,"-")</f>
        <v>0.25984251968503935</v>
      </c>
    </row>
    <row r="145" spans="2:10" ht="15" hidden="1" customHeight="1" outlineLevel="1">
      <c r="B145" s="41" t="s">
        <v>19</v>
      </c>
      <c r="C145" s="164">
        <f>IFERROR('tablas turistas por categorías '!C145/'tablas turistas por categorías '!C158-1,"-")</f>
        <v>3</v>
      </c>
      <c r="D145" s="164">
        <f>IFERROR('tablas turistas por categorías '!E145/'tablas turistas por categorías '!E158-1,"-")</f>
        <v>2.8</v>
      </c>
      <c r="E145" s="164">
        <f>IFERROR('tablas turistas por categorías '!G145/'tablas turistas por categorías '!G158-1,"-")</f>
        <v>1.1829787234042555</v>
      </c>
      <c r="F145" s="164">
        <f>IFERROR('tablas turistas por categorías '!I145/'tablas turistas por categorías '!I158-1,"-")</f>
        <v>1.0441176470588234</v>
      </c>
      <c r="G145" s="164">
        <f>IFERROR('tablas turistas por categorías '!K145/'tablas turistas por categorías '!K158-1,"-")</f>
        <v>0.33333333333333326</v>
      </c>
      <c r="H145" s="165">
        <f>IFERROR('tablas turistas por categorías '!M145/'tablas turistas por categorías '!M158-1,"-")</f>
        <v>1.1782334384858042</v>
      </c>
      <c r="I145" s="164">
        <f>IFERROR('tablas turistas por categorías '!O145/'tablas turistas por categorías '!O158-1,"-")</f>
        <v>-2.4156692056583218E-2</v>
      </c>
      <c r="J145" s="165">
        <f>IFERROR('tablas turistas por categorías '!Q145/'tablas turistas por categorías '!Q158-1,"-")</f>
        <v>0.12162937464142276</v>
      </c>
    </row>
    <row r="146" spans="2:10" ht="15" hidden="1" customHeight="1" outlineLevel="1">
      <c r="B146" s="41" t="s">
        <v>20</v>
      </c>
      <c r="C146" s="164" t="str">
        <f>IFERROR('tablas turistas por categorías '!C146/'tablas turistas por categorías '!C159-1,"-")</f>
        <v>-</v>
      </c>
      <c r="D146" s="164">
        <f>IFERROR('tablas turistas por categorías '!E146/'tablas turistas por categorías '!E159-1,"-")</f>
        <v>2.8666666666666667</v>
      </c>
      <c r="E146" s="164">
        <f>IFERROR('tablas turistas por categorías '!G146/'tablas turistas por categorías '!G159-1,"-")</f>
        <v>0.10981595092024543</v>
      </c>
      <c r="F146" s="164">
        <f>IFERROR('tablas turistas por categorías '!I146/'tablas turistas por categorías '!I159-1,"-")</f>
        <v>-7.5966850828729227E-2</v>
      </c>
      <c r="G146" s="164">
        <f>IFERROR('tablas turistas por categorías '!K146/'tablas turistas por categorías '!K159-1,"-")</f>
        <v>-0.66666666666666674</v>
      </c>
      <c r="H146" s="165">
        <f>IFERROR('tablas turistas por categorías '!M146/'tablas turistas por categorías '!M159-1,"-")</f>
        <v>6.3936481404095247E-2</v>
      </c>
      <c r="I146" s="164">
        <f>IFERROR('tablas turistas por categorías '!O146/'tablas turistas por categorías '!O159-1,"-")</f>
        <v>-0.26142842334404481</v>
      </c>
      <c r="J146" s="165">
        <f>IFERROR('tablas turistas por categorías '!Q146/'tablas turistas por categorías '!Q159-1,"-")</f>
        <v>-0.19676079734219265</v>
      </c>
    </row>
    <row r="147" spans="2:10" ht="15" hidden="1" customHeight="1" outlineLevel="1">
      <c r="B147" s="41" t="s">
        <v>21</v>
      </c>
      <c r="C147" s="164">
        <f>IFERROR('tablas turistas por categorías '!C147/'tablas turistas por categorías '!C160-1,"-")</f>
        <v>-1</v>
      </c>
      <c r="D147" s="164">
        <f>IFERROR('tablas turistas por categorías '!E147/'tablas turistas por categorías '!E160-1,"-")</f>
        <v>-0.23076923076923073</v>
      </c>
      <c r="E147" s="164">
        <f>IFERROR('tablas turistas por categorías '!G147/'tablas turistas por categorías '!G160-1,"-")</f>
        <v>-2.7202838557066844E-2</v>
      </c>
      <c r="F147" s="164">
        <f>IFERROR('tablas turistas por categorías '!I147/'tablas turistas por categorías '!I160-1,"-")</f>
        <v>-0.29508196721311475</v>
      </c>
      <c r="G147" s="164">
        <f>IFERROR('tablas turistas por categorías '!K147/'tablas turistas por categorías '!K160-1,"-")</f>
        <v>-0.30476190476190479</v>
      </c>
      <c r="H147" s="165">
        <f>IFERROR('tablas turistas por categorías '!M147/'tablas turistas por categorías '!M160-1,"-")</f>
        <v>-0.12348024316109418</v>
      </c>
      <c r="I147" s="164">
        <f>IFERROR('tablas turistas por categorías '!O147/'tablas turistas por categorías '!O160-1,"-")</f>
        <v>-0.10031702898550721</v>
      </c>
      <c r="J147" s="165">
        <f>IFERROR('tablas turistas por categorías '!Q147/'tablas turistas por categorías '!Q160-1,"-")</f>
        <v>-0.10563503140265174</v>
      </c>
    </row>
    <row r="148" spans="2:10" ht="15" hidden="1" customHeight="1" outlineLevel="1">
      <c r="B148" s="41" t="s">
        <v>22</v>
      </c>
      <c r="C148" s="164">
        <f>IFERROR('tablas turistas por categorías '!C148/'tablas turistas por categorías '!C161-1,"-")</f>
        <v>-0.41666666666666663</v>
      </c>
      <c r="D148" s="164">
        <f>IFERROR('tablas turistas por categorías '!E148/'tablas turistas por categorías '!E161-1,"-")</f>
        <v>1.7894736842105261</v>
      </c>
      <c r="E148" s="164">
        <f>IFERROR('tablas turistas por categorías '!G148/'tablas turistas por categorías '!G161-1,"-")</f>
        <v>-1.7987633501967415E-2</v>
      </c>
      <c r="F148" s="164">
        <f>IFERROR('tablas turistas por categorías '!I148/'tablas turistas por categorías '!I161-1,"-")</f>
        <v>-0.35204678362573094</v>
      </c>
      <c r="G148" s="164">
        <f>IFERROR('tablas turistas por categorías '!K148/'tablas turistas por categorías '!K161-1,"-")</f>
        <v>-0.81632653061224492</v>
      </c>
      <c r="H148" s="165">
        <f>IFERROR('tablas turistas por categorías '!M148/'tablas turistas por categorías '!M161-1,"-")</f>
        <v>-0.13897937024972851</v>
      </c>
      <c r="I148" s="164">
        <f>IFERROR('tablas turistas por categorías '!O148/'tablas turistas por categorías '!O161-1,"-")</f>
        <v>-7.1806569343065729E-2</v>
      </c>
      <c r="J148" s="165">
        <f>IFERROR('tablas turistas por categorías '!Q148/'tablas turistas por categorías '!Q161-1,"-")</f>
        <v>-8.5331195802667015E-2</v>
      </c>
    </row>
    <row r="149" spans="2:10" collapsed="1">
      <c r="B149" s="171">
        <v>2000</v>
      </c>
      <c r="C149" s="173">
        <f>IFERROR('tablas turistas por categorías '!C149/'tablas turistas por categorías '!C162-1,"-")</f>
        <v>-0.30188679245283023</v>
      </c>
      <c r="D149" s="173">
        <f>IFERROR('tablas turistas por categorías '!E149/'tablas turistas por categorías '!E162-1,"-")</f>
        <v>0.22916666666666674</v>
      </c>
      <c r="E149" s="173">
        <f>IFERROR('tablas turistas por categorías '!G149/'tablas turistas por categorías '!G162-1,"-")</f>
        <v>-3.1721910912717255E-2</v>
      </c>
      <c r="F149" s="173">
        <f>IFERROR('tablas turistas por categorías '!I149/'tablas turistas por categorías '!I162-1,"-")</f>
        <v>-8.6705202312138741E-2</v>
      </c>
      <c r="G149" s="173">
        <f>IFERROR('tablas turistas por categorías '!K149/'tablas turistas por categorías '!K162-1,"-")</f>
        <v>-0.34468085106382984</v>
      </c>
      <c r="H149" s="173">
        <f>IFERROR('tablas turistas por categorías '!M149/'tablas turistas por categorías '!M162-1,"-")</f>
        <v>-5.172529313232832E-2</v>
      </c>
      <c r="I149" s="173">
        <f>IFERROR('tablas turistas por categorías '!O149/'tablas turistas por categorías '!O162-1,"-")</f>
        <v>-5.2211311923849313E-2</v>
      </c>
      <c r="J149" s="173">
        <f>IFERROR('tablas turistas por categorías '!Q149/'tablas turistas por categorías '!Q162-1,"-")</f>
        <v>-5.2118513969910962E-2</v>
      </c>
    </row>
    <row r="150" spans="2:10" ht="15" hidden="1" customHeight="1" outlineLevel="1">
      <c r="B150" s="41" t="s">
        <v>11</v>
      </c>
      <c r="C150" s="164">
        <f>IFERROR('tablas turistas por categorías '!C150/'tablas turistas por categorías '!C163-1,"-")</f>
        <v>-0.33333333333333337</v>
      </c>
      <c r="D150" s="164">
        <f>IFERROR('tablas turistas por categorías '!E150/'tablas turistas por categorías '!E163-1,"-")</f>
        <v>-0.70666666666666667</v>
      </c>
      <c r="E150" s="164">
        <f>IFERROR('tablas turistas por categorías '!G150/'tablas turistas por categorías '!G163-1,"-")</f>
        <v>3.6518563603165077E-3</v>
      </c>
      <c r="F150" s="164">
        <f>IFERROR('tablas turistas por categorías '!I150/'tablas turistas por categorías '!I163-1,"-")</f>
        <v>-0.48822605965463106</v>
      </c>
      <c r="G150" s="164">
        <f>IFERROR('tablas turistas por categorías '!K150/'tablas turistas por categorías '!K163-1,"-")</f>
        <v>-0.73469387755102034</v>
      </c>
      <c r="H150" s="165">
        <f>IFERROR('tablas turistas por categorías '!M150/'tablas turistas por categorías '!M163-1,"-")</f>
        <v>-0.18068410462776663</v>
      </c>
      <c r="I150" s="164">
        <f>IFERROR('tablas turistas por categorías '!O150/'tablas turistas por categorías '!O163-1,"-")</f>
        <v>-0.2695261845386534</v>
      </c>
      <c r="J150" s="165">
        <f>IFERROR('tablas turistas por categorías '!Q150/'tablas turistas por categorías '!Q163-1,"-")</f>
        <v>-0.25187849720223821</v>
      </c>
    </row>
    <row r="151" spans="2:10" ht="15" hidden="1" customHeight="1" outlineLevel="1">
      <c r="B151" s="41" t="s">
        <v>12</v>
      </c>
      <c r="C151" s="164">
        <f>IFERROR('tablas turistas por categorías '!C151/'tablas turistas por categorías '!C164-1,"-")</f>
        <v>1.5</v>
      </c>
      <c r="D151" s="164">
        <f>IFERROR('tablas turistas por categorías '!E151/'tablas turistas por categorías '!E164-1,"-")</f>
        <v>-0.79069767441860461</v>
      </c>
      <c r="E151" s="164">
        <f>IFERROR('tablas turistas por categorías '!G151/'tablas turistas por categorías '!G164-1,"-")</f>
        <v>-5.8649581074420865E-2</v>
      </c>
      <c r="F151" s="164">
        <f>IFERROR('tablas turistas por categorías '!I151/'tablas turistas por categorías '!I164-1,"-")</f>
        <v>-0.40041493775933612</v>
      </c>
      <c r="G151" s="164">
        <f>IFERROR('tablas turistas por categorías '!K151/'tablas turistas por categorías '!K164-1,"-")</f>
        <v>-0.53658536585365857</v>
      </c>
      <c r="H151" s="165">
        <f>IFERROR('tablas turistas por categorías '!M151/'tablas turistas por categorías '!M164-1,"-")</f>
        <v>-0.20634431783184481</v>
      </c>
      <c r="I151" s="164">
        <f>IFERROR('tablas turistas por categorías '!O151/'tablas turistas por categorías '!O164-1,"-")</f>
        <v>-0.18324491600353665</v>
      </c>
      <c r="J151" s="165">
        <f>IFERROR('tablas turistas por categorías '!Q151/'tablas turistas por categorías '!Q164-1,"-")</f>
        <v>-0.18934526230174864</v>
      </c>
    </row>
    <row r="152" spans="2:10" ht="15" hidden="1" customHeight="1" outlineLevel="1">
      <c r="B152" s="41" t="s">
        <v>13</v>
      </c>
      <c r="C152" s="164">
        <f>IFERROR('tablas turistas por categorías '!C152/'tablas turistas por categorías '!C165-1,"-")</f>
        <v>0</v>
      </c>
      <c r="D152" s="164">
        <f>IFERROR('tablas turistas por categorías '!E152/'tablas turistas por categorías '!E165-1,"-")</f>
        <v>-0.7865168539325843</v>
      </c>
      <c r="E152" s="164">
        <f>IFERROR('tablas turistas por categorías '!G152/'tablas turistas por categorías '!G165-1,"-")</f>
        <v>3.2355371900826446</v>
      </c>
      <c r="F152" s="164">
        <f>IFERROR('tablas turistas por categorías '!I152/'tablas turistas por categorías '!I165-1,"-")</f>
        <v>-0.38141025641025639</v>
      </c>
      <c r="G152" s="164">
        <f>IFERROR('tablas turistas por categorías '!K152/'tablas turistas por categorías '!K165-1,"-")</f>
        <v>0.46575342465753433</v>
      </c>
      <c r="H152" s="165">
        <f>IFERROR('tablas turistas por categorías '!M152/'tablas turistas por categorías '!M165-1,"-")</f>
        <v>0.87587168758716882</v>
      </c>
      <c r="I152" s="164">
        <f>IFERROR('tablas turistas por categorías '!O152/'tablas turistas por categorías '!O165-1,"-")</f>
        <v>5.5899419729206867E-2</v>
      </c>
      <c r="J152" s="165">
        <f>IFERROR('tablas turistas por categorías '!Q152/'tablas turistas por categorías '!Q165-1,"-")</f>
        <v>0.15576694411414982</v>
      </c>
    </row>
    <row r="153" spans="2:10" ht="15" hidden="1" customHeight="1" outlineLevel="1">
      <c r="B153" s="41" t="s">
        <v>14</v>
      </c>
      <c r="C153" s="164" t="str">
        <f>IFERROR('tablas turistas por categorías '!C153/'tablas turistas por categorías '!C166-1,"-")</f>
        <v>-</v>
      </c>
      <c r="D153" s="164">
        <f>IFERROR('tablas turistas por categorías '!E153/'tablas turistas por categorías '!E166-1,"-")</f>
        <v>4</v>
      </c>
      <c r="E153" s="164">
        <f>IFERROR('tablas turistas por categorías '!G153/'tablas turistas por categorías '!G166-1,"-")</f>
        <v>3.3571428571428568</v>
      </c>
      <c r="F153" s="164">
        <f>IFERROR('tablas turistas por categorías '!I153/'tablas turistas por categorías '!I166-1,"-")</f>
        <v>-0.6</v>
      </c>
      <c r="G153" s="164">
        <f>IFERROR('tablas turistas por categorías '!K153/'tablas turistas por categorías '!K166-1,"-")</f>
        <v>0</v>
      </c>
      <c r="H153" s="165">
        <f>IFERROR('tablas turistas por categorías '!M153/'tablas turistas por categorías '!M166-1,"-")</f>
        <v>2.3461538461538463</v>
      </c>
      <c r="I153" s="164">
        <f>IFERROR('tablas turistas por categorías '!O153/'tablas turistas por categorías '!O166-1,"-")</f>
        <v>-0.29546517064048616</v>
      </c>
      <c r="J153" s="165">
        <f>IFERROR('tablas turistas por categorías '!Q153/'tablas turistas por categorías '!Q166-1,"-")</f>
        <v>-0.2637413394919168</v>
      </c>
    </row>
    <row r="154" spans="2:10" ht="15" hidden="1" customHeight="1" outlineLevel="1">
      <c r="B154" s="41" t="s">
        <v>15</v>
      </c>
      <c r="C154" s="164" t="str">
        <f>IFERROR('tablas turistas por categorías '!C154/'tablas turistas por categorías '!C167-1,"-")</f>
        <v>-</v>
      </c>
      <c r="D154" s="164">
        <f>IFERROR('tablas turistas por categorías '!E154/'tablas turistas por categorías '!E167-1,"-")</f>
        <v>0.39999999999999991</v>
      </c>
      <c r="E154" s="164">
        <f>IFERROR('tablas turistas por categorías '!G154/'tablas turistas por categorías '!G167-1,"-")</f>
        <v>10.090909090909092</v>
      </c>
      <c r="F154" s="164">
        <f>IFERROR('tablas turistas por categorías '!I154/'tablas turistas por categorías '!I167-1,"-")</f>
        <v>2</v>
      </c>
      <c r="G154" s="164" t="str">
        <f>IFERROR('tablas turistas por categorías '!K154/'tablas turistas por categorías '!K167-1,"-")</f>
        <v>-</v>
      </c>
      <c r="H154" s="165">
        <f>IFERROR('tablas turistas por categorías '!M154/'tablas turistas por categorías '!M167-1,"-")</f>
        <v>6.291666666666667</v>
      </c>
      <c r="I154" s="164">
        <f>IFERROR('tablas turistas por categorías '!O154/'tablas turistas por categorías '!O167-1,"-")</f>
        <v>2.4015151515151514</v>
      </c>
      <c r="J154" s="165">
        <f>IFERROR('tablas turistas por categorías '!Q154/'tablas turistas por categorías '!Q167-1,"-")</f>
        <v>2.5380116959064329</v>
      </c>
    </row>
    <row r="155" spans="2:10" ht="15" hidden="1" customHeight="1" outlineLevel="1">
      <c r="B155" s="41" t="s">
        <v>16</v>
      </c>
      <c r="C155" s="164">
        <f>IFERROR('tablas turistas por categorías '!C155/'tablas turistas por categorías '!C168-1,"-")</f>
        <v>0</v>
      </c>
      <c r="D155" s="164">
        <f>IFERROR('tablas turistas por categorías '!E155/'tablas turistas por categorías '!E168-1,"-")</f>
        <v>1.25</v>
      </c>
      <c r="E155" s="164">
        <f>IFERROR('tablas turistas por categorías '!G155/'tablas turistas por categorías '!G168-1,"-")</f>
        <v>8.625</v>
      </c>
      <c r="F155" s="164">
        <f>IFERROR('tablas turistas por categorías '!I155/'tablas turistas por categorías '!I168-1,"-")</f>
        <v>0.85714285714285721</v>
      </c>
      <c r="G155" s="164">
        <f>IFERROR('tablas turistas por categorías '!K155/'tablas turistas por categorías '!K168-1,"-")</f>
        <v>3.5</v>
      </c>
      <c r="H155" s="165">
        <f>IFERROR('tablas turistas por categorías '!M155/'tablas turistas por categorías '!M168-1,"-")</f>
        <v>3.5384615384615383</v>
      </c>
      <c r="I155" s="164">
        <f>IFERROR('tablas turistas por categorías '!O155/'tablas turistas por categorías '!O168-1,"-")</f>
        <v>-0.52513305736250737</v>
      </c>
      <c r="J155" s="165">
        <f>IFERROR('tablas turistas por categorías '!Q155/'tablas turistas por categorías '!Q168-1,"-")</f>
        <v>-0.46359930110658121</v>
      </c>
    </row>
    <row r="156" spans="2:10" ht="15" hidden="1" customHeight="1" outlineLevel="1">
      <c r="B156" s="41" t="s">
        <v>17</v>
      </c>
      <c r="C156" s="164">
        <f>IFERROR('tablas turistas por categorías '!C156/'tablas turistas por categorías '!C169-1,"-")</f>
        <v>3</v>
      </c>
      <c r="D156" s="164">
        <f>IFERROR('tablas turistas por categorías '!E156/'tablas turistas por categorías '!E169-1,"-")</f>
        <v>1</v>
      </c>
      <c r="E156" s="164">
        <f>IFERROR('tablas turistas por categorías '!G156/'tablas turistas por categorías '!G169-1,"-")</f>
        <v>32.5</v>
      </c>
      <c r="F156" s="164" t="str">
        <f>IFERROR('tablas turistas por categorías '!I156/'tablas turistas por categorías '!I169-1,"-")</f>
        <v>-</v>
      </c>
      <c r="G156" s="164">
        <f>IFERROR('tablas turistas por categorías '!K156/'tablas turistas por categorías '!K169-1,"-")</f>
        <v>0.5</v>
      </c>
      <c r="H156" s="165">
        <f>IFERROR('tablas turistas por categorías '!M156/'tablas turistas por categorías '!M169-1,"-")</f>
        <v>8.2222222222222214</v>
      </c>
      <c r="I156" s="164">
        <f>IFERROR('tablas turistas por categorías '!O156/'tablas turistas por categorías '!O169-1,"-")</f>
        <v>0.21965317919075145</v>
      </c>
      <c r="J156" s="165">
        <f>IFERROR('tablas turistas por categorías '!Q156/'tablas turistas por categorías '!Q169-1,"-")</f>
        <v>0.25419664268585129</v>
      </c>
    </row>
    <row r="157" spans="2:10" ht="15" hidden="1" customHeight="1" outlineLevel="1">
      <c r="B157" s="41" t="s">
        <v>18</v>
      </c>
      <c r="C157" s="164">
        <f>IFERROR('tablas turistas por categorías '!C157/'tablas turistas por categorías '!C170-1,"-")</f>
        <v>8</v>
      </c>
      <c r="D157" s="164">
        <f>IFERROR('tablas turistas por categorías '!E157/'tablas turistas por categorías '!E170-1,"-")</f>
        <v>2.6666666666666665</v>
      </c>
      <c r="E157" s="164">
        <f>IFERROR('tablas turistas por categorías '!G157/'tablas turistas por categorías '!G170-1,"-")</f>
        <v>15</v>
      </c>
      <c r="F157" s="164">
        <f>IFERROR('tablas turistas por categorías '!I157/'tablas turistas por categorías '!I170-1,"-")</f>
        <v>-0.6</v>
      </c>
      <c r="G157" s="164">
        <f>IFERROR('tablas turistas por categorías '!K157/'tablas turistas por categorías '!K170-1,"-")</f>
        <v>0.5</v>
      </c>
      <c r="H157" s="165">
        <f>IFERROR('tablas turistas por categorías '!M157/'tablas turistas por categorías '!M170-1,"-")</f>
        <v>3.0999999999999996</v>
      </c>
      <c r="I157" s="164">
        <f>IFERROR('tablas turistas por categorías '!O157/'tablas turistas por categorías '!O170-1,"-")</f>
        <v>0.17682558841279428</v>
      </c>
      <c r="J157" s="165">
        <f>IFERROR('tablas turistas por categorías '!Q157/'tablas turistas por categorías '!Q170-1,"-")</f>
        <v>0.21168753726893264</v>
      </c>
    </row>
    <row r="158" spans="2:10" ht="15" hidden="1" customHeight="1" outlineLevel="1">
      <c r="B158" s="41" t="s">
        <v>19</v>
      </c>
      <c r="C158" s="164">
        <f>IFERROR('tablas turistas por categorías '!C158/'tablas turistas por categorías '!C171-1,"-")</f>
        <v>-0.66666666666666674</v>
      </c>
      <c r="D158" s="164">
        <f>IFERROR('tablas turistas por categorías '!E158/'tablas turistas por categorías '!E171-1,"-")</f>
        <v>-0.625</v>
      </c>
      <c r="E158" s="164">
        <f>IFERROR('tablas turistas por categorías '!G158/'tablas turistas por categorías '!G171-1,"-")</f>
        <v>0.40298507462686572</v>
      </c>
      <c r="F158" s="164">
        <f>IFERROR('tablas turistas por categorías '!I158/'tablas turistas por categorías '!I171-1,"-")</f>
        <v>0.27102803738317749</v>
      </c>
      <c r="G158" s="164">
        <f>IFERROR('tablas turistas por categorías '!K158/'tablas turistas por categorías '!K171-1,"-")</f>
        <v>-0.63636363636363635</v>
      </c>
      <c r="H158" s="165">
        <f>IFERROR('tablas turistas por categorías '!M158/'tablas turistas por categorías '!M171-1,"-")</f>
        <v>0.22393822393822393</v>
      </c>
      <c r="I158" s="164">
        <f>IFERROR('tablas turistas por categorías '!O158/'tablas turistas por categorías '!O171-1,"-")</f>
        <v>0.32458921879504188</v>
      </c>
      <c r="J158" s="165">
        <f>IFERROR('tablas turistas por categorías '!Q158/'tablas turistas por categorías '!Q171-1,"-")</f>
        <v>0.31151241534988716</v>
      </c>
    </row>
    <row r="159" spans="2:10" ht="15" hidden="1" customHeight="1" outlineLevel="1">
      <c r="B159" s="41" t="s">
        <v>20</v>
      </c>
      <c r="C159" s="164">
        <f>IFERROR('tablas turistas por categorías '!C159/'tablas turistas por categorías '!C172-1,"-")</f>
        <v>-1</v>
      </c>
      <c r="D159" s="164">
        <f>IFERROR('tablas turistas por categorías '!E159/'tablas turistas por categorías '!E172-1,"-")</f>
        <v>-0.9</v>
      </c>
      <c r="E159" s="164">
        <f>IFERROR('tablas turistas por categorías '!G159/'tablas turistas por categorías '!G172-1,"-")</f>
        <v>0.21551081282624907</v>
      </c>
      <c r="F159" s="164">
        <f>IFERROR('tablas turistas por categorías '!I159/'tablas turistas por categorías '!I172-1,"-")</f>
        <v>0.41960784313725497</v>
      </c>
      <c r="G159" s="164">
        <f>IFERROR('tablas turistas por categorías '!K159/'tablas turistas por categorías '!K172-1,"-")</f>
        <v>-0.76237623762376239</v>
      </c>
      <c r="H159" s="165">
        <f>IFERROR('tablas turistas por categorías '!M159/'tablas turistas por categorías '!M172-1,"-")</f>
        <v>0.13251301467108378</v>
      </c>
      <c r="I159" s="164">
        <f>IFERROR('tablas turistas por categorías '!O159/'tablas turistas por categorías '!O172-1,"-")</f>
        <v>-0.13673378076062637</v>
      </c>
      <c r="J159" s="165">
        <f>IFERROR('tablas turistas por categorías '!Q159/'tablas turistas por categorías '!Q172-1,"-")</f>
        <v>-9.3919325707405132E-2</v>
      </c>
    </row>
    <row r="160" spans="2:10" ht="15" hidden="1" customHeight="1" outlineLevel="1">
      <c r="B160" s="41" t="s">
        <v>21</v>
      </c>
      <c r="C160" s="164">
        <f>IFERROR('tablas turistas por categorías '!C160/'tablas turistas por categorías '!C173-1,"-")</f>
        <v>-0.33333333333333337</v>
      </c>
      <c r="D160" s="164">
        <f>IFERROR('tablas turistas por categorías '!E160/'tablas turistas por categorías '!E173-1,"-")</f>
        <v>-0.63888888888888884</v>
      </c>
      <c r="E160" s="164">
        <f>IFERROR('tablas turistas por categorías '!G160/'tablas turistas por categorías '!G173-1,"-")</f>
        <v>0.48203330411919376</v>
      </c>
      <c r="F160" s="164">
        <f>IFERROR('tablas turistas por categorías '!I160/'tablas turistas por categorías '!I173-1,"-")</f>
        <v>0.6183673469387756</v>
      </c>
      <c r="G160" s="164">
        <f>IFERROR('tablas turistas por categorías '!K160/'tablas turistas por categorías '!K173-1,"-")</f>
        <v>-0.25531914893617025</v>
      </c>
      <c r="H160" s="165">
        <f>IFERROR('tablas turistas por categorías '!M160/'tablas turistas por categorías '!M173-1,"-")</f>
        <v>0.3955461293743372</v>
      </c>
      <c r="I160" s="164">
        <f>IFERROR('tablas turistas por categorías '!O160/'tablas turistas por categorías '!O173-1,"-")</f>
        <v>3.093264853507649E-2</v>
      </c>
      <c r="J160" s="165">
        <f>IFERROR('tablas turistas por categorías '!Q160/'tablas turistas por categorías '!Q173-1,"-")</f>
        <v>9.6718645364967104E-2</v>
      </c>
    </row>
    <row r="161" spans="2:10" ht="15" hidden="1" customHeight="1" outlineLevel="1">
      <c r="B161" s="41" t="s">
        <v>22</v>
      </c>
      <c r="C161" s="164">
        <f>IFERROR('tablas turistas por categorías '!C161/'tablas turistas por categorías '!C174-1,"-")</f>
        <v>1.4</v>
      </c>
      <c r="D161" s="164">
        <f>IFERROR('tablas turistas por categorías '!E161/'tablas turistas por categorías '!E174-1,"-")</f>
        <v>-0.83333333333333337</v>
      </c>
      <c r="E161" s="164">
        <f>IFERROR('tablas turistas por categorías '!G161/'tablas turistas por categorías '!G174-1,"-")</f>
        <v>0.3216939078751857</v>
      </c>
      <c r="F161" s="164">
        <f>IFERROR('tablas turistas por categorías '!I161/'tablas turistas por categorías '!I174-1,"-")</f>
        <v>1.016509433962264</v>
      </c>
      <c r="G161" s="164">
        <f>IFERROR('tablas turistas por categorías '!K161/'tablas turistas por categorías '!K174-1,"-")</f>
        <v>0.50769230769230766</v>
      </c>
      <c r="H161" s="165">
        <f>IFERROR('tablas turistas por categorías '!M161/'tablas turistas por categorías '!M174-1,"-")</f>
        <v>0.41402251791197542</v>
      </c>
      <c r="I161" s="164">
        <f>IFERROR('tablas turistas por categorías '!O161/'tablas turistas por categorías '!O174-1,"-")</f>
        <v>0.1534413807619448</v>
      </c>
      <c r="J161" s="165">
        <f>IFERROR('tablas turistas por categorías '!Q161/'tablas turistas por categorías '!Q174-1,"-")</f>
        <v>0.1978875698324023</v>
      </c>
    </row>
    <row r="162" spans="2:10" collapsed="1">
      <c r="B162" s="171">
        <v>1999</v>
      </c>
      <c r="C162" s="173">
        <f>IFERROR('tablas turistas por categorías '!C162/'tablas turistas por categorías '!C175-1,"-")</f>
        <v>0.43243243243243246</v>
      </c>
      <c r="D162" s="173">
        <f>IFERROR('tablas turistas por categorías '!E162/'tablas turistas por categorías '!E175-1,"-")</f>
        <v>-0.70223325062034747</v>
      </c>
      <c r="E162" s="173">
        <f>IFERROR('tablas turistas por categorías '!G162/'tablas turistas por categorías '!G175-1,"-")</f>
        <v>0.29747381392483052</v>
      </c>
      <c r="F162" s="173">
        <f>IFERROR('tablas turistas por categorías '!I162/'tablas turistas por categorías '!I175-1,"-")</f>
        <v>4.8787528868360353E-2</v>
      </c>
      <c r="G162" s="173">
        <f>IFERROR('tablas turistas por categorías '!K162/'tablas turistas por categorías '!K175-1,"-")</f>
        <v>-0.22056384742951907</v>
      </c>
      <c r="H162" s="173">
        <f>IFERROR('tablas turistas por categorías '!M162/'tablas turistas por categorías '!M175-1,"-")</f>
        <v>0.14587332053742808</v>
      </c>
      <c r="I162" s="173">
        <f>IFERROR('tablas turistas por categorías '!O162/'tablas turistas por categorías '!O175-1,"-")</f>
        <v>-2.9702818392427055E-2</v>
      </c>
      <c r="J162" s="173">
        <f>IFERROR('tablas turistas por categorías '!Q162/'tablas turistas por categorías '!Q175-1,"-")</f>
        <v>-4.6033450974369838E-4</v>
      </c>
    </row>
    <row r="163" spans="2:10" ht="15" hidden="1" customHeight="1" outlineLevel="1">
      <c r="B163" s="41" t="s">
        <v>11</v>
      </c>
      <c r="C163" s="164">
        <f>IFERROR('tablas turistas por categorías '!C163/'tablas turistas por categorías '!C176-1,"-")</f>
        <v>5</v>
      </c>
      <c r="D163" s="164">
        <f>IFERROR('tablas turistas por categorías '!E163/'tablas turistas por categorías '!E176-1,"-")</f>
        <v>0.92307692307692313</v>
      </c>
      <c r="E163" s="164">
        <f>IFERROR('tablas turistas por categorías '!G163/'tablas turistas por categorías '!G176-1,"-")</f>
        <v>1.1227390180878554</v>
      </c>
      <c r="F163" s="164">
        <f>IFERROR('tablas turistas por categorías '!I163/'tablas turistas por categorías '!I176-1,"-")</f>
        <v>0.53493975903614466</v>
      </c>
      <c r="G163" s="164">
        <f>IFERROR('tablas turistas por categorías '!K163/'tablas turistas por categorías '!K176-1,"-")</f>
        <v>-5.7692307692307709E-2</v>
      </c>
      <c r="H163" s="165">
        <f>IFERROR('tablas turistas por categorías '!M163/'tablas turistas por categorías '!M176-1,"-")</f>
        <v>0.88257575757575757</v>
      </c>
      <c r="I163" s="164">
        <f>IFERROR('tablas turistas por categorías '!O163/'tablas turistas por categorías '!O176-1,"-")</f>
        <v>0.11302320417453093</v>
      </c>
      <c r="J163" s="165">
        <f>IFERROR('tablas turistas por categorías '!Q163/'tablas turistas por categorías '!Q176-1,"-")</f>
        <v>0.21138762467318672</v>
      </c>
    </row>
    <row r="164" spans="2:10" ht="15" hidden="1" customHeight="1" outlineLevel="1">
      <c r="B164" s="41" t="s">
        <v>12</v>
      </c>
      <c r="C164" s="164">
        <f>IFERROR('tablas turistas por categorías '!C164/'tablas turistas por categorías '!C177-1,"-")</f>
        <v>-0.83333333333333337</v>
      </c>
      <c r="D164" s="164">
        <f>IFERROR('tablas turistas por categorías '!E164/'tablas turistas por categorías '!E177-1,"-")</f>
        <v>0.92537313432835822</v>
      </c>
      <c r="E164" s="164">
        <f>IFERROR('tablas turistas por categorías '!G164/'tablas turistas por categorías '!G177-1,"-")</f>
        <v>0.63234111021721651</v>
      </c>
      <c r="F164" s="164">
        <f>IFERROR('tablas turistas por categorías '!I164/'tablas turistas por categorías '!I177-1,"-")</f>
        <v>0.38307030129124819</v>
      </c>
      <c r="G164" s="164">
        <f>IFERROR('tablas turistas por categorías '!K164/'tablas turistas por categorías '!K177-1,"-")</f>
        <v>-0.18543046357615889</v>
      </c>
      <c r="H164" s="165">
        <f>IFERROR('tablas turistas por categorías '!M164/'tablas turistas por categorías '!M177-1,"-")</f>
        <v>0.49631336405529947</v>
      </c>
      <c r="I164" s="164">
        <f>IFERROR('tablas turistas por categorías '!O164/'tablas turistas por categorías '!O177-1,"-")</f>
        <v>5.9484777517564424E-2</v>
      </c>
      <c r="J164" s="165">
        <f>IFERROR('tablas turistas por categorías '!Q164/'tablas turistas por categorías '!Q177-1,"-")</f>
        <v>0.14799253034547144</v>
      </c>
    </row>
    <row r="165" spans="2:10" ht="15" hidden="1" customHeight="1" outlineLevel="1">
      <c r="B165" s="41" t="s">
        <v>13</v>
      </c>
      <c r="C165" s="164">
        <f>IFERROR('tablas turistas por categorías '!C165/'tablas turistas por categorías '!C178-1,"-")</f>
        <v>-0.75</v>
      </c>
      <c r="D165" s="164">
        <f>IFERROR('tablas turistas por categorías '!E165/'tablas turistas por categorías '!E178-1,"-")</f>
        <v>0.64814814814814814</v>
      </c>
      <c r="E165" s="164">
        <f>IFERROR('tablas turistas por categorías '!G165/'tablas turistas por categorías '!G178-1,"-")</f>
        <v>-0.46460176991150437</v>
      </c>
      <c r="F165" s="164">
        <f>IFERROR('tablas turistas por categorías '!I165/'tablas turistas por categorías '!I178-1,"-")</f>
        <v>-0.42435424354243545</v>
      </c>
      <c r="G165" s="164">
        <f>IFERROR('tablas turistas por categorías '!K165/'tablas turistas por categorías '!K178-1,"-")</f>
        <v>0.55319148936170204</v>
      </c>
      <c r="H165" s="165">
        <f>IFERROR('tablas turistas por categorías '!M165/'tablas turistas por categorías '!M178-1,"-")</f>
        <v>-0.34758871701546856</v>
      </c>
      <c r="I165" s="164">
        <f>IFERROR('tablas turistas por categorías '!O165/'tablas turistas por categorías '!O178-1,"-")</f>
        <v>0.30588532457691331</v>
      </c>
      <c r="J165" s="165">
        <f>IFERROR('tablas turistas por categorías '!Q165/'tablas turistas por categorías '!Q178-1,"-")</f>
        <v>0.16389877421905896</v>
      </c>
    </row>
    <row r="166" spans="2:10" ht="15" hidden="1" customHeight="1" outlineLevel="1">
      <c r="B166" s="41" t="s">
        <v>14</v>
      </c>
      <c r="C166" s="164">
        <f>IFERROR('tablas turistas por categorías '!C166/'tablas turistas por categorías '!C179-1,"-")</f>
        <v>-1</v>
      </c>
      <c r="D166" s="164">
        <f>IFERROR('tablas turistas por categorías '!E166/'tablas turistas por categorías '!E179-1,"-")</f>
        <v>-0.5</v>
      </c>
      <c r="E166" s="164">
        <f>IFERROR('tablas turistas por categorías '!G166/'tablas turistas por categorías '!G179-1,"-")</f>
        <v>3.666666666666667</v>
      </c>
      <c r="F166" s="164">
        <f>IFERROR('tablas turistas por categorías '!I166/'tablas turistas por categorías '!I179-1,"-")</f>
        <v>-0.95412844036697253</v>
      </c>
      <c r="G166" s="164">
        <f>IFERROR('tablas turistas por categorías '!K166/'tablas turistas por categorías '!K179-1,"-")</f>
        <v>-0.55555555555555558</v>
      </c>
      <c r="H166" s="165">
        <f>IFERROR('tablas turistas por categorías '!M166/'tablas turistas por categorías '!M179-1,"-")</f>
        <v>-0.796875</v>
      </c>
      <c r="I166" s="164">
        <f>IFERROR('tablas turistas por categorías '!O166/'tablas turistas por categorías '!O179-1,"-")</f>
        <v>0.91495076096687566</v>
      </c>
      <c r="J166" s="165">
        <f>IFERROR('tablas turistas por categorías '!Q166/'tablas turistas por categorías '!Q179-1,"-")</f>
        <v>0.73895582329317278</v>
      </c>
    </row>
    <row r="167" spans="2:10" ht="15" hidden="1" customHeight="1" outlineLevel="1">
      <c r="B167" s="41" t="s">
        <v>15</v>
      </c>
      <c r="C167" s="164" t="str">
        <f>IFERROR('tablas turistas por categorías '!C167/'tablas turistas por categorías '!C180-1,"-")</f>
        <v>-</v>
      </c>
      <c r="D167" s="164">
        <f>IFERROR('tablas turistas por categorías '!E167/'tablas turistas por categorías '!E180-1,"-")</f>
        <v>2.3333333333333335</v>
      </c>
      <c r="E167" s="164">
        <f>IFERROR('tablas turistas por categorías '!G167/'tablas turistas por categorías '!G180-1,"-")</f>
        <v>4.5</v>
      </c>
      <c r="F167" s="164">
        <f>IFERROR('tablas turistas por categorías '!I167/'tablas turistas por categorías '!I180-1,"-")</f>
        <v>-0.97619047619047616</v>
      </c>
      <c r="G167" s="164">
        <f>IFERROR('tablas turistas por categorías '!K167/'tablas turistas por categorías '!K180-1,"-")</f>
        <v>-1</v>
      </c>
      <c r="H167" s="165">
        <f>IFERROR('tablas turistas por categorías '!M167/'tablas turistas por categorías '!M180-1,"-")</f>
        <v>-0.81954887218045114</v>
      </c>
      <c r="I167" s="164">
        <f>IFERROR('tablas turistas por categorías '!O167/'tablas turistas por categorías '!O180-1,"-")</f>
        <v>-0.25085130533484679</v>
      </c>
      <c r="J167" s="165">
        <f>IFERROR('tablas turistas por categorías '!Q167/'tablas turistas por categorías '!Q180-1,"-")</f>
        <v>-0.32544378698224852</v>
      </c>
    </row>
    <row r="168" spans="2:10" ht="15" hidden="1" customHeight="1" outlineLevel="1">
      <c r="B168" s="41" t="s">
        <v>16</v>
      </c>
      <c r="C168" s="164">
        <f>IFERROR('tablas turistas por categorías '!C168/'tablas turistas por categorías '!C181-1,"-")</f>
        <v>-0.8</v>
      </c>
      <c r="D168" s="164">
        <f>IFERROR('tablas turistas por categorías '!E168/'tablas turistas por categorías '!E181-1,"-")</f>
        <v>0.33333333333333326</v>
      </c>
      <c r="E168" s="164">
        <f>IFERROR('tablas turistas por categorías '!G168/'tablas turistas por categorías '!G181-1,"-")</f>
        <v>-0.55555555555555558</v>
      </c>
      <c r="F168" s="164">
        <f>IFERROR('tablas turistas por categorías '!I168/'tablas turistas por categorías '!I181-1,"-")</f>
        <v>-0.90140845070422537</v>
      </c>
      <c r="G168" s="164" t="str">
        <f>IFERROR('tablas turistas por categorías '!K168/'tablas turistas por categorías '!K181-1,"-")</f>
        <v>-</v>
      </c>
      <c r="H168" s="165">
        <f>IFERROR('tablas turistas por categorías '!M168/'tablas turistas por categorías '!M181-1,"-")</f>
        <v>-0.74</v>
      </c>
      <c r="I168" s="164">
        <f>IFERROR('tablas turistas por categorías '!O168/'tablas turistas por categorías '!O181-1,"-")</f>
        <v>0.38379705400981989</v>
      </c>
      <c r="J168" s="165">
        <f>IFERROR('tablas turistas por categorías '!Q168/'tablas turistas por categorías '!Q181-1,"-")</f>
        <v>0.29878971255673226</v>
      </c>
    </row>
    <row r="169" spans="2:10" ht="15" hidden="1" customHeight="1" outlineLevel="1">
      <c r="B169" s="41" t="s">
        <v>17</v>
      </c>
      <c r="C169" s="164" t="str">
        <f>IFERROR('tablas turistas por categorías '!C169/'tablas turistas por categorías '!C182-1,"-")</f>
        <v>-</v>
      </c>
      <c r="D169" s="164">
        <f>IFERROR('tablas turistas por categorías '!E169/'tablas turistas por categorías '!E182-1,"-")</f>
        <v>0</v>
      </c>
      <c r="E169" s="164">
        <f>IFERROR('tablas turistas por categorías '!G169/'tablas turistas por categorías '!G182-1,"-")</f>
        <v>-0.66666666666666674</v>
      </c>
      <c r="F169" s="164">
        <f>IFERROR('tablas turistas por categorías '!I169/'tablas turistas por categorías '!I182-1,"-")</f>
        <v>-1</v>
      </c>
      <c r="G169" s="164">
        <f>IFERROR('tablas turistas por categorías '!K169/'tablas turistas por categorías '!K182-1,"-")</f>
        <v>-0.33333333333333337</v>
      </c>
      <c r="H169" s="165">
        <f>IFERROR('tablas turistas por categorías '!M169/'tablas turistas por categorías '!M182-1,"-")</f>
        <v>-0.73529411764705888</v>
      </c>
      <c r="I169" s="164">
        <f>IFERROR('tablas turistas por categorías '!O169/'tablas turistas por categorías '!O182-1,"-")</f>
        <v>1.131416837782341</v>
      </c>
      <c r="J169" s="165">
        <f>IFERROR('tablas turistas por categorías '!Q169/'tablas turistas por categorías '!Q182-1,"-")</f>
        <v>1.0684523809523809</v>
      </c>
    </row>
    <row r="170" spans="2:10" ht="15" hidden="1" customHeight="1" outlineLevel="1">
      <c r="B170" s="41" t="s">
        <v>18</v>
      </c>
      <c r="C170" s="164" t="str">
        <f>IFERROR('tablas turistas por categorías '!C170/'tablas turistas por categorías '!C183-1,"-")</f>
        <v>-</v>
      </c>
      <c r="D170" s="164">
        <f>IFERROR('tablas turistas por categorías '!E170/'tablas turistas por categorías '!E183-1,"-")</f>
        <v>2</v>
      </c>
      <c r="E170" s="164">
        <f>IFERROR('tablas turistas por categorías '!G170/'tablas turistas por categorías '!G183-1,"-")</f>
        <v>-0.8125</v>
      </c>
      <c r="F170" s="164">
        <f>IFERROR('tablas turistas por categorías '!I170/'tablas turistas por categorías '!I183-1,"-")</f>
        <v>-0.44444444444444442</v>
      </c>
      <c r="G170" s="164">
        <f>IFERROR('tablas turistas por categorías '!K170/'tablas turistas por categorías '!K183-1,"-")</f>
        <v>0.14285714285714279</v>
      </c>
      <c r="H170" s="165">
        <f>IFERROR('tablas turistas por categorías '!M170/'tablas turistas por categorías '!M183-1,"-")</f>
        <v>-0.39393939393939392</v>
      </c>
      <c r="I170" s="164">
        <f>IFERROR('tablas turistas por categorías '!O170/'tablas turistas por categorías '!O183-1,"-")</f>
        <v>54.233333333333334</v>
      </c>
      <c r="J170" s="165">
        <f>IFERROR('tablas turistas por categorías '!Q170/'tablas turistas por categorías '!Q183-1,"-")</f>
        <v>25.61904761904762</v>
      </c>
    </row>
    <row r="171" spans="2:10" ht="15" hidden="1" customHeight="1" outlineLevel="1">
      <c r="B171" s="41" t="s">
        <v>19</v>
      </c>
      <c r="C171" s="164">
        <f>IFERROR('tablas turistas por categorías '!C171/'tablas turistas por categorías '!C184-1,"-")</f>
        <v>0.5</v>
      </c>
      <c r="D171" s="164">
        <f>IFERROR('tablas turistas por categorías '!E171/'tablas turistas por categorías '!E184-1,"-")</f>
        <v>9</v>
      </c>
      <c r="E171" s="164">
        <f>IFERROR('tablas turistas por categorías '!G171/'tablas turistas por categorías '!G184-1,"-")</f>
        <v>0.10197368421052633</v>
      </c>
      <c r="F171" s="164">
        <f>IFERROR('tablas turistas por categorías '!I171/'tablas turistas por categorías '!I184-1,"-")</f>
        <v>0.27380952380952372</v>
      </c>
      <c r="G171" s="164">
        <f>IFERROR('tablas turistas por categorías '!K171/'tablas turistas por categorías '!K184-1,"-")</f>
        <v>0.13793103448275867</v>
      </c>
      <c r="H171" s="165">
        <f>IFERROR('tablas turistas por categorías '!M171/'tablas turistas por categorías '!M184-1,"-")</f>
        <v>0.22458628841607564</v>
      </c>
      <c r="I171" s="164">
        <f>IFERROR('tablas turistas por categorías '!O171/'tablas turistas por categorías '!O184-1,"-")</f>
        <v>0.30462579917262134</v>
      </c>
      <c r="J171" s="165">
        <f>IFERROR('tablas turistas por categorías '!Q171/'tablas turistas por categorías '!Q184-1,"-")</f>
        <v>0.29364049318624263</v>
      </c>
    </row>
    <row r="172" spans="2:10" ht="15" hidden="1" customHeight="1" outlineLevel="1">
      <c r="B172" s="41" t="s">
        <v>20</v>
      </c>
      <c r="C172" s="164">
        <f>IFERROR('tablas turistas por categorías '!C172/'tablas turistas por categorías '!C185-1,"-")</f>
        <v>0.5714285714285714</v>
      </c>
      <c r="D172" s="164">
        <f>IFERROR('tablas turistas por categorías '!E172/'tablas turistas por categorías '!E185-1,"-")</f>
        <v>1.7272727272727271</v>
      </c>
      <c r="E172" s="164">
        <f>IFERROR('tablas turistas por categorías '!G172/'tablas turistas por categorías '!G185-1,"-")</f>
        <v>-5.4301833568406233E-2</v>
      </c>
      <c r="F172" s="164">
        <f>IFERROR('tablas turistas por categorías '!I172/'tablas turistas por categorías '!I185-1,"-")</f>
        <v>-0.53038674033149169</v>
      </c>
      <c r="G172" s="164">
        <f>IFERROR('tablas turistas por categorías '!K172/'tablas turistas por categorías '!K185-1,"-")</f>
        <v>4.1237113402061931E-2</v>
      </c>
      <c r="H172" s="165">
        <f>IFERROR('tablas turistas por categorías '!M172/'tablas turistas por categorías '!M185-1,"-")</f>
        <v>-0.20653398422831393</v>
      </c>
      <c r="I172" s="164">
        <f>IFERROR('tablas turistas por categorías '!O172/'tablas turistas por categorías '!O185-1,"-")</f>
        <v>0.24568052613978364</v>
      </c>
      <c r="J172" s="165">
        <f>IFERROR('tablas turistas por categorías '!Q172/'tablas turistas por categorías '!Q185-1,"-")</f>
        <v>0.14216950318033361</v>
      </c>
    </row>
    <row r="173" spans="2:10" ht="15" hidden="1" customHeight="1" outlineLevel="1">
      <c r="B173" s="41" t="s">
        <v>21</v>
      </c>
      <c r="C173" s="164">
        <f>IFERROR('tablas turistas por categorías '!C173/'tablas turistas por categorías '!C186-1,"-")</f>
        <v>2</v>
      </c>
      <c r="D173" s="164">
        <f>IFERROR('tablas turistas por categorías '!E173/'tablas turistas por categorías '!E186-1,"-")</f>
        <v>6.7142857142857144</v>
      </c>
      <c r="E173" s="164">
        <f>IFERROR('tablas turistas por categorías '!G173/'tablas turistas por categorías '!G186-1,"-")</f>
        <v>0.20740740740740748</v>
      </c>
      <c r="F173" s="164">
        <f>IFERROR('tablas turistas por categorías '!I173/'tablas turistas por categorías '!I186-1,"-")</f>
        <v>-0.30298719772403981</v>
      </c>
      <c r="G173" s="164">
        <f>IFERROR('tablas turistas por categorías '!K173/'tablas turistas por categorías '!K186-1,"-")</f>
        <v>-4.7297297297297258E-2</v>
      </c>
      <c r="H173" s="165">
        <f>IFERROR('tablas turistas por categorías '!M173/'tablas turistas por categorías '!M186-1,"-")</f>
        <v>4.083885209713034E-2</v>
      </c>
      <c r="I173" s="164">
        <f>IFERROR('tablas turistas por categorías '!O173/'tablas turistas por categorías '!O186-1,"-")</f>
        <v>-4.8956483126110117E-2</v>
      </c>
      <c r="J173" s="165">
        <f>IFERROR('tablas turistas por categorías '!Q173/'tablas turistas por categorías '!Q186-1,"-")</f>
        <v>-3.3918669131238421E-2</v>
      </c>
    </row>
    <row r="174" spans="2:10" ht="15" hidden="1" customHeight="1" outlineLevel="1">
      <c r="B174" s="41" t="s">
        <v>22</v>
      </c>
      <c r="C174" s="164">
        <f>IFERROR('tablas turistas por categorías '!C174/'tablas turistas por categorías '!C187-1,"-")</f>
        <v>1.5</v>
      </c>
      <c r="D174" s="164">
        <f>IFERROR('tablas turistas por categorías '!E174/'tablas turistas por categorías '!E187-1,"-")</f>
        <v>37</v>
      </c>
      <c r="E174" s="164">
        <f>IFERROR('tablas turistas por categorías '!G174/'tablas turistas por categorías '!G187-1,"-")</f>
        <v>0.46782988004362047</v>
      </c>
      <c r="F174" s="164">
        <f>IFERROR('tablas turistas por categorías '!I174/'tablas turistas por categorías '!I187-1,"-")</f>
        <v>-0.44137022397891967</v>
      </c>
      <c r="G174" s="164">
        <f>IFERROR('tablas turistas por categorías '!K174/'tablas turistas por categorías '!K187-1,"-")</f>
        <v>-0.6649484536082475</v>
      </c>
      <c r="H174" s="165">
        <f>IFERROR('tablas turistas por categorías '!M174/'tablas turistas por categorías '!M187-1,"-")</f>
        <v>4.2133333333333356E-2</v>
      </c>
      <c r="I174" s="164">
        <f>IFERROR('tablas turistas por categorías '!O174/'tablas turistas por categorías '!O187-1,"-")</f>
        <v>0.26727127233929049</v>
      </c>
      <c r="J174" s="165">
        <f>IFERROR('tablas turistas por categorías '!Q174/'tablas turistas por categorías '!Q187-1,"-")</f>
        <v>0.22223407660300865</v>
      </c>
    </row>
    <row r="175" spans="2:10" collapsed="1">
      <c r="B175" s="171">
        <v>1998</v>
      </c>
      <c r="C175" s="173">
        <f>IFERROR('tablas turistas por categorías '!C175/'tablas turistas por categorías '!C188-1,"-")</f>
        <v>2.7777777777777679E-2</v>
      </c>
      <c r="D175" s="173">
        <f>IFERROR('tablas turistas por categorías '!E175/'tablas turistas por categorías '!E188-1,"-")</f>
        <v>1.7508532423208192</v>
      </c>
      <c r="E175" s="173">
        <f>IFERROR('tablas turistas por categorías '!G175/'tablas turistas por categorías '!G188-1,"-")</f>
        <v>0.33076418497868154</v>
      </c>
      <c r="F175" s="173">
        <f>IFERROR('tablas turistas por categorías '!I175/'tablas turistas por categorías '!I188-1,"-")</f>
        <v>-0.25037870590781219</v>
      </c>
      <c r="G175" s="173">
        <f>IFERROR('tablas turistas por categorías '!K175/'tablas turistas por categorías '!K188-1,"-")</f>
        <v>-0.18733153638814015</v>
      </c>
      <c r="H175" s="173">
        <f>IFERROR('tablas turistas por categorías '!M175/'tablas turistas por categorías '!M188-1,"-")</f>
        <v>0.10474978795589474</v>
      </c>
      <c r="I175" s="173">
        <f>IFERROR('tablas turistas por categorías '!O175/'tablas turistas por categorías '!O188-1,"-")</f>
        <v>0.21002116362826273</v>
      </c>
      <c r="J175" s="173">
        <f>IFERROR('tablas turistas por categorías '!Q175/'tablas turistas por categorías '!Q188-1,"-")</f>
        <v>0.19111733885707327</v>
      </c>
    </row>
    <row r="176" spans="2:10" ht="15" hidden="1" customHeight="1" outlineLevel="1">
      <c r="B176" s="41" t="s">
        <v>11</v>
      </c>
      <c r="C176" s="164">
        <f>IFERROR('tablas turistas por categorías '!C176/'tablas turistas por categorías '!C189-1,"-")</f>
        <v>-0.83333333333333337</v>
      </c>
      <c r="D176" s="164">
        <f>IFERROR('tablas turistas por categorías '!E176/'tablas turistas por categorías '!E189-1,"-")</f>
        <v>12</v>
      </c>
      <c r="E176" s="164">
        <f>IFERROR('tablas turistas por categorías '!G176/'tablas turistas por categorías '!G189-1,"-")</f>
        <v>-0.49444807315480077</v>
      </c>
      <c r="F176" s="164">
        <f>IFERROR('tablas turistas por categorías '!I176/'tablas turistas por categorías '!I189-1,"-")</f>
        <v>-0.31967213114754101</v>
      </c>
      <c r="G176" s="164">
        <f>IFERROR('tablas turistas por categorías '!K176/'tablas turistas por categorías '!K189-1,"-")</f>
        <v>-0.4285714285714286</v>
      </c>
      <c r="H176" s="165">
        <f>IFERROR('tablas turistas por categorías '!M176/'tablas turistas por categorías '!M189-1,"-")</f>
        <v>-0.41176470588235292</v>
      </c>
      <c r="I176" s="164">
        <f>IFERROR('tablas turistas por categorías '!O176/'tablas turistas por categorías '!O189-1,"-")</f>
        <v>-3.870825038708281E-3</v>
      </c>
      <c r="J176" s="165">
        <f>IFERROR('tablas turistas por categorías '!Q176/'tablas turistas por categorías '!Q189-1,"-")</f>
        <v>-8.4972532340953366E-2</v>
      </c>
    </row>
    <row r="177" spans="2:10" ht="15" hidden="1" customHeight="1" outlineLevel="1">
      <c r="B177" s="41" t="s">
        <v>12</v>
      </c>
      <c r="C177" s="164" t="str">
        <f>IFERROR('tablas turistas por categorías '!C177/'tablas turistas por categorías '!C190-1,"-")</f>
        <v>-</v>
      </c>
      <c r="D177" s="164">
        <f>IFERROR('tablas turistas por categorías '!E177/'tablas turistas por categorías '!E190-1,"-")</f>
        <v>5.7</v>
      </c>
      <c r="E177" s="164">
        <f>IFERROR('tablas turistas por categorías '!G177/'tablas turistas por categorías '!G190-1,"-")</f>
        <v>0.29885057471264376</v>
      </c>
      <c r="F177" s="164">
        <f>IFERROR('tablas turistas por categorías '!I177/'tablas turistas por categorías '!I190-1,"-")</f>
        <v>0.22280701754385968</v>
      </c>
      <c r="G177" s="164">
        <f>IFERROR('tablas turistas por categorías '!K177/'tablas turistas por categorías '!K190-1,"-")</f>
        <v>5.04</v>
      </c>
      <c r="H177" s="165">
        <f>IFERROR('tablas turistas por categorías '!M177/'tablas turistas por categorías '!M190-1,"-")</f>
        <v>0.38924455825864279</v>
      </c>
      <c r="I177" s="164">
        <f>IFERROR('tablas turistas por categorías '!O177/'tablas turistas por categorías '!O190-1,"-")</f>
        <v>0.14262777629114254</v>
      </c>
      <c r="J177" s="165">
        <f>IFERROR('tablas turistas por categorías '!Q177/'tablas turistas por categorías '!Q190-1,"-")</f>
        <v>0.18525896414342635</v>
      </c>
    </row>
    <row r="178" spans="2:10" ht="15" hidden="1" customHeight="1" outlineLevel="1">
      <c r="B178" s="41" t="s">
        <v>13</v>
      </c>
      <c r="C178" s="164" t="str">
        <f>IFERROR('tablas turistas por categorías '!C178/'tablas turistas por categorías '!C191-1,"-")</f>
        <v>-</v>
      </c>
      <c r="D178" s="164">
        <f>IFERROR('tablas turistas por categorías '!E178/'tablas turistas por categorías '!E191-1,"-")</f>
        <v>8</v>
      </c>
      <c r="E178" s="164">
        <f>IFERROR('tablas turistas por categorías '!G178/'tablas turistas por categorías '!G191-1,"-")</f>
        <v>-9.0543259557344102E-2</v>
      </c>
      <c r="F178" s="164">
        <f>IFERROR('tablas turistas por categorías '!I178/'tablas turistas por categorías '!I191-1,"-")</f>
        <v>0.55747126436781613</v>
      </c>
      <c r="G178" s="164">
        <f>IFERROR('tablas turistas por categorías '!K178/'tablas turistas por categorías '!K191-1,"-")</f>
        <v>5.7142857142857144</v>
      </c>
      <c r="H178" s="165">
        <f>IFERROR('tablas turistas por categorías '!M178/'tablas turistas por categorías '!M191-1,"-")</f>
        <v>0.28088578088578098</v>
      </c>
      <c r="I178" s="164">
        <f>IFERROR('tablas turistas por categorías '!O178/'tablas turistas por categorías '!O191-1,"-")</f>
        <v>1.2531969309462987E-2</v>
      </c>
      <c r="J178" s="165">
        <f>IFERROR('tablas turistas por categorías '!Q178/'tablas turistas por categorías '!Q191-1,"-")</f>
        <v>6.0822147651006686E-2</v>
      </c>
    </row>
    <row r="179" spans="2:10" ht="15" hidden="1" customHeight="1" outlineLevel="1">
      <c r="B179" s="41" t="s">
        <v>14</v>
      </c>
      <c r="C179" s="164" t="str">
        <f>IFERROR('tablas turistas por categorías '!C179/'tablas turistas por categorías '!C192-1,"-")</f>
        <v>-</v>
      </c>
      <c r="D179" s="164">
        <f>IFERROR('tablas turistas por categorías '!E179/'tablas turistas por categorías '!E192-1,"-")</f>
        <v>5</v>
      </c>
      <c r="E179" s="164">
        <f>IFERROR('tablas turistas por categorías '!G179/'tablas turistas por categorías '!G192-1,"-")</f>
        <v>-0.66666666666666674</v>
      </c>
      <c r="F179" s="164">
        <f>IFERROR('tablas turistas por categorías '!I179/'tablas turistas por categorías '!I192-1,"-")</f>
        <v>5.8125</v>
      </c>
      <c r="G179" s="164">
        <f>IFERROR('tablas turistas por categorías '!K179/'tablas turistas por categorías '!K192-1,"-")</f>
        <v>0.5</v>
      </c>
      <c r="H179" s="165">
        <f>IFERROR('tablas turistas por categorías '!M179/'tablas turistas por categorías '!M192-1,"-")</f>
        <v>3</v>
      </c>
      <c r="I179" s="164">
        <f>IFERROR('tablas turistas por categorías '!O179/'tablas turistas por categorías '!O192-1,"-")</f>
        <v>8.6293103448275854</v>
      </c>
      <c r="J179" s="165">
        <f>IFERROR('tablas turistas por categorías '!Q179/'tablas turistas por categorías '!Q192-1,"-")</f>
        <v>7.4121621621621614</v>
      </c>
    </row>
    <row r="180" spans="2:10" ht="15" hidden="1" customHeight="1" outlineLevel="1">
      <c r="B180" s="41" t="s">
        <v>15</v>
      </c>
      <c r="C180" s="164" t="str">
        <f>IFERROR('tablas turistas por categorías '!C180/'tablas turistas por categorías '!C193-1,"-")</f>
        <v>-</v>
      </c>
      <c r="D180" s="164">
        <f>IFERROR('tablas turistas por categorías '!E180/'tablas turistas por categorías '!E193-1,"-")</f>
        <v>2</v>
      </c>
      <c r="E180" s="164">
        <f>IFERROR('tablas turistas por categorías '!G180/'tablas turistas por categorías '!G193-1,"-")</f>
        <v>-0.84615384615384615</v>
      </c>
      <c r="F180" s="164">
        <f>IFERROR('tablas turistas por categorías '!I180/'tablas turistas por categorías '!I193-1,"-")</f>
        <v>20</v>
      </c>
      <c r="G180" s="164">
        <f>IFERROR('tablas turistas por categorías '!K180/'tablas turistas por categorías '!K193-1,"-")</f>
        <v>0</v>
      </c>
      <c r="H180" s="165">
        <f>IFERROR('tablas turistas por categorías '!M180/'tablas turistas por categorías '!M193-1,"-")</f>
        <v>5.0454545454545459</v>
      </c>
      <c r="I180" s="164">
        <f>IFERROR('tablas turistas por categorías '!O180/'tablas turistas por categorías '!O193-1,"-")</f>
        <v>9.4880952380952372</v>
      </c>
      <c r="J180" s="165">
        <f>IFERROR('tablas turistas por categorías '!Q180/'tablas turistas por categorías '!Q193-1,"-")</f>
        <v>8.566037735849056</v>
      </c>
    </row>
    <row r="181" spans="2:10" ht="15" hidden="1" customHeight="1" outlineLevel="1">
      <c r="B181" s="41" t="s">
        <v>16</v>
      </c>
      <c r="C181" s="164">
        <f>IFERROR('tablas turistas por categorías '!C181/'tablas turistas por categorías '!C194-1,"-")</f>
        <v>0.66666666666666674</v>
      </c>
      <c r="D181" s="164">
        <f>IFERROR('tablas turistas por categorías '!E181/'tablas turistas por categorías '!E194-1,"-")</f>
        <v>0.19999999999999996</v>
      </c>
      <c r="E181" s="164">
        <f>IFERROR('tablas turistas por categorías '!G181/'tablas turistas por categorías '!G194-1,"-")</f>
        <v>8</v>
      </c>
      <c r="F181" s="164">
        <f>IFERROR('tablas turistas por categorías '!I181/'tablas turistas por categorías '!I194-1,"-")</f>
        <v>1.2903225806451615</v>
      </c>
      <c r="G181" s="164">
        <f>IFERROR('tablas turistas por categorías '!K181/'tablas turistas por categorías '!K194-1,"-")</f>
        <v>-1</v>
      </c>
      <c r="H181" s="165">
        <f>IFERROR('tablas turistas por categorías '!M181/'tablas turistas por categorías '!M194-1,"-")</f>
        <v>1.3809523809523809</v>
      </c>
      <c r="I181" s="164">
        <f>IFERROR('tablas turistas por categorías '!O181/'tablas turistas por categorías '!O194-1,"-")</f>
        <v>10.75</v>
      </c>
      <c r="J181" s="165">
        <f>IFERROR('tablas turistas por categorías '!Q181/'tablas turistas por categorías '!Q194-1,"-")</f>
        <v>8.0547945205479454</v>
      </c>
    </row>
    <row r="182" spans="2:10" ht="15" hidden="1" customHeight="1" outlineLevel="1">
      <c r="B182" s="41" t="s">
        <v>17</v>
      </c>
      <c r="C182" s="164">
        <f>IFERROR('tablas turistas por categorías '!C182/'tablas turistas por categorías '!C195-1,"-")</f>
        <v>-1</v>
      </c>
      <c r="D182" s="164">
        <f>IFERROR('tablas turistas por categorías '!E182/'tablas turistas por categorías '!E195-1,"-")</f>
        <v>0</v>
      </c>
      <c r="E182" s="164">
        <f>IFERROR('tablas turistas por categorías '!G182/'tablas turistas por categorías '!G195-1,"-")</f>
        <v>1</v>
      </c>
      <c r="F182" s="164">
        <f>IFERROR('tablas turistas por categorías '!I182/'tablas turistas por categorías '!I195-1,"-")</f>
        <v>1</v>
      </c>
      <c r="G182" s="164">
        <f>IFERROR('tablas turistas por categorías '!K182/'tablas turistas por categorías '!K195-1,"-")</f>
        <v>0.5</v>
      </c>
      <c r="H182" s="165">
        <f>IFERROR('tablas turistas por categorías '!M182/'tablas turistas por categorías '!M195-1,"-")</f>
        <v>0.47826086956521729</v>
      </c>
      <c r="I182" s="164">
        <f>IFERROR('tablas turistas por categorías '!O182/'tablas turistas por categorías '!O195-1,"-")</f>
        <v>19.291666666666668</v>
      </c>
      <c r="J182" s="165">
        <f>IFERROR('tablas turistas por categorías '!Q182/'tablas turistas por categorías '!Q195-1,"-")</f>
        <v>13.19718309859155</v>
      </c>
    </row>
    <row r="183" spans="2:10" ht="15" hidden="1" customHeight="1" outlineLevel="1">
      <c r="B183" s="41" t="s">
        <v>18</v>
      </c>
      <c r="C183" s="164" t="str">
        <f>IFERROR('tablas turistas por categorías '!C183/'tablas turistas por categorías '!C196-1,"-")</f>
        <v>-</v>
      </c>
      <c r="D183" s="164">
        <f>IFERROR('tablas turistas por categorías '!E183/'tablas turistas por categorías '!E196-1,"-")</f>
        <v>-0.5</v>
      </c>
      <c r="E183" s="164">
        <f>IFERROR('tablas turistas por categorías '!G183/'tablas turistas por categorías '!G196-1,"-")</f>
        <v>3</v>
      </c>
      <c r="F183" s="164">
        <f>IFERROR('tablas turistas por categorías '!I183/'tablas turistas por categorías '!I196-1,"-")</f>
        <v>0.125</v>
      </c>
      <c r="G183" s="164">
        <f>IFERROR('tablas turistas por categorías '!K183/'tablas turistas por categorías '!K196-1,"-")</f>
        <v>0.39999999999999991</v>
      </c>
      <c r="H183" s="165">
        <f>IFERROR('tablas turistas por categorías '!M183/'tablas turistas por categorías '!M196-1,"-")</f>
        <v>0.73684210526315796</v>
      </c>
      <c r="I183" s="164">
        <f>IFERROR('tablas turistas por categorías '!O183/'tablas turistas por categorías '!O196-1,"-")</f>
        <v>-0.23076923076923073</v>
      </c>
      <c r="J183" s="165">
        <f>IFERROR('tablas turistas por categorías '!Q183/'tablas turistas por categorías '!Q196-1,"-")</f>
        <v>8.6206896551724199E-2</v>
      </c>
    </row>
    <row r="184" spans="2:10" ht="15" hidden="1" customHeight="1" outlineLevel="1">
      <c r="B184" s="41" t="s">
        <v>19</v>
      </c>
      <c r="C184" s="164">
        <f>IFERROR('tablas turistas por categorías '!C184/'tablas turistas por categorías '!C197-1,"-")</f>
        <v>-0.5</v>
      </c>
      <c r="D184" s="164">
        <f>IFERROR('tablas turistas por categorías '!E184/'tablas turistas por categorías '!E197-1,"-")</f>
        <v>-0.83333333333333337</v>
      </c>
      <c r="E184" s="164">
        <f>IFERROR('tablas turistas por categorías '!G184/'tablas turistas por categorías '!G197-1,"-")</f>
        <v>-0.31376975169300225</v>
      </c>
      <c r="F184" s="164">
        <f>IFERROR('tablas turistas por categorías '!I184/'tablas turistas por categorías '!I197-1,"-")</f>
        <v>-0.5714285714285714</v>
      </c>
      <c r="G184" s="164">
        <f>IFERROR('tablas turistas por categorías '!K184/'tablas turistas por categorías '!K197-1,"-")</f>
        <v>0.61111111111111116</v>
      </c>
      <c r="H184" s="165">
        <f>IFERROR('tablas turistas por categorías '!M184/'tablas turistas por categorías '!M197-1,"-")</f>
        <v>-0.38248175182481747</v>
      </c>
      <c r="I184" s="164">
        <f>IFERROR('tablas turistas por categorías '!O184/'tablas turistas por categorías '!O197-1,"-")</f>
        <v>-9.4654409261150874E-2</v>
      </c>
      <c r="J184" s="165">
        <f>IFERROR('tablas turistas por categorías '!Q184/'tablas turistas por categorías '!Q197-1,"-")</f>
        <v>-0.14908890115958029</v>
      </c>
    </row>
    <row r="185" spans="2:10" ht="15" hidden="1" customHeight="1" outlineLevel="1">
      <c r="B185" s="41" t="s">
        <v>20</v>
      </c>
      <c r="C185" s="164">
        <f>IFERROR('tablas turistas por categorías '!C185/'tablas turistas por categorías '!C198-1,"-")</f>
        <v>0.16666666666666674</v>
      </c>
      <c r="D185" s="164">
        <f>IFERROR('tablas turistas por categorías '!E185/'tablas turistas por categorías '!E198-1,"-")</f>
        <v>-0.20289855072463769</v>
      </c>
      <c r="E185" s="164">
        <f>IFERROR('tablas turistas por categorías '!G185/'tablas turistas por categorías '!G198-1,"-")</f>
        <v>0.26156583629893237</v>
      </c>
      <c r="F185" s="164">
        <f>IFERROR('tablas turistas por categorías '!I185/'tablas turistas por categorías '!I198-1,"-")</f>
        <v>0.39052496798975667</v>
      </c>
      <c r="G185" s="164">
        <f>IFERROR('tablas turistas por categorías '!K185/'tablas turistas por categorías '!K198-1,"-")</f>
        <v>1.6216216216216215</v>
      </c>
      <c r="H185" s="165">
        <f>IFERROR('tablas turistas por categorías '!M185/'tablas turistas por categorías '!M198-1,"-")</f>
        <v>0.32027764005949422</v>
      </c>
      <c r="I185" s="164">
        <f>IFERROR('tablas turistas por categorías '!O185/'tablas turistas por categorías '!O198-1,"-")</f>
        <v>5.120693695805012E-2</v>
      </c>
      <c r="J185" s="165">
        <f>IFERROR('tablas turistas por categorías '!Q185/'tablas turistas por categorías '!Q198-1,"-")</f>
        <v>0.10264429911856698</v>
      </c>
    </row>
    <row r="186" spans="2:10" ht="15" hidden="1" customHeight="1" outlineLevel="1">
      <c r="B186" s="41" t="s">
        <v>21</v>
      </c>
      <c r="C186" s="164">
        <f>IFERROR('tablas turistas por categorías '!C186/'tablas turistas por categorías '!C199-1,"-")</f>
        <v>-0.33333333333333337</v>
      </c>
      <c r="D186" s="164">
        <f>IFERROR('tablas turistas por categorías '!E186/'tablas turistas por categorías '!E199-1,"-")</f>
        <v>-0.78125</v>
      </c>
      <c r="E186" s="164">
        <f>IFERROR('tablas turistas por categorías '!G186/'tablas turistas por categorías '!G199-1,"-")</f>
        <v>-0.19437340153452687</v>
      </c>
      <c r="F186" s="164">
        <f>IFERROR('tablas turistas por categorías '!I186/'tablas turistas por categorías '!I199-1,"-")</f>
        <v>-5.6375838926174482E-2</v>
      </c>
      <c r="G186" s="164">
        <f>IFERROR('tablas turistas por categorías '!K186/'tablas turistas por categorías '!K199-1,"-")</f>
        <v>1.1142857142857143</v>
      </c>
      <c r="H186" s="165">
        <f>IFERROR('tablas turistas por categorías '!M186/'tablas turistas por categorías '!M199-1,"-")</f>
        <v>-0.11824817518248176</v>
      </c>
      <c r="I186" s="164">
        <f>IFERROR('tablas turistas por categorías '!O186/'tablas turistas por categorías '!O199-1,"-")</f>
        <v>0.19659936238044629</v>
      </c>
      <c r="J186" s="165">
        <f>IFERROR('tablas turistas por categorías '!Q186/'tablas turistas por categorías '!Q199-1,"-")</f>
        <v>0.12908275070437236</v>
      </c>
    </row>
    <row r="187" spans="2:10" ht="15" hidden="1" customHeight="1" outlineLevel="1">
      <c r="B187" s="41" t="s">
        <v>22</v>
      </c>
      <c r="C187" s="164">
        <f>IFERROR('tablas turistas por categorías '!C187/'tablas turistas por categorías '!C200-1,"-")</f>
        <v>0</v>
      </c>
      <c r="D187" s="164">
        <f>IFERROR('tablas turistas por categorías '!E187/'tablas turistas por categorías '!E200-1,"-")</f>
        <v>-0.93877551020408168</v>
      </c>
      <c r="E187" s="164">
        <f>IFERROR('tablas turistas por categorías '!G187/'tablas turistas por categorías '!G200-1,"-")</f>
        <v>-0.43742331288343561</v>
      </c>
      <c r="F187" s="164">
        <f>IFERROR('tablas turistas por categorías '!I187/'tablas turistas por categorías '!I200-1,"-")</f>
        <v>7.3550212164073647E-2</v>
      </c>
      <c r="G187" s="164">
        <f>IFERROR('tablas turistas por categorías '!K187/'tablas turistas por categorías '!K200-1,"-")</f>
        <v>-0.12217194570135748</v>
      </c>
      <c r="H187" s="165">
        <f>IFERROR('tablas turistas por categorías '!M187/'tablas turistas por categorías '!M200-1,"-")</f>
        <v>-0.28133384438482179</v>
      </c>
      <c r="I187" s="164">
        <f>IFERROR('tablas turistas por categorías '!O187/'tablas turistas por categorías '!O200-1,"-")</f>
        <v>-8.0451312239391726E-2</v>
      </c>
      <c r="J187" s="165">
        <f>IFERROR('tablas turistas por categorías '!Q187/'tablas turistas por categorías '!Q200-1,"-")</f>
        <v>-0.12914614884325937</v>
      </c>
    </row>
    <row r="188" spans="2:10" collapsed="1">
      <c r="B188" s="171">
        <v>1997</v>
      </c>
      <c r="C188" s="173">
        <f>IFERROR('tablas turistas por categorías '!C188/'tablas turistas por categorías '!C201-1,"-")</f>
        <v>0.28571428571428581</v>
      </c>
      <c r="D188" s="173">
        <f>IFERROR('tablas turistas por categorías '!E188/'tablas turistas por categorías '!E201-1,"-")</f>
        <v>0.22594142259414229</v>
      </c>
      <c r="E188" s="173">
        <f>IFERROR('tablas turistas por categorías '!G188/'tablas turistas por categorías '!G201-1,"-")</f>
        <v>-0.17438396967235315</v>
      </c>
      <c r="F188" s="173">
        <f>IFERROR('tablas turistas por categorías '!I188/'tablas turistas por categorías '!I201-1,"-")</f>
        <v>0.14721946375372386</v>
      </c>
      <c r="G188" s="173">
        <f>IFERROR('tablas turistas por categorías '!K188/'tablas turistas por categorías '!K201-1,"-")</f>
        <v>0.52361396303901442</v>
      </c>
      <c r="H188" s="173">
        <f>IFERROR('tablas turistas por categorías '!M188/'tablas turistas por categorías '!M201-1,"-")</f>
        <v>-3.1065088757396442E-2</v>
      </c>
      <c r="I188" s="173">
        <f>IFERROR('tablas turistas por categorías '!O188/'tablas turistas por categorías '!O201-1,"-")</f>
        <v>0.12291015217844481</v>
      </c>
      <c r="J188" s="173">
        <f>IFERROR('tablas turistas por categorías '!Q188/'tablas turistas por categorías '!Q201-1,"-")</f>
        <v>9.1755628720609161E-2</v>
      </c>
    </row>
    <row r="189" spans="2:10" ht="15" hidden="1" customHeight="1" outlineLevel="1">
      <c r="B189" s="41" t="s">
        <v>11</v>
      </c>
      <c r="C189" s="164">
        <f>IFERROR('tablas turistas por categorías '!C189/'tablas turistas por categorías '!C202-1,"-")</f>
        <v>1</v>
      </c>
      <c r="D189" s="164">
        <f>IFERROR('tablas turistas por categorías '!E189/'tablas turistas por categorías '!E202-1,"-")</f>
        <v>-0.86363636363636365</v>
      </c>
      <c r="E189" s="164">
        <f>IFERROR('tablas turistas por categorías '!G189/'tablas turistas por categorías '!G202-1,"-")</f>
        <v>2.8206850235056979E-2</v>
      </c>
      <c r="F189" s="164">
        <f>IFERROR('tablas turistas por categorías '!I189/'tablas turistas por categorías '!I202-1,"-")</f>
        <v>0.30901287553648071</v>
      </c>
      <c r="G189" s="164">
        <f>IFERROR('tablas turistas por categorías '!K189/'tablas turistas por categorías '!K202-1,"-")</f>
        <v>17.2</v>
      </c>
      <c r="H189" s="165">
        <f>IFERROR('tablas turistas por categorías '!M189/'tablas turistas por categorías '!M202-1,"-")</f>
        <v>0.11976047904191622</v>
      </c>
      <c r="I189" s="164">
        <f>IFERROR('tablas turistas por categorías '!O189/'tablas turistas por categorías '!O202-1,"-")</f>
        <v>0.22139673105497781</v>
      </c>
      <c r="J189" s="165">
        <f>IFERROR('tablas turistas por categorías '!Q189/'tablas turistas por categorías '!Q202-1,"-")</f>
        <v>0.19974487084086312</v>
      </c>
    </row>
    <row r="190" spans="2:10" ht="15" hidden="1" customHeight="1" outlineLevel="1">
      <c r="B190" s="41" t="s">
        <v>12</v>
      </c>
      <c r="C190" s="164">
        <f>IFERROR('tablas turistas por categorías '!C190/'tablas turistas por categorías '!C203-1,"-")</f>
        <v>-1</v>
      </c>
      <c r="D190" s="164">
        <f>IFERROR('tablas turistas por categorías '!E190/'tablas turistas por categorías '!E203-1,"-")</f>
        <v>-9.0909090909090939E-2</v>
      </c>
      <c r="E190" s="164">
        <f>IFERROR('tablas turistas por categorías '!G190/'tablas turistas por categorías '!G203-1,"-")</f>
        <v>2.025586353944564E-2</v>
      </c>
      <c r="F190" s="164">
        <f>IFERROR('tablas turistas por categorías '!I190/'tablas turistas por categorías '!I203-1,"-")</f>
        <v>-8.6538461538461564E-2</v>
      </c>
      <c r="G190" s="164">
        <f>IFERROR('tablas turistas por categorías '!K190/'tablas turistas por categorías '!K203-1,"-")</f>
        <v>2.125</v>
      </c>
      <c r="H190" s="165">
        <f>IFERROR('tablas turistas por categorías '!M190/'tablas turistas por categorías '!M203-1,"-")</f>
        <v>-2.6184538653366562E-2</v>
      </c>
      <c r="I190" s="164">
        <f>IFERROR('tablas turistas por categorías '!O190/'tablas turistas por categorías '!O203-1,"-")</f>
        <v>0.36262534184138562</v>
      </c>
      <c r="J190" s="165">
        <f>IFERROR('tablas turistas por categorías '!Q190/'tablas turistas por categorías '!Q203-1,"-")</f>
        <v>0.27465086754126111</v>
      </c>
    </row>
    <row r="191" spans="2:10" ht="15" hidden="1" customHeight="1" outlineLevel="1">
      <c r="B191" s="41" t="s">
        <v>13</v>
      </c>
      <c r="C191" s="164" t="str">
        <f>IFERROR('tablas turistas por categorías '!C191/'tablas turistas por categorías '!C204-1,"-")</f>
        <v>-</v>
      </c>
      <c r="D191" s="164">
        <f>IFERROR('tablas turistas por categorías '!E191/'tablas turistas por categorías '!E204-1,"-")</f>
        <v>-0.77777777777777779</v>
      </c>
      <c r="E191" s="164">
        <f>IFERROR('tablas turistas por categorías '!G191/'tablas turistas por categorías '!G204-1,"-")</f>
        <v>-0.11408199643493766</v>
      </c>
      <c r="F191" s="164">
        <f>IFERROR('tablas turistas por categorías '!I191/'tablas turistas por categorías '!I204-1,"-")</f>
        <v>0.359375</v>
      </c>
      <c r="G191" s="164">
        <f>IFERROR('tablas turistas por categorías '!K191/'tablas turistas por categorías '!K204-1,"-")</f>
        <v>-0.125</v>
      </c>
      <c r="H191" s="165">
        <f>IFERROR('tablas turistas por categorías '!M191/'tablas turistas por categorías '!M204-1,"-")</f>
        <v>7.0422535211267512E-3</v>
      </c>
      <c r="I191" s="164">
        <f>IFERROR('tablas turistas por categorías '!O191/'tablas turistas por categorías '!O204-1,"-")</f>
        <v>5.1357891906426367E-2</v>
      </c>
      <c r="J191" s="165">
        <f>IFERROR('tablas turistas por categorías '!Q191/'tablas turistas por categorías '!Q204-1,"-")</f>
        <v>4.3097790417851778E-2</v>
      </c>
    </row>
    <row r="192" spans="2:10" ht="15" hidden="1" customHeight="1" outlineLevel="1">
      <c r="B192" s="41" t="s">
        <v>14</v>
      </c>
      <c r="C192" s="164">
        <f>IFERROR('tablas turistas por categorías '!C192/'tablas turistas por categorías '!C205-1,"-")</f>
        <v>-1</v>
      </c>
      <c r="D192" s="164">
        <f>IFERROR('tablas turistas por categorías '!E192/'tablas turistas por categorías '!E205-1,"-")</f>
        <v>-0.5</v>
      </c>
      <c r="E192" s="164" t="str">
        <f>IFERROR('tablas turistas por categorías '!G192/'tablas turistas por categorías '!G205-1,"-")</f>
        <v>-</v>
      </c>
      <c r="F192" s="164">
        <f>IFERROR('tablas turistas por categorías '!I192/'tablas turistas por categorías '!I205-1,"-")</f>
        <v>0.77777777777777768</v>
      </c>
      <c r="G192" s="164">
        <f>IFERROR('tablas turistas por categorías '!K192/'tablas turistas por categorías '!K205-1,"-")</f>
        <v>2</v>
      </c>
      <c r="H192" s="165">
        <f>IFERROR('tablas turistas por categorías '!M192/'tablas turistas por categorías '!M205-1,"-")</f>
        <v>1</v>
      </c>
      <c r="I192" s="164">
        <f>IFERROR('tablas turistas por categorías '!O192/'tablas turistas por categorías '!O205-1,"-")</f>
        <v>-0.63291139240506333</v>
      </c>
      <c r="J192" s="165">
        <f>IFERROR('tablas turistas por categorías '!Q192/'tablas turistas por categorías '!Q205-1,"-")</f>
        <v>-0.55421686746987953</v>
      </c>
    </row>
    <row r="193" spans="2:10" ht="15" hidden="1" customHeight="1" outlineLevel="1">
      <c r="B193" s="41" t="s">
        <v>15</v>
      </c>
      <c r="C193" s="164">
        <f>IFERROR('tablas turistas por categorías '!C193/'tablas turistas por categorías '!C206-1,"-")</f>
        <v>-1</v>
      </c>
      <c r="D193" s="164">
        <f>IFERROR('tablas turistas por categorías '!E193/'tablas turistas por categorías '!E206-1,"-")</f>
        <v>-0.75</v>
      </c>
      <c r="E193" s="164">
        <f>IFERROR('tablas turistas por categorías '!G193/'tablas turistas por categorías '!G206-1,"-")</f>
        <v>1.1666666666666665</v>
      </c>
      <c r="F193" s="164">
        <f>IFERROR('tablas turistas por categorías '!I193/'tablas turistas por categorías '!I206-1,"-")</f>
        <v>-0.25</v>
      </c>
      <c r="G193" s="164">
        <f>IFERROR('tablas turistas por categorías '!K193/'tablas turistas por categorías '!K206-1,"-")</f>
        <v>0</v>
      </c>
      <c r="H193" s="165">
        <f>IFERROR('tablas turistas por categorías '!M193/'tablas turistas por categorías '!M206-1,"-")</f>
        <v>-4.3478260869565188E-2</v>
      </c>
      <c r="I193" s="164">
        <f>IFERROR('tablas turistas por categorías '!O193/'tablas turistas por categorías '!O206-1,"-")</f>
        <v>-0.58208955223880599</v>
      </c>
      <c r="J193" s="165">
        <f>IFERROR('tablas turistas por categorías '!Q193/'tablas turistas por categorías '!Q206-1,"-")</f>
        <v>-0.5267857142857143</v>
      </c>
    </row>
    <row r="194" spans="2:10" ht="15" hidden="1" customHeight="1" outlineLevel="1">
      <c r="B194" s="41" t="s">
        <v>16</v>
      </c>
      <c r="C194" s="164">
        <f>IFERROR('tablas turistas por categorías '!C194/'tablas turistas por categorías '!C207-1,"-")</f>
        <v>0.5</v>
      </c>
      <c r="D194" s="164">
        <f>IFERROR('tablas turistas por categorías '!E194/'tablas turistas por categorías '!E207-1,"-")</f>
        <v>-0.54545454545454541</v>
      </c>
      <c r="E194" s="164">
        <f>IFERROR('tablas turistas por categorías '!G194/'tablas turistas por categorías '!G207-1,"-")</f>
        <v>-0.94117647058823528</v>
      </c>
      <c r="F194" s="164">
        <f>IFERROR('tablas turistas por categorías '!I194/'tablas turistas por categorías '!I207-1,"-")</f>
        <v>2.1</v>
      </c>
      <c r="G194" s="164">
        <f>IFERROR('tablas turistas por categorías '!K194/'tablas turistas por categorías '!K207-1,"-")</f>
        <v>-0.83333333333333337</v>
      </c>
      <c r="H194" s="165">
        <f>IFERROR('tablas turistas por categorías '!M194/'tablas turistas por categorías '!M207-1,"-")</f>
        <v>-0.33333333333333337</v>
      </c>
      <c r="I194" s="164">
        <f>IFERROR('tablas turistas por categorías '!O194/'tablas turistas por categorías '!O207-1,"-")</f>
        <v>-0.29729729729729726</v>
      </c>
      <c r="J194" s="165">
        <f>IFERROR('tablas turistas por categorías '!Q194/'tablas turistas por categorías '!Q207-1,"-")</f>
        <v>-0.30805687203791465</v>
      </c>
    </row>
    <row r="195" spans="2:10" ht="15" hidden="1" customHeight="1" outlineLevel="1">
      <c r="B195" s="41" t="s">
        <v>17</v>
      </c>
      <c r="C195" s="164">
        <f>IFERROR('tablas turistas por categorías '!C195/'tablas turistas por categorías '!C208-1,"-")</f>
        <v>-0.69230769230769229</v>
      </c>
      <c r="D195" s="164">
        <f>IFERROR('tablas turistas por categorías '!E195/'tablas turistas por categorías '!E208-1,"-")</f>
        <v>-0.5</v>
      </c>
      <c r="E195" s="164">
        <f>IFERROR('tablas turistas por categorías '!G195/'tablas turistas por categorías '!G208-1,"-")</f>
        <v>-0.66666666666666674</v>
      </c>
      <c r="F195" s="164">
        <f>IFERROR('tablas turistas por categorías '!I195/'tablas turistas por categorías '!I208-1,"-")</f>
        <v>-9.0909090909090939E-2</v>
      </c>
      <c r="G195" s="164">
        <f>IFERROR('tablas turistas por categorías '!K195/'tablas turistas por categorías '!K208-1,"-")</f>
        <v>-0.19999999999999996</v>
      </c>
      <c r="H195" s="165">
        <f>IFERROR('tablas turistas por categorías '!M195/'tablas turistas por categorías '!M208-1,"-")</f>
        <v>-0.45238095238095233</v>
      </c>
      <c r="I195" s="164">
        <f>IFERROR('tablas turistas por categorías '!O195/'tablas turistas por categorías '!O208-1,"-")</f>
        <v>-0.15789473684210531</v>
      </c>
      <c r="J195" s="165">
        <f>IFERROR('tablas turistas por categorías '!Q195/'tablas turistas por categorías '!Q208-1,"-")</f>
        <v>-0.28282828282828287</v>
      </c>
    </row>
    <row r="196" spans="2:10" ht="15" hidden="1" customHeight="1" outlineLevel="1">
      <c r="B196" s="41" t="s">
        <v>18</v>
      </c>
      <c r="C196" s="164" t="str">
        <f>IFERROR('tablas turistas por categorías '!C196/'tablas turistas por categorías '!C209-1,"-")</f>
        <v>-</v>
      </c>
      <c r="D196" s="164">
        <f>IFERROR('tablas turistas por categorías '!E196/'tablas turistas por categorías '!E209-1,"-")</f>
        <v>-0.81818181818181812</v>
      </c>
      <c r="E196" s="164">
        <f>IFERROR('tablas turistas por categorías '!G196/'tablas turistas por categorías '!G209-1,"-")</f>
        <v>-0.4285714285714286</v>
      </c>
      <c r="F196" s="164">
        <f>IFERROR('tablas turistas por categorías '!I196/'tablas turistas por categorías '!I209-1,"-")</f>
        <v>-0.33333333333333337</v>
      </c>
      <c r="G196" s="164">
        <f>IFERROR('tablas turistas por categorías '!K196/'tablas turistas por categorías '!K209-1,"-")</f>
        <v>1.5</v>
      </c>
      <c r="H196" s="165">
        <f>IFERROR('tablas turistas por categorías '!M196/'tablas turistas por categorías '!M209-1,"-")</f>
        <v>-0.40625</v>
      </c>
      <c r="I196" s="164">
        <f>IFERROR('tablas turistas por categorías '!O196/'tablas turistas por categorías '!O209-1,"-")</f>
        <v>-0.54117647058823537</v>
      </c>
      <c r="J196" s="165">
        <f>IFERROR('tablas turistas por categorías '!Q196/'tablas turistas por categorías '!Q209-1,"-")</f>
        <v>-0.50427350427350426</v>
      </c>
    </row>
    <row r="197" spans="2:10" ht="15" hidden="1" customHeight="1" outlineLevel="1">
      <c r="B197" s="41" t="s">
        <v>19</v>
      </c>
      <c r="C197" s="164" t="str">
        <f>IFERROR('tablas turistas por categorías '!C197/'tablas turistas por categorías '!C210-1,"-")</f>
        <v>-</v>
      </c>
      <c r="D197" s="164">
        <f>IFERROR('tablas turistas por categorías '!E197/'tablas turistas por categorías '!E210-1,"-")</f>
        <v>0.41176470588235303</v>
      </c>
      <c r="E197" s="164">
        <f>IFERROR('tablas turistas por categorías '!G197/'tablas turistas por categorías '!G210-1,"-")</f>
        <v>0.10473815461346625</v>
      </c>
      <c r="F197" s="164">
        <f>IFERROR('tablas turistas por categorías '!I197/'tablas turistas por categorías '!I210-1,"-")</f>
        <v>-2.9702970297029729E-2</v>
      </c>
      <c r="G197" s="164">
        <f>IFERROR('tablas turistas por categorías '!K197/'tablas turistas por categorías '!K210-1,"-")</f>
        <v>-0.4</v>
      </c>
      <c r="H197" s="165">
        <f>IFERROR('tablas turistas por categorías '!M197/'tablas turistas por categorías '!M210-1,"-")</f>
        <v>5.3846153846153877E-2</v>
      </c>
      <c r="I197" s="164">
        <f>IFERROR('tablas turistas por categorías '!O197/'tablas turistas por categorías '!O210-1,"-")</f>
        <v>0.3647769516728625</v>
      </c>
      <c r="J197" s="165">
        <f>IFERROR('tablas turistas por categorías '!Q197/'tablas turistas por categorías '!Q210-1,"-")</f>
        <v>0.29264810849393297</v>
      </c>
    </row>
    <row r="198" spans="2:10" ht="15" hidden="1" customHeight="1" outlineLevel="1">
      <c r="B198" s="41" t="s">
        <v>20</v>
      </c>
      <c r="C198" s="164">
        <f>IFERROR('tablas turistas por categorías '!C198/'tablas turistas por categorías '!C211-1,"-")</f>
        <v>0.19999999999999996</v>
      </c>
      <c r="D198" s="164">
        <f>IFERROR('tablas turistas por categorías '!E198/'tablas turistas por categorías '!E211-1,"-")</f>
        <v>1.0294117647058822</v>
      </c>
      <c r="E198" s="164">
        <f>IFERROR('tablas turistas por categorías '!G198/'tablas turistas por categorías '!G211-1,"-")</f>
        <v>-0.48558352402745997</v>
      </c>
      <c r="F198" s="164">
        <f>IFERROR('tablas turistas por categorías '!I198/'tablas turistas por categorías '!I211-1,"-")</f>
        <v>0.57459677419354849</v>
      </c>
      <c r="G198" s="164">
        <f>IFERROR('tablas turistas por categorías '!K198/'tablas turistas por categorías '!K211-1,"-")</f>
        <v>-0.55421686746987953</v>
      </c>
      <c r="H198" s="165">
        <f>IFERROR('tablas turistas por categorías '!M198/'tablas turistas por categorías '!M211-1,"-")</f>
        <v>-0.28041384231180877</v>
      </c>
      <c r="I198" s="164">
        <f>IFERROR('tablas turistas por categorías '!O198/'tablas turistas por categorías '!O211-1,"-")</f>
        <v>0.6561226470017465</v>
      </c>
      <c r="J198" s="165">
        <f>IFERROR('tablas turistas por categorías '!Q198/'tablas turistas por categorías '!Q211-1,"-")</f>
        <v>0.32616892911010553</v>
      </c>
    </row>
    <row r="199" spans="2:10" ht="15" hidden="1" customHeight="1" outlineLevel="1">
      <c r="B199" s="41" t="s">
        <v>21</v>
      </c>
      <c r="C199" s="164">
        <f>IFERROR('tablas turistas por categorías '!C199/'tablas turistas por categorías '!C212-1,"-")</f>
        <v>0</v>
      </c>
      <c r="D199" s="164">
        <f>IFERROR('tablas turistas por categorías '!E199/'tablas turistas por categorías '!E212-1,"-")</f>
        <v>0.12280701754385959</v>
      </c>
      <c r="E199" s="164">
        <f>IFERROR('tablas turistas por categorías '!G199/'tablas turistas por categorías '!G212-1,"-")</f>
        <v>0.19571865443425085</v>
      </c>
      <c r="F199" s="164">
        <f>IFERROR('tablas turistas por categorías '!I199/'tablas turistas por categorías '!I212-1,"-")</f>
        <v>0.84863523573200994</v>
      </c>
      <c r="G199" s="164">
        <f>IFERROR('tablas turistas por categorías '!K199/'tablas turistas por categorías '!K212-1,"-")</f>
        <v>0.320754716981132</v>
      </c>
      <c r="H199" s="165">
        <f>IFERROR('tablas turistas por categorías '!M199/'tablas turistas por categorías '!M212-1,"-")</f>
        <v>0.37274549098196386</v>
      </c>
      <c r="I199" s="164">
        <f>IFERROR('tablas turistas por categorías '!O199/'tablas turistas por categorías '!O212-1,"-")</f>
        <v>0.65268935236004388</v>
      </c>
      <c r="J199" s="165">
        <f>IFERROR('tablas turistas por categorías '!Q199/'tablas turistas por categorías '!Q212-1,"-")</f>
        <v>0.58344348975545279</v>
      </c>
    </row>
    <row r="200" spans="2:10" ht="15" hidden="1" customHeight="1" outlineLevel="1">
      <c r="B200" s="41" t="s">
        <v>22</v>
      </c>
      <c r="C200" s="164">
        <f>IFERROR('tablas turistas por categorías '!C200/'tablas turistas por categorías '!C213-1,"-")</f>
        <v>0</v>
      </c>
      <c r="D200" s="164">
        <f>IFERROR('tablas turistas por categorías '!E200/'tablas turistas por categorías '!E213-1,"-")</f>
        <v>0.6333333333333333</v>
      </c>
      <c r="E200" s="164">
        <f>IFERROR('tablas turistas por categorías '!G200/'tablas turistas por categorías '!G213-1,"-")</f>
        <v>0.16096866096866091</v>
      </c>
      <c r="F200" s="164">
        <f>IFERROR('tablas turistas por categorías '!I200/'tablas turistas por categorías '!I213-1,"-")</f>
        <v>0.81282051282051282</v>
      </c>
      <c r="G200" s="164">
        <f>IFERROR('tablas turistas por categorías '!K200/'tablas turistas por categorías '!K213-1,"-")</f>
        <v>2.9464285714285716</v>
      </c>
      <c r="H200" s="165">
        <f>IFERROR('tablas turistas por categorías '!M200/'tablas turistas por categorías '!M213-1,"-")</f>
        <v>0.38629117959617432</v>
      </c>
      <c r="I200" s="164">
        <f>IFERROR('tablas turistas por categorías '!O200/'tablas turistas por categorías '!O213-1,"-")</f>
        <v>0.50165745856353583</v>
      </c>
      <c r="J200" s="165">
        <f>IFERROR('tablas turistas por categorías '!Q200/'tablas turistas por categorías '!Q213-1,"-")</f>
        <v>0.47196389496717717</v>
      </c>
    </row>
    <row r="201" spans="2:10" collapsed="1">
      <c r="B201" s="171">
        <v>1996</v>
      </c>
      <c r="C201" s="173">
        <f>IFERROR('tablas turistas por categorías '!C201/'tablas turistas por categorías '!C214-1,"-")</f>
        <v>-0.50877192982456143</v>
      </c>
      <c r="D201" s="173">
        <f>IFERROR('tablas turistas por categorías '!E201/'tablas turistas por categorías '!E214-1,"-")</f>
        <v>-5.1587301587301626E-2</v>
      </c>
      <c r="E201" s="173">
        <f>IFERROR('tablas turistas por categorías '!G201/'tablas turistas por categorías '!G214-1,"-")</f>
        <v>-7.8477854023705551E-2</v>
      </c>
      <c r="F201" s="173">
        <f>IFERROR('tablas turistas por categorías '!I201/'tablas turistas por categorías '!I214-1,"-")</f>
        <v>0.39521995150675449</v>
      </c>
      <c r="G201" s="173">
        <f>IFERROR('tablas turistas por categorías '!K201/'tablas turistas por categorías '!K214-1,"-")</f>
        <v>0.87307692307692308</v>
      </c>
      <c r="H201" s="173">
        <f>IFERROR('tablas turistas por categorías '!M201/'tablas turistas por categorías '!M214-1,"-")</f>
        <v>6.1039414021625493E-2</v>
      </c>
      <c r="I201" s="173">
        <f>IFERROR('tablas turistas por categorías '!O201/'tablas turistas por categorías '!O214-1,"-")</f>
        <v>0.38226141078838172</v>
      </c>
      <c r="J201" s="173">
        <f>IFERROR('tablas turistas por categorías '!Q201/'tablas turistas por categorías '!Q214-1,"-")</f>
        <v>0.30247769210777098</v>
      </c>
    </row>
    <row r="202" spans="2:10" ht="15" hidden="1" customHeight="1" outlineLevel="1">
      <c r="B202" s="41" t="s">
        <v>11</v>
      </c>
      <c r="C202" s="164">
        <f>IFERROR('tablas turistas por categorías '!C202/'tablas turistas por categorías '!C215-1,"-")</f>
        <v>-0.25</v>
      </c>
      <c r="D202" s="164">
        <f>IFERROR('tablas turistas por categorías '!E202/'tablas turistas por categorías '!E215-1,"-")</f>
        <v>0.25714285714285712</v>
      </c>
      <c r="E202" s="164">
        <f>IFERROR('tablas turistas por categorías '!G202/'tablas turistas por categorías '!G215-1,"-")</f>
        <v>0.71939953810623547</v>
      </c>
      <c r="F202" s="164">
        <f>IFERROR('tablas turistas por categorías '!I202/'tablas turistas por categorías '!I215-1,"-")</f>
        <v>0.50809061488673146</v>
      </c>
      <c r="G202" s="164">
        <f>IFERROR('tablas turistas por categorías '!K202/'tablas turistas por categorías '!K215-1,"-")</f>
        <v>-0.91666666666666663</v>
      </c>
      <c r="H202" s="165">
        <f>IFERROR('tablas turistas por categorías '!M202/'tablas turistas por categorías '!M215-1,"-")</f>
        <v>0.57299843014128737</v>
      </c>
      <c r="I202" s="164">
        <f>IFERROR('tablas turistas por categorías '!O202/'tablas turistas por categorías '!O215-1,"-")</f>
        <v>0.31562111249333569</v>
      </c>
      <c r="J202" s="165">
        <f>IFERROR('tablas turistas por categorías '!Q202/'tablas turistas por categorías '!Q215-1,"-")</f>
        <v>0.36313577742356173</v>
      </c>
    </row>
    <row r="203" spans="2:10" ht="15" hidden="1" customHeight="1" outlineLevel="1">
      <c r="B203" s="41" t="s">
        <v>12</v>
      </c>
      <c r="C203" s="164">
        <f>IFERROR('tablas turistas por categorías '!C203/'tablas turistas por categorías '!C216-1,"-")</f>
        <v>22</v>
      </c>
      <c r="D203" s="164">
        <f>IFERROR('tablas turistas por categorías '!E203/'tablas turistas por categorías '!E216-1,"-")</f>
        <v>-0.90517241379310343</v>
      </c>
      <c r="E203" s="164">
        <f>IFERROR('tablas turistas por categorías '!G203/'tablas turistas por categorías '!G216-1,"-")</f>
        <v>0.6034188034188035</v>
      </c>
      <c r="F203" s="164">
        <f>IFERROR('tablas turistas por categorías '!I203/'tablas turistas por categorías '!I216-1,"-")</f>
        <v>0.35064935064935066</v>
      </c>
      <c r="G203" s="164">
        <f>IFERROR('tablas turistas por categorías '!K203/'tablas turistas por categorías '!K216-1,"-")</f>
        <v>0.60000000000000009</v>
      </c>
      <c r="H203" s="165">
        <f>IFERROR('tablas turistas por categorías '!M203/'tablas turistas por categorías '!M216-1,"-")</f>
        <v>0.37211291702309657</v>
      </c>
      <c r="I203" s="164">
        <f>IFERROR('tablas turistas por categorías '!O203/'tablas turistas por categorías '!O216-1,"-")</f>
        <v>1.4613392526822144E-2</v>
      </c>
      <c r="J203" s="165">
        <f>IFERROR('tablas turistas por categorías '!Q203/'tablas turistas por categorías '!Q216-1,"-")</f>
        <v>7.8174904942965862E-2</v>
      </c>
    </row>
    <row r="204" spans="2:10" ht="15" hidden="1" customHeight="1" outlineLevel="1">
      <c r="B204" s="41" t="s">
        <v>13</v>
      </c>
      <c r="C204" s="164">
        <f>IFERROR('tablas turistas por categorías '!C204/'tablas turistas por categorías '!C217-1,"-")</f>
        <v>-1</v>
      </c>
      <c r="D204" s="164">
        <f>IFERROR('tablas turistas por categorías '!E204/'tablas turistas por categorías '!E217-1,"-")</f>
        <v>-0.49056603773584906</v>
      </c>
      <c r="E204" s="164">
        <f>IFERROR('tablas turistas por categorías '!G204/'tablas turistas por categorías '!G217-1,"-")</f>
        <v>0.78662420382165599</v>
      </c>
      <c r="F204" s="164">
        <f>IFERROR('tablas turistas por categorías '!I204/'tablas turistas por categorías '!I217-1,"-")</f>
        <v>-0.12925170068027214</v>
      </c>
      <c r="G204" s="164">
        <f>IFERROR('tablas turistas por categorías '!K204/'tablas turistas por categorías '!K217-1,"-")</f>
        <v>1</v>
      </c>
      <c r="H204" s="165">
        <f>IFERROR('tablas turistas por categorías '!M204/'tablas turistas por categorías '!M217-1,"-")</f>
        <v>0.27544910179640714</v>
      </c>
      <c r="I204" s="164">
        <f>IFERROR('tablas turistas por categorías '!O204/'tablas turistas por categorías '!O217-1,"-")</f>
        <v>0.73622782446311863</v>
      </c>
      <c r="J204" s="165">
        <f>IFERROR('tablas turistas por categorías '!Q204/'tablas turistas por categorías '!Q217-1,"-")</f>
        <v>0.62669039145907468</v>
      </c>
    </row>
    <row r="205" spans="2:10" ht="15" hidden="1" customHeight="1" outlineLevel="1">
      <c r="B205" s="41" t="s">
        <v>14</v>
      </c>
      <c r="C205" s="164" t="str">
        <f>IFERROR('tablas turistas por categorías '!C205/'tablas turistas por categorías '!C218-1,"-")</f>
        <v>-</v>
      </c>
      <c r="D205" s="164">
        <f>IFERROR('tablas turistas por categorías '!E205/'tablas turistas por categorías '!E218-1,"-")</f>
        <v>-0.83333333333333337</v>
      </c>
      <c r="E205" s="164">
        <f>IFERROR('tablas turistas por categorías '!G205/'tablas turistas por categorías '!G218-1,"-")</f>
        <v>-1</v>
      </c>
      <c r="F205" s="164">
        <f>IFERROR('tablas turistas por categorías '!I205/'tablas turistas por categorías '!I218-1,"-")</f>
        <v>0</v>
      </c>
      <c r="G205" s="164">
        <f>IFERROR('tablas turistas por categorías '!K205/'tablas turistas por categorías '!K218-1,"-")</f>
        <v>-0.94285714285714284</v>
      </c>
      <c r="H205" s="165">
        <f>IFERROR('tablas turistas por categorías '!M205/'tablas turistas por categorías '!M218-1,"-")</f>
        <v>-0.74193548387096775</v>
      </c>
      <c r="I205" s="164">
        <f>IFERROR('tablas turistas por categorías '!O205/'tablas turistas por categorías '!O218-1,"-")</f>
        <v>2.5505617977528088</v>
      </c>
      <c r="J205" s="165">
        <f>IFERROR('tablas turistas por categorías '!Q205/'tablas turistas por categorías '!Q218-1,"-")</f>
        <v>1.1986754966887418</v>
      </c>
    </row>
    <row r="206" spans="2:10" ht="15" hidden="1" customHeight="1" outlineLevel="1">
      <c r="B206" s="41" t="s">
        <v>15</v>
      </c>
      <c r="C206" s="164" t="str">
        <f>IFERROR('tablas turistas por categorías '!C206/'tablas turistas por categorías '!C219-1,"-")</f>
        <v>-</v>
      </c>
      <c r="D206" s="164">
        <f>IFERROR('tablas turistas por categorías '!E206/'tablas turistas por categorías '!E219-1,"-")</f>
        <v>0.33333333333333326</v>
      </c>
      <c r="E206" s="164">
        <f>IFERROR('tablas turistas por categorías '!G206/'tablas turistas por categorías '!G219-1,"-")</f>
        <v>1</v>
      </c>
      <c r="F206" s="164" t="str">
        <f>IFERROR('tablas turistas por categorías '!I206/'tablas turistas por categorías '!I219-1,"-")</f>
        <v>-</v>
      </c>
      <c r="G206" s="164">
        <f>IFERROR('tablas turistas por categorías '!K206/'tablas turistas por categorías '!K219-1,"-")</f>
        <v>0</v>
      </c>
      <c r="H206" s="165">
        <f>IFERROR('tablas turistas por categorías '!M206/'tablas turistas por categorías '!M219-1,"-")</f>
        <v>1.875</v>
      </c>
      <c r="I206" s="164">
        <f>IFERROR('tablas turistas por categorías '!O206/'tablas turistas por categorías '!O219-1,"-")</f>
        <v>-0.81491712707182318</v>
      </c>
      <c r="J206" s="165">
        <f>IFERROR('tablas turistas por categorías '!Q206/'tablas turistas por categorías '!Q219-1,"-")</f>
        <v>-0.79524680073126142</v>
      </c>
    </row>
    <row r="207" spans="2:10" ht="15" hidden="1" customHeight="1" outlineLevel="1">
      <c r="B207" s="41" t="s">
        <v>16</v>
      </c>
      <c r="C207" s="164" t="str">
        <f>IFERROR('tablas turistas por categorías '!C207/'tablas turistas por categorías '!C220-1,"-")</f>
        <v>-</v>
      </c>
      <c r="D207" s="164">
        <f>IFERROR('tablas turistas por categorías '!E207/'tablas turistas por categorías '!E220-1,"-")</f>
        <v>1.2000000000000002</v>
      </c>
      <c r="E207" s="164">
        <f>IFERROR('tablas turistas por categorías '!G207/'tablas turistas por categorías '!G220-1,"-")</f>
        <v>33</v>
      </c>
      <c r="F207" s="164">
        <f>IFERROR('tablas turistas por categorías '!I207/'tablas turistas por categorías '!I220-1,"-")</f>
        <v>0</v>
      </c>
      <c r="G207" s="164">
        <f>IFERROR('tablas turistas por categorías '!K207/'tablas turistas por categorías '!K220-1,"-")</f>
        <v>5</v>
      </c>
      <c r="H207" s="165">
        <f>IFERROR('tablas turistas por categorías '!M207/'tablas turistas por categorías '!M220-1,"-")</f>
        <v>2.7058823529411766</v>
      </c>
      <c r="I207" s="164">
        <f>IFERROR('tablas turistas por categorías '!O207/'tablas turistas por categorías '!O220-1,"-")</f>
        <v>-0.84338624338624335</v>
      </c>
      <c r="J207" s="165">
        <f>IFERROR('tablas turistas por categorías '!Q207/'tablas turistas por categorías '!Q220-1,"-")</f>
        <v>-0.78066528066528063</v>
      </c>
    </row>
    <row r="208" spans="2:10" ht="15" hidden="1" customHeight="1" outlineLevel="1">
      <c r="B208" s="41" t="s">
        <v>17</v>
      </c>
      <c r="C208" s="164" t="str">
        <f>IFERROR('tablas turistas por categorías '!C208/'tablas turistas por categorías '!C221-1,"-")</f>
        <v>-</v>
      </c>
      <c r="D208" s="164">
        <f>IFERROR('tablas turistas por categorías '!E208/'tablas turistas por categorías '!E221-1,"-")</f>
        <v>1</v>
      </c>
      <c r="E208" s="164">
        <f>IFERROR('tablas turistas por categorías '!G208/'tablas turistas por categorías '!G221-1,"-")</f>
        <v>0.8</v>
      </c>
      <c r="F208" s="164">
        <f>IFERROR('tablas turistas por categorías '!I208/'tablas turistas por categorías '!I221-1,"-")</f>
        <v>4.5</v>
      </c>
      <c r="G208" s="164">
        <f>IFERROR('tablas turistas por categorías '!K208/'tablas turistas por categorías '!K221-1,"-")</f>
        <v>0.66666666666666674</v>
      </c>
      <c r="H208" s="165">
        <f>IFERROR('tablas turistas por categorías '!M208/'tablas turistas por categorías '!M221-1,"-")</f>
        <v>2.5</v>
      </c>
      <c r="I208" s="164">
        <f>IFERROR('tablas turistas por categorías '!O208/'tablas turistas por categorías '!O221-1,"-")</f>
        <v>-0.93687707641196016</v>
      </c>
      <c r="J208" s="165">
        <f>IFERROR('tablas turistas por categorías '!Q208/'tablas turistas por categorías '!Q221-1,"-")</f>
        <v>-0.8918032786885246</v>
      </c>
    </row>
    <row r="209" spans="2:10" ht="15" hidden="1" customHeight="1" outlineLevel="1">
      <c r="B209" s="41" t="s">
        <v>18</v>
      </c>
      <c r="C209" s="164" t="str">
        <f>IFERROR('tablas turistas por categorías '!C209/'tablas turistas por categorías '!C222-1,"-")</f>
        <v>-</v>
      </c>
      <c r="D209" s="164">
        <f>IFERROR('tablas turistas por categorías '!E209/'tablas turistas por categorías '!E222-1,"-")</f>
        <v>0.5714285714285714</v>
      </c>
      <c r="E209" s="164">
        <f>IFERROR('tablas turistas por categorías '!G209/'tablas turistas por categorías '!G222-1,"-")</f>
        <v>2.5</v>
      </c>
      <c r="F209" s="164">
        <f>IFERROR('tablas turistas por categorías '!I209/'tablas turistas por categorías '!I222-1,"-")</f>
        <v>0</v>
      </c>
      <c r="G209" s="164">
        <f>IFERROR('tablas turistas por categorías '!K209/'tablas turistas por categorías '!K222-1,"-")</f>
        <v>0</v>
      </c>
      <c r="H209" s="165">
        <f>IFERROR('tablas turistas por categorías '!M209/'tablas turistas por categorías '!M222-1,"-")</f>
        <v>0.39130434782608692</v>
      </c>
      <c r="I209" s="164">
        <f>IFERROR('tablas turistas por categorías '!O209/'tablas turistas por categorías '!O222-1,"-")</f>
        <v>2.1481481481481484</v>
      </c>
      <c r="J209" s="165">
        <f>IFERROR('tablas turistas por categorías '!Q209/'tablas turistas por categorías '!Q222-1,"-")</f>
        <v>1.3399999999999999</v>
      </c>
    </row>
    <row r="210" spans="2:10" ht="15" hidden="1" customHeight="1" outlineLevel="1">
      <c r="B210" s="41" t="s">
        <v>19</v>
      </c>
      <c r="C210" s="164" t="str">
        <f>IFERROR('tablas turistas por categorías '!C210/'tablas turistas por categorías '!C223-1,"-")</f>
        <v>-</v>
      </c>
      <c r="D210" s="164">
        <f>IFERROR('tablas turistas por categorías '!E210/'tablas turistas por categorías '!E223-1,"-")</f>
        <v>1.4285714285714284</v>
      </c>
      <c r="E210" s="164">
        <f>IFERROR('tablas turistas por categorías '!G210/'tablas turistas por categorías '!G223-1,"-")</f>
        <v>3.3586956521739131</v>
      </c>
      <c r="F210" s="164">
        <f>IFERROR('tablas turistas por categorías '!I210/'tablas turistas por categorías '!I223-1,"-")</f>
        <v>0.578125</v>
      </c>
      <c r="G210" s="164">
        <f>IFERROR('tablas turistas por categorías '!K210/'tablas turistas por categorías '!K223-1,"-")</f>
        <v>5</v>
      </c>
      <c r="H210" s="165">
        <f>IFERROR('tablas turistas por categorías '!M210/'tablas turistas por categorías '!M223-1,"-")</f>
        <v>1.8017241379310347</v>
      </c>
      <c r="I210" s="164">
        <f>IFERROR('tablas turistas por categorías '!O210/'tablas turistas por categorías '!O223-1,"-")</f>
        <v>0.16261480280929219</v>
      </c>
      <c r="J210" s="165">
        <f>IFERROR('tablas turistas por categorías '!Q210/'tablas turistas por categorías '!Q223-1,"-")</f>
        <v>0.34517522803648593</v>
      </c>
    </row>
    <row r="211" spans="2:10" ht="15" hidden="1" customHeight="1" outlineLevel="1">
      <c r="B211" s="41" t="s">
        <v>20</v>
      </c>
      <c r="C211" s="164" t="str">
        <f>IFERROR('tablas turistas por categorías '!C211/'tablas turistas por categorías '!C224-1,"-")</f>
        <v>-</v>
      </c>
      <c r="D211" s="164">
        <f>IFERROR('tablas turistas por categorías '!E211/'tablas turistas por categorías '!E224-1,"-")</f>
        <v>5.8</v>
      </c>
      <c r="E211" s="164">
        <f>IFERROR('tablas turistas por categorías '!G211/'tablas turistas por categorías '!G224-1,"-")</f>
        <v>3.977220956719818</v>
      </c>
      <c r="F211" s="164">
        <f>IFERROR('tablas turistas por categorías '!I211/'tablas turistas por categorías '!I224-1,"-")</f>
        <v>0.16431924882629101</v>
      </c>
      <c r="G211" s="164">
        <f>IFERROR('tablas turistas por categorías '!K211/'tablas turistas por categorías '!K224-1,"-")</f>
        <v>1.6774193548387095</v>
      </c>
      <c r="H211" s="165">
        <f>IFERROR('tablas turistas por categorías '!M211/'tablas turistas por categorías '!M224-1,"-")</f>
        <v>2.1109877913429522</v>
      </c>
      <c r="I211" s="164">
        <f>IFERROR('tablas turistas por categorías '!O211/'tablas turistas por categorías '!O224-1,"-")</f>
        <v>-0.1117048784692295</v>
      </c>
      <c r="J211" s="165">
        <f>IFERROR('tablas turistas por categorías '!Q211/'tablas turistas por categorías '!Q224-1,"-")</f>
        <v>0.18710832587287385</v>
      </c>
    </row>
    <row r="212" spans="2:10" ht="15" hidden="1" customHeight="1" outlineLevel="1">
      <c r="B212" s="41" t="s">
        <v>21</v>
      </c>
      <c r="C212" s="164">
        <f>IFERROR('tablas turistas por categorías '!C212/'tablas turistas por categorías '!C225-1,"-")</f>
        <v>-0.97916666666666663</v>
      </c>
      <c r="D212" s="164">
        <f>IFERROR('tablas turistas por categorías '!E212/'tablas turistas por categorías '!E225-1,"-")</f>
        <v>1.1923076923076925</v>
      </c>
      <c r="E212" s="164">
        <f>IFERROR('tablas turistas por categorías '!G212/'tablas turistas por categorías '!G225-1,"-")</f>
        <v>-4.1055718475073277E-2</v>
      </c>
      <c r="F212" s="164">
        <f>IFERROR('tablas turistas por categorías '!I212/'tablas turistas por categorías '!I225-1,"-")</f>
        <v>-7.1428571428571397E-2</v>
      </c>
      <c r="G212" s="164">
        <f>IFERROR('tablas turistas por categorías '!K212/'tablas turistas por categorías '!K225-1,"-")</f>
        <v>1.65</v>
      </c>
      <c r="H212" s="165">
        <f>IFERROR('tablas turistas por categorías '!M212/'tablas turistas por categorías '!M225-1,"-")</f>
        <v>-9.1074681238615618E-2</v>
      </c>
      <c r="I212" s="164">
        <f>IFERROR('tablas turistas por categorías '!O212/'tablas turistas por categorías '!O225-1,"-")</f>
        <v>-0.17987036370183651</v>
      </c>
      <c r="J212" s="165">
        <f>IFERROR('tablas turistas por categorías '!Q212/'tablas turistas por categorías '!Q225-1,"-")</f>
        <v>-0.15956117205943621</v>
      </c>
    </row>
    <row r="213" spans="2:10" ht="15" hidden="1" customHeight="1" outlineLevel="1">
      <c r="B213" s="41" t="s">
        <v>22</v>
      </c>
      <c r="C213" s="164">
        <f>IFERROR('tablas turistas por categorías '!C213/'tablas turistas por categorías '!C226-1,"-")</f>
        <v>-0.99103139013452912</v>
      </c>
      <c r="D213" s="164">
        <f>IFERROR('tablas turistas por categorías '!E213/'tablas turistas por categorías '!E226-1,"-")</f>
        <v>-0.11764705882352944</v>
      </c>
      <c r="E213" s="164">
        <f>IFERROR('tablas turistas por categorías '!G213/'tablas turistas por categorías '!G226-1,"-")</f>
        <v>0.54966887417218535</v>
      </c>
      <c r="F213" s="164">
        <f>IFERROR('tablas turistas por categorías '!I213/'tablas turistas por categorías '!I226-1,"-")</f>
        <v>-0.31458699472759222</v>
      </c>
      <c r="G213" s="164">
        <f>IFERROR('tablas turistas por categorías '!K213/'tablas turistas por categorías '!K226-1,"-")</f>
        <v>1.2400000000000002</v>
      </c>
      <c r="H213" s="165">
        <f>IFERROR('tablas turistas por categorías '!M213/'tablas turistas por categorías '!M226-1,"-")</f>
        <v>7.1143995446784292E-2</v>
      </c>
      <c r="I213" s="164">
        <f>IFERROR('tablas turistas por categorías '!O213/'tablas turistas por categorías '!O226-1,"-")</f>
        <v>-0.25504184387433115</v>
      </c>
      <c r="J213" s="165">
        <f>IFERROR('tablas turistas por categorías '!Q213/'tablas turistas por categorías '!Q226-1,"-")</f>
        <v>-0.19168693345124921</v>
      </c>
    </row>
    <row r="214" spans="2:10" collapsed="1">
      <c r="B214" s="171">
        <v>1995</v>
      </c>
      <c r="C214" s="173">
        <f>IFERROR('tablas turistas por categorías '!C214/'tablas turistas por categorías '!C227-1,"-")</f>
        <v>-0.84799999999999998</v>
      </c>
      <c r="D214" s="173">
        <f>IFERROR('tablas turistas por categorías '!E214/'tablas turistas por categorías '!E227-1,"-")</f>
        <v>-0.17377049180327864</v>
      </c>
      <c r="E214" s="173">
        <f>IFERROR('tablas turistas por categorías '!G214/'tablas turistas por categorías '!G227-1,"-")</f>
        <v>0.88943894389438949</v>
      </c>
      <c r="F214" s="173">
        <f>IFERROR('tablas turistas por categorías '!I214/'tablas turistas por categorías '!I227-1,"-")</f>
        <v>8.7382297551789057E-2</v>
      </c>
      <c r="G214" s="173">
        <f>IFERROR('tablas turistas por categorías '!K214/'tablas turistas por categorías '!K227-1,"-")</f>
        <v>0.34715025906735741</v>
      </c>
      <c r="H214" s="173">
        <f>IFERROR('tablas turistas por categorías '!M214/'tablas turistas por categorías '!M227-1,"-")</f>
        <v>0.47593307593307599</v>
      </c>
      <c r="I214" s="173">
        <f>IFERROR('tablas turistas por categorías '!O214/'tablas turistas por categorías '!O227-1,"-")</f>
        <v>-5.4901960784313752E-2</v>
      </c>
      <c r="J214" s="173">
        <f>IFERROR('tablas turistas por categorías '!Q214/'tablas turistas por categorías '!Q227-1,"-")</f>
        <v>3.7806248595189995E-2</v>
      </c>
    </row>
    <row r="215" spans="2:10" ht="15" hidden="1" customHeight="1" outlineLevel="1">
      <c r="B215" s="41" t="s">
        <v>11</v>
      </c>
      <c r="C215" s="164">
        <f>IFERROR('tablas turistas por categorías '!C215/'tablas turistas por categorías '!C228-1,"-")</f>
        <v>-0.9726027397260274</v>
      </c>
      <c r="D215" s="164">
        <f>IFERROR('tablas turistas por categorías '!E215/'tablas turistas por categorías '!E228-1,"-")</f>
        <v>-0.84513274336283184</v>
      </c>
      <c r="E215" s="164">
        <f>IFERROR('tablas turistas por categorías '!G215/'tablas turistas por categorías '!G228-1,"-")</f>
        <v>0.54367201426024958</v>
      </c>
      <c r="F215" s="164">
        <f>IFERROR('tablas turistas por categorías '!I215/'tablas turistas por categorías '!I228-1,"-")</f>
        <v>0.11956521739130443</v>
      </c>
      <c r="G215" s="164">
        <f>IFERROR('tablas turistas por categorías '!K215/'tablas turistas por categorías '!K228-1,"-")</f>
        <v>1.8571428571428572</v>
      </c>
      <c r="H215" s="165">
        <f>IFERROR('tablas turistas por categorías '!M215/'tablas turistas por categorías '!M228-1,"-")</f>
        <v>3.5772357723577342E-2</v>
      </c>
      <c r="I215" s="164">
        <f>IFERROR('tablas turistas por categorías '!O215/'tablas turistas por categorías '!O228-1,"-")</f>
        <v>0.30134135060129519</v>
      </c>
      <c r="J215" s="165">
        <f>IFERROR('tablas turistas por categorías '!Q215/'tablas turistas por categorías '!Q228-1,"-")</f>
        <v>0.24252790781418798</v>
      </c>
    </row>
    <row r="216" spans="2:10" ht="15" hidden="1" customHeight="1" outlineLevel="1">
      <c r="B216" s="41" t="s">
        <v>12</v>
      </c>
      <c r="C216" s="164">
        <f>IFERROR('tablas turistas por categorías '!C216/'tablas turistas por categorías '!C229-1,"-")</f>
        <v>-0.85714285714285721</v>
      </c>
      <c r="D216" s="164">
        <f>IFERROR('tablas turistas por categorías '!E216/'tablas turistas por categorías '!E229-1,"-")</f>
        <v>-0.64417177914110435</v>
      </c>
      <c r="E216" s="164">
        <f>IFERROR('tablas turistas por categorías '!G216/'tablas turistas por categorías '!G229-1,"-")</f>
        <v>0.15384615384615374</v>
      </c>
      <c r="F216" s="164">
        <f>IFERROR('tablas turistas por categorías '!I216/'tablas turistas por categorías '!I229-1,"-")</f>
        <v>0.44827586206896552</v>
      </c>
      <c r="G216" s="164">
        <f>IFERROR('tablas turistas por categorías '!K216/'tablas turistas por categorías '!K229-1,"-")</f>
        <v>-0.77272727272727271</v>
      </c>
      <c r="H216" s="165">
        <f>IFERROR('tablas turistas por categorías '!M216/'tablas turistas por categorías '!M229-1,"-")</f>
        <v>-1.0160880609652811E-2</v>
      </c>
      <c r="I216" s="164">
        <f>IFERROR('tablas turistas por categorías '!O216/'tablas turistas por categorías '!O229-1,"-")</f>
        <v>7.7536376320510358E-2</v>
      </c>
      <c r="J216" s="165">
        <f>IFERROR('tablas turistas por categorías '!Q216/'tablas turistas por categorías '!Q229-1,"-")</f>
        <v>6.0826072926750463E-2</v>
      </c>
    </row>
    <row r="217" spans="2:10" ht="15" hidden="1" customHeight="1" outlineLevel="1">
      <c r="B217" s="41" t="s">
        <v>13</v>
      </c>
      <c r="C217" s="164">
        <f>IFERROR('tablas turistas por categorías '!C217/'tablas turistas por categorías '!C230-1,"-")</f>
        <v>-0.94117647058823528</v>
      </c>
      <c r="D217" s="164">
        <f>IFERROR('tablas turistas por categorías '!E217/'tablas turistas por categorías '!E230-1,"-")</f>
        <v>-0.58914728682170536</v>
      </c>
      <c r="E217" s="164">
        <f>IFERROR('tablas turistas por categorías '!G217/'tablas turistas por categorías '!G230-1,"-")</f>
        <v>-0.31887201735357917</v>
      </c>
      <c r="F217" s="164">
        <f>IFERROR('tablas turistas por categorías '!I217/'tablas turistas por categorías '!I230-1,"-")</f>
        <v>0.67999999999999994</v>
      </c>
      <c r="G217" s="164">
        <f>IFERROR('tablas turistas por categorías '!K217/'tablas turistas por categorías '!K230-1,"-")</f>
        <v>-0.33333333333333337</v>
      </c>
      <c r="H217" s="165">
        <f>IFERROR('tablas turistas por categorías '!M217/'tablas turistas por categorías '!M230-1,"-")</f>
        <v>-0.18734793187347931</v>
      </c>
      <c r="I217" s="164">
        <f>IFERROR('tablas turistas por categorías '!O217/'tablas turistas por categorías '!O230-1,"-")</f>
        <v>-0.34173325138291333</v>
      </c>
      <c r="J217" s="165">
        <f>IFERROR('tablas turistas por categorías '!Q217/'tablas turistas por categorías '!Q230-1,"-")</f>
        <v>-0.31059862610402356</v>
      </c>
    </row>
    <row r="218" spans="2:10" ht="15" hidden="1" customHeight="1" outlineLevel="1">
      <c r="B218" s="41" t="s">
        <v>14</v>
      </c>
      <c r="C218" s="164" t="str">
        <f>IFERROR('tablas turistas por categorías '!C218/'tablas turistas por categorías '!C231-1,"-")</f>
        <v>-</v>
      </c>
      <c r="D218" s="164">
        <f>IFERROR('tablas turistas por categorías '!E218/'tablas turistas por categorías '!E231-1,"-")</f>
        <v>2</v>
      </c>
      <c r="E218" s="164" t="str">
        <f>IFERROR('tablas turistas por categorías '!G218/'tablas turistas por categorías '!G231-1,"-")</f>
        <v>-</v>
      </c>
      <c r="F218" s="164">
        <f>IFERROR('tablas turistas por categorías '!I218/'tablas turistas por categorías '!I231-1,"-")</f>
        <v>-0.77500000000000002</v>
      </c>
      <c r="G218" s="164">
        <f>IFERROR('tablas turistas por categorías '!K218/'tablas turistas por categorías '!K231-1,"-")</f>
        <v>6</v>
      </c>
      <c r="H218" s="165">
        <f>IFERROR('tablas turistas por categorías '!M218/'tablas turistas por categorías '!M231-1,"-")</f>
        <v>0.26530612244897966</v>
      </c>
      <c r="I218" s="164">
        <f>IFERROR('tablas turistas por categorías '!O218/'tablas turistas por categorías '!O231-1,"-")</f>
        <v>-0.91222879684418146</v>
      </c>
      <c r="J218" s="165">
        <f>IFERROR('tablas turistas por categorías '!Q218/'tablas turistas por categorías '!Q231-1,"-")</f>
        <v>-0.85794920037629352</v>
      </c>
    </row>
    <row r="219" spans="2:10" ht="15" hidden="1" customHeight="1" outlineLevel="1">
      <c r="B219" s="41" t="s">
        <v>15</v>
      </c>
      <c r="C219" s="164">
        <f>IFERROR('tablas turistas por categorías '!C219/'tablas turistas por categorías '!C232-1,"-")</f>
        <v>-1</v>
      </c>
      <c r="D219" s="164" t="str">
        <f>IFERROR('tablas turistas por categorías '!E219/'tablas turistas por categorías '!E232-1,"-")</f>
        <v>-</v>
      </c>
      <c r="E219" s="164" t="str">
        <f>IFERROR('tablas turistas por categorías '!G219/'tablas turistas por categorías '!G232-1,"-")</f>
        <v>-</v>
      </c>
      <c r="F219" s="164">
        <f>IFERROR('tablas turistas por categorías '!I219/'tablas turistas por categorías '!I232-1,"-")</f>
        <v>-1</v>
      </c>
      <c r="G219" s="164">
        <f>IFERROR('tablas turistas por categorías '!K219/'tablas turistas por categorías '!K232-1,"-")</f>
        <v>0</v>
      </c>
      <c r="H219" s="165">
        <f>IFERROR('tablas turistas por categorías '!M219/'tablas turistas por categorías '!M232-1,"-")</f>
        <v>-0.55555555555555558</v>
      </c>
      <c r="I219" s="164">
        <f>IFERROR('tablas turistas por categorías '!O219/'tablas turistas por categorías '!O232-1,"-")</f>
        <v>-0.23087818696883855</v>
      </c>
      <c r="J219" s="165">
        <f>IFERROR('tablas turistas por categorías '!Q219/'tablas turistas por categorías '!Q232-1,"-")</f>
        <v>-0.23496503496503496</v>
      </c>
    </row>
    <row r="220" spans="2:10" ht="15" hidden="1" customHeight="1" outlineLevel="1">
      <c r="B220" s="41" t="s">
        <v>16</v>
      </c>
      <c r="C220" s="164" t="str">
        <f>IFERROR('tablas turistas por categorías '!C220/'tablas turistas por categorías '!C233-1,"-")</f>
        <v>-</v>
      </c>
      <c r="D220" s="164">
        <f>IFERROR('tablas turistas por categorías '!E220/'tablas turistas por categorías '!E233-1,"-")</f>
        <v>0.66666666666666674</v>
      </c>
      <c r="E220" s="164" t="str">
        <f>IFERROR('tablas turistas por categorías '!G220/'tablas turistas por categorías '!G233-1,"-")</f>
        <v>-</v>
      </c>
      <c r="F220" s="164">
        <f>IFERROR('tablas turistas por categorías '!I220/'tablas turistas por categorías '!I233-1,"-")</f>
        <v>-9.0909090909090939E-2</v>
      </c>
      <c r="G220" s="164">
        <f>IFERROR('tablas turistas por categorías '!K220/'tablas turistas por categorías '!K233-1,"-")</f>
        <v>-0.83333333333333337</v>
      </c>
      <c r="H220" s="165">
        <f>IFERROR('tablas turistas por categorías '!M220/'tablas turistas por categorías '!M233-1,"-")</f>
        <v>-0.15000000000000002</v>
      </c>
      <c r="I220" s="164">
        <f>IFERROR('tablas turistas por categorías '!O220/'tablas turistas por categorías '!O233-1,"-")</f>
        <v>-9.9999999999999978E-2</v>
      </c>
      <c r="J220" s="165">
        <f>IFERROR('tablas turistas por categorías '!Q220/'tablas turistas por categorías '!Q233-1,"-")</f>
        <v>-0.10093457943925233</v>
      </c>
    </row>
    <row r="221" spans="2:10" ht="15" hidden="1" customHeight="1" outlineLevel="1">
      <c r="B221" s="41" t="s">
        <v>17</v>
      </c>
      <c r="C221" s="164" t="str">
        <f>IFERROR('tablas turistas por categorías '!C221/'tablas turistas por categorías '!C234-1,"-")</f>
        <v>-</v>
      </c>
      <c r="D221" s="164">
        <f>IFERROR('tablas turistas por categorías '!E221/'tablas turistas por categorías '!E234-1,"-")</f>
        <v>-0.33333333333333337</v>
      </c>
      <c r="E221" s="164">
        <f>IFERROR('tablas turistas por categorías '!G221/'tablas turistas por categorías '!G234-1,"-")</f>
        <v>1.5</v>
      </c>
      <c r="F221" s="164">
        <f>IFERROR('tablas turistas por categorías '!I221/'tablas turistas por categorías '!I234-1,"-")</f>
        <v>-0.83333333333333337</v>
      </c>
      <c r="G221" s="164">
        <f>IFERROR('tablas turistas por categorías '!K221/'tablas turistas por categorías '!K234-1,"-")</f>
        <v>0</v>
      </c>
      <c r="H221" s="165">
        <f>IFERROR('tablas turistas por categorías '!M221/'tablas turistas por categorías '!M234-1,"-")</f>
        <v>-0.4</v>
      </c>
      <c r="I221" s="164">
        <f>IFERROR('tablas turistas por categorías '!O221/'tablas turistas por categorías '!O234-1,"-")</f>
        <v>-9.0634441087613316E-2</v>
      </c>
      <c r="J221" s="165">
        <f>IFERROR('tablas turistas por categorías '!Q221/'tablas turistas por categorías '!Q234-1,"-")</f>
        <v>-9.6742349457058285E-2</v>
      </c>
    </row>
    <row r="222" spans="2:10" ht="15" hidden="1" customHeight="1" outlineLevel="1">
      <c r="B222" s="41" t="s">
        <v>18</v>
      </c>
      <c r="C222" s="164" t="str">
        <f>IFERROR('tablas turistas por categorías '!C222/'tablas turistas por categorías '!C235-1,"-")</f>
        <v>-</v>
      </c>
      <c r="D222" s="164">
        <f>IFERROR('tablas turistas por categorías '!E222/'tablas turistas por categorías '!E235-1,"-")</f>
        <v>0.39999999999999991</v>
      </c>
      <c r="E222" s="164">
        <f>IFERROR('tablas turistas por categorías '!G222/'tablas turistas por categorías '!G235-1,"-")</f>
        <v>-0.66666666666666674</v>
      </c>
      <c r="F222" s="164">
        <f>IFERROR('tablas turistas por categorías '!I222/'tablas turistas por categorías '!I235-1,"-")</f>
        <v>-0.52</v>
      </c>
      <c r="G222" s="164">
        <f>IFERROR('tablas turistas por categorías '!K222/'tablas turistas por categorías '!K235-1,"-")</f>
        <v>0</v>
      </c>
      <c r="H222" s="165">
        <f>IFERROR('tablas turistas por categorías '!M222/'tablas turistas por categorías '!M235-1,"-")</f>
        <v>-0.39473684210526316</v>
      </c>
      <c r="I222" s="164">
        <f>IFERROR('tablas turistas por categorías '!O222/'tablas turistas por categorías '!O235-1,"-")</f>
        <v>-0.96181046676096182</v>
      </c>
      <c r="J222" s="165">
        <f>IFERROR('tablas turistas por categorías '!Q222/'tablas turistas por categorías '!Q235-1,"-")</f>
        <v>-0.93288590604026844</v>
      </c>
    </row>
    <row r="223" spans="2:10" ht="15" hidden="1" customHeight="1" outlineLevel="1">
      <c r="B223" s="41" t="s">
        <v>19</v>
      </c>
      <c r="C223" s="164">
        <f>IFERROR('tablas turistas por categorías '!C223/'tablas turistas por categorías '!C236-1,"-")</f>
        <v>-1</v>
      </c>
      <c r="D223" s="164">
        <f>IFERROR('tablas turistas por categorías '!E223/'tablas turistas por categorías '!E236-1,"-")</f>
        <v>-0.89230769230769225</v>
      </c>
      <c r="E223" s="164">
        <f>IFERROR('tablas turistas por categorías '!G223/'tablas turistas por categorías '!G236-1,"-")</f>
        <v>0.12195121951219523</v>
      </c>
      <c r="F223" s="164">
        <f>IFERROR('tablas turistas por categorías '!I223/'tablas turistas por categorías '!I236-1,"-")</f>
        <v>-0.23353293413173648</v>
      </c>
      <c r="G223" s="164">
        <f>IFERROR('tablas turistas por categorías '!K223/'tablas turistas por categorías '!K236-1,"-")</f>
        <v>-0.86486486486486491</v>
      </c>
      <c r="H223" s="165">
        <f>IFERROR('tablas turistas por categorías '!M223/'tablas turistas por categorías '!M236-1,"-")</f>
        <v>-0.39107611548556431</v>
      </c>
      <c r="I223" s="164">
        <f>IFERROR('tablas turistas por categorías '!O223/'tablas turistas por categorías '!O236-1,"-")</f>
        <v>-0.27695312500000002</v>
      </c>
      <c r="J223" s="165">
        <f>IFERROR('tablas turistas por categorías '!Q223/'tablas turistas por categorías '!Q236-1,"-")</f>
        <v>-0.29173750425025502</v>
      </c>
    </row>
    <row r="224" spans="2:10" ht="15" hidden="1" customHeight="1" outlineLevel="1">
      <c r="B224" s="41" t="s">
        <v>20</v>
      </c>
      <c r="C224" s="164">
        <f>IFERROR('tablas turistas por categorías '!C224/'tablas turistas por categorías '!C237-1,"-")</f>
        <v>-1</v>
      </c>
      <c r="D224" s="164">
        <f>IFERROR('tablas turistas por categorías '!E224/'tablas turistas por categorías '!E237-1,"-")</f>
        <v>-0.97727272727272729</v>
      </c>
      <c r="E224" s="164">
        <f>IFERROR('tablas turistas por categorías '!G224/'tablas turistas por categorías '!G237-1,"-")</f>
        <v>2.5691056910569108</v>
      </c>
      <c r="F224" s="164">
        <f>IFERROR('tablas turistas por categorías '!I224/'tablas turistas por categorías '!I237-1,"-")</f>
        <v>-7.1895424836601274E-2</v>
      </c>
      <c r="G224" s="164">
        <f>IFERROR('tablas turistas por categorías '!K224/'tablas turistas por categorías '!K237-1,"-")</f>
        <v>-0.60759493670886078</v>
      </c>
      <c r="H224" s="165">
        <f>IFERROR('tablas turistas por categorías '!M224/'tablas turistas por categorías '!M237-1,"-")</f>
        <v>-0.12946859903381647</v>
      </c>
      <c r="I224" s="164">
        <f>IFERROR('tablas turistas por categorías '!O224/'tablas turistas por categorías '!O237-1,"-")</f>
        <v>6.950589970501464E-2</v>
      </c>
      <c r="J224" s="165">
        <f>IFERROR('tablas turistas por categorías '!Q224/'tablas turistas por categorías '!Q237-1,"-")</f>
        <v>3.7621922898281479E-2</v>
      </c>
    </row>
    <row r="225" spans="2:10" ht="15" hidden="1" customHeight="1" outlineLevel="1">
      <c r="B225" s="41" t="s">
        <v>21</v>
      </c>
      <c r="C225" s="164">
        <f>IFERROR('tablas turistas por categorías '!C225/'tablas turistas por categorías '!C238-1,"-")</f>
        <v>0.10769230769230775</v>
      </c>
      <c r="D225" s="164">
        <f>IFERROR('tablas turistas por categorías '!E225/'tablas turistas por categorías '!E238-1,"-")</f>
        <v>-0.91095890410958902</v>
      </c>
      <c r="E225" s="164">
        <f>IFERROR('tablas turistas por categorías '!G225/'tablas turistas por categorías '!G238-1,"-")</f>
        <v>5.5576923076923075</v>
      </c>
      <c r="F225" s="164">
        <f>IFERROR('tablas turistas por categorías '!I225/'tablas turistas por categorías '!I238-1,"-")</f>
        <v>-4.4052863436123357E-2</v>
      </c>
      <c r="G225" s="164">
        <f>IFERROR('tablas turistas por categorías '!K225/'tablas turistas por categorías '!K238-1,"-")</f>
        <v>0.11111111111111116</v>
      </c>
      <c r="H225" s="165">
        <f>IFERROR('tablas turistas por categorías '!M225/'tablas turistas por categorías '!M238-1,"-")</f>
        <v>0.56857142857142851</v>
      </c>
      <c r="I225" s="164">
        <f>IFERROR('tablas turistas por categorías '!O225/'tablas turistas por categorías '!O238-1,"-")</f>
        <v>-7.6795212765957466E-2</v>
      </c>
      <c r="J225" s="165">
        <f>IFERROR('tablas turistas por categorías '!Q225/'tablas turistas por categorías '!Q238-1,"-")</f>
        <v>1.9105575997735658E-2</v>
      </c>
    </row>
    <row r="226" spans="2:10" ht="15" hidden="1" customHeight="1" outlineLevel="1">
      <c r="B226" s="41" t="s">
        <v>22</v>
      </c>
      <c r="C226" s="164">
        <f>IFERROR('tablas turistas por categorías '!C226/'tablas turistas por categorías '!C239-1,"-")</f>
        <v>-0.16165413533834583</v>
      </c>
      <c r="D226" s="164">
        <f>IFERROR('tablas turistas por categorías '!E226/'tablas turistas por categorías '!E239-1,"-")</f>
        <v>-0.89440993788819878</v>
      </c>
      <c r="E226" s="164">
        <f>IFERROR('tablas turistas por categorías '!G226/'tablas turistas por categorías '!G239-1,"-")</f>
        <v>5.5493895671476778E-3</v>
      </c>
      <c r="F226" s="164">
        <f>IFERROR('tablas turistas por categorías '!I226/'tablas turistas por categorías '!I239-1,"-")</f>
        <v>9.213051823416496E-2</v>
      </c>
      <c r="G226" s="164">
        <f>IFERROR('tablas turistas por categorías '!K226/'tablas turistas por categorías '!K239-1,"-")</f>
        <v>-0.77064220183486243</v>
      </c>
      <c r="H226" s="165">
        <f>IFERROR('tablas turistas por categorías '!M226/'tablas turistas por categorías '!M239-1,"-")</f>
        <v>-0.17083529966965549</v>
      </c>
      <c r="I226" s="164">
        <f>IFERROR('tablas turistas por categorías '!O226/'tablas turistas por categorías '!O239-1,"-")</f>
        <v>7.6343768458357886E-2</v>
      </c>
      <c r="J226" s="165">
        <f>IFERROR('tablas turistas por categorías '!Q226/'tablas turistas por categorías '!Q239-1,"-")</f>
        <v>1.7433359577100349E-2</v>
      </c>
    </row>
    <row r="227" spans="2:10" collapsed="1">
      <c r="B227" s="171">
        <v>1994</v>
      </c>
      <c r="C227" s="173">
        <f>IFERROR('tablas turistas por categorías '!C227/'tablas turistas por categorías '!C240-1,"-")</f>
        <v>-0.52889447236180898</v>
      </c>
      <c r="D227" s="173">
        <f>IFERROR('tablas turistas por categorías '!E227/'tablas turistas por categorías '!E240-1,"-")</f>
        <v>-0.80877742946708464</v>
      </c>
      <c r="E227" s="173">
        <f>IFERROR('tablas turistas por categorías '!G227/'tablas turistas por categorías '!G240-1,"-")</f>
        <v>0.51554126473740625</v>
      </c>
      <c r="F227" s="173">
        <f>IFERROR('tablas turistas por categorías '!I227/'tablas turistas por categorías '!I240-1,"-")</f>
        <v>7.7953714981729538E-2</v>
      </c>
      <c r="G227" s="173">
        <f>IFERROR('tablas turistas por categorías '!K227/'tablas turistas por categorías '!K240-1,"-")</f>
        <v>-0.3774193548387097</v>
      </c>
      <c r="H227" s="173">
        <f>IFERROR('tablas turistas por categorías '!M227/'tablas turistas por categorías '!M240-1,"-")</f>
        <v>-2.4237096571643857E-2</v>
      </c>
      <c r="I227" s="173">
        <f>IFERROR('tablas turistas por categorías '!O227/'tablas turistas por categorías '!O240-1,"-")</f>
        <v>-4.7297823210440293E-2</v>
      </c>
      <c r="J227" s="173">
        <f>IFERROR('tablas turistas por categorías '!Q227/'tablas turistas por categorías '!Q240-1,"-")</f>
        <v>-4.3349245258676339E-2</v>
      </c>
    </row>
    <row r="228" spans="2:10" ht="15" hidden="1" customHeight="1" outlineLevel="1">
      <c r="B228" s="41" t="s">
        <v>11</v>
      </c>
      <c r="C228" s="164">
        <f>IFERROR('tablas turistas por categorías '!C228/'tablas turistas por categorías '!C241-1,"-")</f>
        <v>-0.18435754189944131</v>
      </c>
      <c r="D228" s="164">
        <f>IFERROR('tablas turistas por categorías '!E228/'tablas turistas por categorías '!E241-1,"-")</f>
        <v>-0.26860841423948223</v>
      </c>
      <c r="E228" s="164">
        <f>IFERROR('tablas turistas por categorías '!G228/'tablas turistas por categorías '!G241-1,"-")</f>
        <v>0.2635135135135136</v>
      </c>
      <c r="F228" s="164">
        <f>IFERROR('tablas turistas por categorías '!I228/'tablas turistas por categorías '!I241-1,"-")</f>
        <v>-0.15853658536585369</v>
      </c>
      <c r="G228" s="164">
        <f>IFERROR('tablas turistas por categorías '!K228/'tablas turistas por categorías '!K241-1,"-")</f>
        <v>-0.671875</v>
      </c>
      <c r="H228" s="165">
        <f>IFERROR('tablas turistas por categorías '!M228/'tablas turistas por categorías '!M241-1,"-")</f>
        <v>-7.0996978851963766E-2</v>
      </c>
      <c r="I228" s="164">
        <f>IFERROR('tablas turistas por categorías '!O228/'tablas turistas por categorías '!O241-1,"-")</f>
        <v>-0.20762323621037204</v>
      </c>
      <c r="J228" s="165">
        <f>IFERROR('tablas turistas por categorías '!Q228/'tablas turistas por categorías '!Q241-1,"-")</f>
        <v>-0.18094676301430468</v>
      </c>
    </row>
    <row r="229" spans="2:10" ht="15" hidden="1" customHeight="1" outlineLevel="1">
      <c r="B229" s="41" t="s">
        <v>12</v>
      </c>
      <c r="C229" s="164">
        <f>IFERROR('tablas turistas por categorías '!C229/'tablas turistas por categorías '!C242-1,"-")</f>
        <v>-0.97177419354838712</v>
      </c>
      <c r="D229" s="164">
        <f>IFERROR('tablas turistas por categorías '!E229/'tablas turistas por categorías '!E242-1,"-")</f>
        <v>-2.68656716417911E-2</v>
      </c>
      <c r="E229" s="164">
        <f>IFERROR('tablas turistas por categorías '!G229/'tablas turistas por categorías '!G242-1,"-")</f>
        <v>-0.38170731707317074</v>
      </c>
      <c r="F229" s="164">
        <f>IFERROR('tablas turistas por categorías '!I229/'tablas turistas por categorías '!I242-1,"-")</f>
        <v>-0.43339253996447602</v>
      </c>
      <c r="G229" s="164">
        <f>IFERROR('tablas turistas por categorías '!K229/'tablas turistas por categorías '!K242-1,"-")</f>
        <v>-0.78</v>
      </c>
      <c r="H229" s="165">
        <f>IFERROR('tablas turistas por categorías '!M229/'tablas turistas por categorías '!M242-1,"-")</f>
        <v>-0.42836398838334944</v>
      </c>
      <c r="I229" s="164">
        <f>IFERROR('tablas turistas por categorías '!O229/'tablas turistas por categorías '!O242-1,"-")</f>
        <v>-5.553463855421692E-2</v>
      </c>
      <c r="J229" s="165">
        <f>IFERROR('tablas turistas por categorías '!Q229/'tablas turistas por categorías '!Q242-1,"-")</f>
        <v>-0.15993494171862288</v>
      </c>
    </row>
    <row r="230" spans="2:10" ht="15" hidden="1" customHeight="1" outlineLevel="1">
      <c r="B230" s="41" t="s">
        <v>13</v>
      </c>
      <c r="C230" s="164">
        <f>IFERROR('tablas turistas por categorías '!C230/'tablas turistas por categorías '!C243-1,"-")</f>
        <v>-0.56779661016949157</v>
      </c>
      <c r="D230" s="164">
        <f>IFERROR('tablas turistas por categorías '!E230/'tablas turistas por categorías '!E243-1,"-")</f>
        <v>0.34375</v>
      </c>
      <c r="E230" s="164">
        <f>IFERROR('tablas turistas por categorías '!G230/'tablas turistas por categorías '!G243-1,"-")</f>
        <v>0.2561307901907357</v>
      </c>
      <c r="F230" s="164">
        <f>IFERROR('tablas turistas por categorías '!I230/'tablas turistas por categorías '!I243-1,"-")</f>
        <v>-3.3149171270718258E-2</v>
      </c>
      <c r="G230" s="164">
        <f>IFERROR('tablas turistas por categorías '!K230/'tablas turistas por categorías '!K243-1,"-")</f>
        <v>-0.76</v>
      </c>
      <c r="H230" s="165">
        <f>IFERROR('tablas turistas por categorías '!M230/'tablas turistas por categorías '!M243-1,"-")</f>
        <v>4.4472681067344366E-2</v>
      </c>
      <c r="I230" s="164">
        <f>IFERROR('tablas turistas por categorías '!O230/'tablas turistas por categorías '!O243-1,"-")</f>
        <v>-0.19555006180469714</v>
      </c>
      <c r="J230" s="165">
        <f>IFERROR('tablas turistas por categorías '!Q230/'tablas turistas por categorías '!Q243-1,"-")</f>
        <v>-0.1564569536423841</v>
      </c>
    </row>
    <row r="231" spans="2:10" ht="15" hidden="1" customHeight="1" outlineLevel="1">
      <c r="B231" s="41" t="s">
        <v>14</v>
      </c>
      <c r="C231" s="164" t="str">
        <f>IFERROR('tablas turistas por categorías '!C231/'tablas turistas por categorías '!C244-1,"-")</f>
        <v>-</v>
      </c>
      <c r="D231" s="164" t="str">
        <f>IFERROR('tablas turistas por categorías '!E231/'tablas turistas por categorías '!E244-1,"-")</f>
        <v>-</v>
      </c>
      <c r="E231" s="164" t="str">
        <f>IFERROR('tablas turistas por categorías '!G231/'tablas turistas por categorías '!G244-1,"-")</f>
        <v>-</v>
      </c>
      <c r="F231" s="164" t="str">
        <f>IFERROR('tablas turistas por categorías '!I231/'tablas turistas por categorías '!I244-1,"-")</f>
        <v>-</v>
      </c>
      <c r="G231" s="164">
        <f>IFERROR('tablas turistas por categorías '!K231/'tablas turistas por categorías '!K244-1,"-")</f>
        <v>1.5</v>
      </c>
      <c r="H231" s="165">
        <f>IFERROR('tablas turistas por categorías '!M231/'tablas turistas por categorías '!M244-1,"-")</f>
        <v>23.5</v>
      </c>
      <c r="I231" s="164">
        <f>IFERROR('tablas turistas por categorías '!O231/'tablas turistas por categorías '!O244-1,"-")</f>
        <v>-5.8495821727019504E-2</v>
      </c>
      <c r="J231" s="165">
        <f>IFERROR('tablas turistas por categorías '!Q231/'tablas turistas por categorías '!Q244-1,"-")</f>
        <v>-1.4828544949026856E-2</v>
      </c>
    </row>
    <row r="232" spans="2:10" ht="15" hidden="1" customHeight="1" outlineLevel="1">
      <c r="B232" s="41" t="s">
        <v>15</v>
      </c>
      <c r="C232" s="164" t="str">
        <f>IFERROR('tablas turistas por categorías '!C232/'tablas turistas por categorías '!C245-1,"-")</f>
        <v>-</v>
      </c>
      <c r="D232" s="164">
        <f>IFERROR('tablas turistas por categorías '!E232/'tablas turistas por categorías '!E245-1,"-")</f>
        <v>-1</v>
      </c>
      <c r="E232" s="164">
        <f>IFERROR('tablas turistas por categorías '!G232/'tablas turistas por categorías '!G245-1,"-")</f>
        <v>-1</v>
      </c>
      <c r="F232" s="164">
        <f>IFERROR('tablas turistas por categorías '!I232/'tablas turistas por categorías '!I245-1,"-")</f>
        <v>3</v>
      </c>
      <c r="G232" s="164" t="str">
        <f>IFERROR('tablas turistas por categorías '!K232/'tablas turistas por categorías '!K245-1,"-")</f>
        <v>-</v>
      </c>
      <c r="H232" s="165">
        <f>IFERROR('tablas turistas por categorías '!M232/'tablas turistas por categorías '!M245-1,"-")</f>
        <v>2.6</v>
      </c>
      <c r="I232" s="164">
        <f>IFERROR('tablas turistas por categorías '!O232/'tablas turistas por categorías '!O245-1,"-")</f>
        <v>3.0656934306569239E-2</v>
      </c>
      <c r="J232" s="165">
        <f>IFERROR('tablas turistas por categorías '!Q232/'tablas turistas por categorías '!Q245-1,"-")</f>
        <v>4.0000000000000036E-2</v>
      </c>
    </row>
    <row r="233" spans="2:10" ht="15" hidden="1" customHeight="1" outlineLevel="1">
      <c r="B233" s="41" t="s">
        <v>16</v>
      </c>
      <c r="C233" s="164">
        <f>IFERROR('tablas turistas por categorías '!C233/'tablas turistas por categorías '!C246-1,"-")</f>
        <v>-1</v>
      </c>
      <c r="D233" s="164">
        <f>IFERROR('tablas turistas por categorías '!E233/'tablas turistas por categorías '!E246-1,"-")</f>
        <v>0</v>
      </c>
      <c r="E233" s="164">
        <f>IFERROR('tablas turistas por categorías '!G233/'tablas turistas por categorías '!G246-1,"-")</f>
        <v>-1</v>
      </c>
      <c r="F233" s="164">
        <f>IFERROR('tablas turistas por categorías '!I233/'tablas turistas por categorías '!I246-1,"-")</f>
        <v>4.5</v>
      </c>
      <c r="G233" s="164">
        <f>IFERROR('tablas turistas por categorías '!K233/'tablas turistas por categorías '!K246-1,"-")</f>
        <v>2</v>
      </c>
      <c r="H233" s="165">
        <f>IFERROR('tablas turistas por categorías '!M233/'tablas turistas por categorías '!M246-1,"-")</f>
        <v>-0.57446808510638303</v>
      </c>
      <c r="I233" s="164">
        <f>IFERROR('tablas turistas por categorías '!O233/'tablas turistas por categorías '!O246-1,"-")</f>
        <v>-0.13651315789473684</v>
      </c>
      <c r="J233" s="165">
        <f>IFERROR('tablas turistas por categorías '!Q233/'tablas turistas por categorías '!Q246-1,"-")</f>
        <v>-0.15281076801266824</v>
      </c>
    </row>
    <row r="234" spans="2:10" ht="15" hidden="1" customHeight="1" outlineLevel="1">
      <c r="B234" s="41" t="s">
        <v>17</v>
      </c>
      <c r="C234" s="164" t="str">
        <f>IFERROR('tablas turistas por categorías '!C234/'tablas turistas por categorías '!C247-1,"-")</f>
        <v>-</v>
      </c>
      <c r="D234" s="164" t="str">
        <f>IFERROR('tablas turistas por categorías '!E234/'tablas turistas por categorías '!E247-1,"-")</f>
        <v>-</v>
      </c>
      <c r="E234" s="164">
        <f>IFERROR('tablas turistas por categorías '!G234/'tablas turistas por categorías '!G247-1,"-")</f>
        <v>-0.75</v>
      </c>
      <c r="F234" s="164" t="str">
        <f>IFERROR('tablas turistas por categorías '!I234/'tablas turistas por categorías '!I247-1,"-")</f>
        <v>-</v>
      </c>
      <c r="G234" s="164">
        <f>IFERROR('tablas turistas por categorías '!K234/'tablas turistas por categorías '!K247-1,"-")</f>
        <v>-0.5</v>
      </c>
      <c r="H234" s="165">
        <f>IFERROR('tablas turistas por categorías '!M234/'tablas turistas por categorías '!M247-1,"-")</f>
        <v>0.4285714285714286</v>
      </c>
      <c r="I234" s="164">
        <f>IFERROR('tablas turistas por categorías '!O234/'tablas turistas por categorías '!O247-1,"-")</f>
        <v>-0.35769728331177231</v>
      </c>
      <c r="J234" s="165">
        <f>IFERROR('tablas turistas por categorías '!Q234/'tablas turistas por categorías '!Q247-1,"-")</f>
        <v>-0.35064102564102562</v>
      </c>
    </row>
    <row r="235" spans="2:10" ht="15" hidden="1" customHeight="1" outlineLevel="1">
      <c r="B235" s="41" t="s">
        <v>18</v>
      </c>
      <c r="C235" s="164">
        <f>IFERROR('tablas turistas por categorías '!C235/'tablas turistas por categorías '!C248-1,"-")</f>
        <v>-1</v>
      </c>
      <c r="D235" s="164">
        <f>IFERROR('tablas turistas por categorías '!E235/'tablas turistas por categorías '!E248-1,"-")</f>
        <v>4</v>
      </c>
      <c r="E235" s="164">
        <f>IFERROR('tablas turistas por categorías '!G235/'tablas turistas por categorías '!G248-1,"-")</f>
        <v>-0.33333333333333337</v>
      </c>
      <c r="F235" s="164">
        <f>IFERROR('tablas turistas por categorías '!I235/'tablas turistas por categorías '!I248-1,"-")</f>
        <v>7.3333333333333339</v>
      </c>
      <c r="G235" s="164">
        <f>IFERROR('tablas turistas por categorías '!K235/'tablas turistas por categorías '!K248-1,"-")</f>
        <v>-0.5</v>
      </c>
      <c r="H235" s="165">
        <f>IFERROR('tablas turistas por categorías '!M235/'tablas turistas por categorías '!M248-1,"-")</f>
        <v>0.40740740740740744</v>
      </c>
      <c r="I235" s="164">
        <f>IFERROR('tablas turistas por categorías '!O235/'tablas turistas por categorías '!O248-1,"-")</f>
        <v>-0.45906656465187456</v>
      </c>
      <c r="J235" s="165">
        <f>IFERROR('tablas turistas por categorías '!Q235/'tablas turistas por categorías '!Q248-1,"-")</f>
        <v>-0.44152923538230882</v>
      </c>
    </row>
    <row r="236" spans="2:10" ht="15" hidden="1" customHeight="1" outlineLevel="1">
      <c r="B236" s="41" t="s">
        <v>19</v>
      </c>
      <c r="C236" s="164">
        <f>IFERROR('tablas turistas por categorías '!C236/'tablas turistas por categorías '!C249-1,"-")</f>
        <v>-0.82758620689655171</v>
      </c>
      <c r="D236" s="164">
        <f>IFERROR('tablas turistas por categorías '!E236/'tablas turistas por categorías '!E249-1,"-")</f>
        <v>-0.14473684210526316</v>
      </c>
      <c r="E236" s="164">
        <f>IFERROR('tablas turistas por categorías '!G236/'tablas turistas por categorías '!G249-1,"-")</f>
        <v>-0.78364116094986813</v>
      </c>
      <c r="F236" s="164">
        <f>IFERROR('tablas turistas por categorías '!I236/'tablas turistas por categorías '!I249-1,"-")</f>
        <v>3.0864197530864113E-2</v>
      </c>
      <c r="G236" s="164">
        <f>IFERROR('tablas turistas por categorías '!K236/'tablas turistas por categorías '!K249-1,"-")</f>
        <v>-0.30188679245283023</v>
      </c>
      <c r="H236" s="165">
        <f>IFERROR('tablas turistas por categorías '!M236/'tablas turistas por categorías '!M249-1,"-")</f>
        <v>-0.54857819905213268</v>
      </c>
      <c r="I236" s="164">
        <f>IFERROR('tablas turistas por categorías '!O236/'tablas turistas por categorías '!O249-1,"-")</f>
        <v>-8.1363812475784281E-3</v>
      </c>
      <c r="J236" s="165">
        <f>IFERROR('tablas turistas por categorías '!Q236/'tablas turistas por categorías '!Q249-1,"-")</f>
        <v>-0.14131386861313866</v>
      </c>
    </row>
    <row r="237" spans="2:10" ht="15" hidden="1" customHeight="1" outlineLevel="1">
      <c r="B237" s="41" t="s">
        <v>20</v>
      </c>
      <c r="C237" s="164">
        <f>IFERROR('tablas turistas por categorías '!C237/'tablas turistas por categorías '!C250-1,"-")</f>
        <v>-0.71743119266055044</v>
      </c>
      <c r="D237" s="164">
        <f>IFERROR('tablas turistas por categorías '!E237/'tablas turistas por categorías '!E250-1,"-")</f>
        <v>-0.45945945945945943</v>
      </c>
      <c r="E237" s="164">
        <f>IFERROR('tablas turistas por categorías '!G237/'tablas turistas por categorías '!G250-1,"-")</f>
        <v>-0.88547486033519551</v>
      </c>
      <c r="F237" s="164">
        <f>IFERROR('tablas turistas por categorías '!I237/'tablas turistas por categorías '!I250-1,"-")</f>
        <v>0.48064516129032264</v>
      </c>
      <c r="G237" s="164">
        <f>IFERROR('tablas turistas por categorías '!K237/'tablas turistas por categorías '!K250-1,"-")</f>
        <v>0.29508196721311486</v>
      </c>
      <c r="H237" s="165">
        <f>IFERROR('tablas turistas por categorías '!M237/'tablas turistas por categorías '!M250-1,"-")</f>
        <v>-0.56821026282853571</v>
      </c>
      <c r="I237" s="164">
        <f>IFERROR('tablas turistas por categorías '!O237/'tablas turistas por categorías '!O250-1,"-")</f>
        <v>-7.5034106412005475E-2</v>
      </c>
      <c r="J237" s="165">
        <f>IFERROR('tablas turistas por categorías '!Q237/'tablas turistas por categorías '!Q250-1,"-")</f>
        <v>-0.21813339789371744</v>
      </c>
    </row>
    <row r="238" spans="2:10" ht="15" hidden="1" customHeight="1" outlineLevel="1">
      <c r="B238" s="41" t="s">
        <v>21</v>
      </c>
      <c r="C238" s="164">
        <f>IFERROR('tablas turistas por categorías '!C238/'tablas turistas por categorías '!C251-1,"-")</f>
        <v>-0.7078651685393258</v>
      </c>
      <c r="D238" s="164">
        <f>IFERROR('tablas turistas por categorías '!E238/'tablas turistas por categorías '!E251-1,"-")</f>
        <v>-0.49040139616055844</v>
      </c>
      <c r="E238" s="164">
        <f>IFERROR('tablas turistas por categorías '!G238/'tablas turistas por categorías '!G251-1,"-")</f>
        <v>-0.84690873405299316</v>
      </c>
      <c r="F238" s="164">
        <f>IFERROR('tablas turistas por categorías '!I238/'tablas turistas por categorías '!I251-1,"-")</f>
        <v>-2.5751072961373356E-2</v>
      </c>
      <c r="G238" s="164">
        <f>IFERROR('tablas turistas por categorías '!K238/'tablas turistas por categorías '!K251-1,"-")</f>
        <v>-0.68421052631578949</v>
      </c>
      <c r="H238" s="165">
        <f>IFERROR('tablas turistas por categorías '!M238/'tablas turistas por categorías '!M251-1,"-")</f>
        <v>-0.58984375</v>
      </c>
      <c r="I238" s="164">
        <f>IFERROR('tablas turistas por categorías '!O238/'tablas turistas por categorías '!O251-1,"-")</f>
        <v>-6.5257924176507109E-2</v>
      </c>
      <c r="J238" s="165">
        <f>IFERROR('tablas turistas por categorías '!Q238/'tablas turistas por categorías '!Q251-1,"-")</f>
        <v>-0.21453979546465096</v>
      </c>
    </row>
    <row r="239" spans="2:10" ht="15" hidden="1" customHeight="1" outlineLevel="1">
      <c r="B239" s="41" t="s">
        <v>22</v>
      </c>
      <c r="C239" s="164">
        <f>IFERROR('tablas turistas por categorías '!C239/'tablas turistas por categorías '!C252-1,"-")</f>
        <v>-0.33165829145728642</v>
      </c>
      <c r="D239" s="164">
        <f>IFERROR('tablas turistas por categorías '!E239/'tablas turistas por categorías '!E252-1,"-")</f>
        <v>-0.46600331674958539</v>
      </c>
      <c r="E239" s="164">
        <f>IFERROR('tablas turistas por categorías '!G239/'tablas turistas por categorías '!G252-1,"-")</f>
        <v>0.20777479892761397</v>
      </c>
      <c r="F239" s="164">
        <f>IFERROR('tablas turistas por categorías '!I239/'tablas turistas por categorías '!I252-1,"-")</f>
        <v>1.1650485436893288E-2</v>
      </c>
      <c r="G239" s="164">
        <f>IFERROR('tablas turistas por categorías '!K239/'tablas turistas por categorías '!K252-1,"-")</f>
        <v>1.2244897959183674</v>
      </c>
      <c r="H239" s="165">
        <f>IFERROR('tablas turistas por categorías '!M239/'tablas turistas por categorías '!M252-1,"-")</f>
        <v>-8.3080917351795791E-2</v>
      </c>
      <c r="I239" s="164">
        <f>IFERROR('tablas turistas por categorías '!O239/'tablas turistas por categorías '!O252-1,"-")</f>
        <v>4.2006462532697242E-2</v>
      </c>
      <c r="J239" s="165">
        <f>IFERROR('tablas turistas por categorías '!Q239/'tablas turistas por categorías '!Q252-1,"-")</f>
        <v>9.1940976163451538E-3</v>
      </c>
    </row>
    <row r="240" spans="2:10" collapsed="1">
      <c r="B240" s="171">
        <v>1993</v>
      </c>
      <c r="C240" s="173">
        <f>IFERROR('tablas turistas por categorías '!C240/'tablas turistas por categorías '!C253-1,"-")</f>
        <v>-0.62855809612692481</v>
      </c>
      <c r="D240" s="173">
        <f>IFERROR('tablas turistas por categorías '!E240/'tablas turistas por categorías '!E253-1,"-")</f>
        <v>-0.33679833679833682</v>
      </c>
      <c r="E240" s="173">
        <f>IFERROR('tablas turistas por categorías '!G240/'tablas turistas por categorías '!G253-1,"-")</f>
        <v>-0.42666939778779189</v>
      </c>
      <c r="F240" s="173">
        <f>IFERROR('tablas turistas por categorías '!I240/'tablas turistas por categorías '!I253-1,"-")</f>
        <v>-2.6866851047017026E-2</v>
      </c>
      <c r="G240" s="173">
        <f>IFERROR('tablas turistas por categorías '!K240/'tablas turistas por categorías '!K253-1,"-")</f>
        <v>-0.2671394799054374</v>
      </c>
      <c r="H240" s="173">
        <f>IFERROR('tablas turistas por categorías '!M240/'tablas turistas por categorías '!M253-1,"-")</f>
        <v>-0.35699289405684753</v>
      </c>
      <c r="I240" s="173">
        <f>IFERROR('tablas turistas por categorías '!O240/'tablas turistas por categorías '!O253-1,"-")</f>
        <v>-9.7564973074221517E-2</v>
      </c>
      <c r="J240" s="173">
        <f>IFERROR('tablas turistas por categorías '!Q240/'tablas turistas por categorías '!Q253-1,"-")</f>
        <v>-0.15587904308999168</v>
      </c>
    </row>
    <row r="241" spans="2:10" ht="15" hidden="1" customHeight="1" outlineLevel="1">
      <c r="B241" s="41" t="s">
        <v>11</v>
      </c>
      <c r="C241" s="164">
        <f>IFERROR('tablas turistas por categorías '!C241/'tablas turistas por categorías '!C254-1,"-")</f>
        <v>-0.63319672131147542</v>
      </c>
      <c r="D241" s="164">
        <f>IFERROR('tablas turistas por categorías '!E241/'tablas turistas por categorías '!E254-1,"-")</f>
        <v>-0.41142857142857148</v>
      </c>
      <c r="E241" s="164">
        <f>IFERROR('tablas turistas por categorías '!G241/'tablas turistas por categorías '!G254-1,"-")</f>
        <v>-0.47579693034238491</v>
      </c>
      <c r="F241" s="164">
        <f>IFERROR('tablas turistas por categorías '!I241/'tablas turistas por categorías '!I254-1,"-")</f>
        <v>-0.42355008787346227</v>
      </c>
      <c r="G241" s="164">
        <f>IFERROR('tablas turistas por categorías '!K241/'tablas turistas por categorías '!K254-1,"-")</f>
        <v>1.3703703703703702</v>
      </c>
      <c r="H241" s="165">
        <f>IFERROR('tablas turistas por categorías '!M241/'tablas turistas por categorías '!M254-1,"-")</f>
        <v>-0.46091205211726383</v>
      </c>
      <c r="I241" s="164">
        <f>IFERROR('tablas turistas por categorías '!O241/'tablas turistas por categorías '!O254-1,"-")</f>
        <v>9.3806374022850303E-2</v>
      </c>
      <c r="J241" s="165">
        <f>IFERROR('tablas turistas por categorías '!Q241/'tablas turistas por categorías '!Q254-1,"-")</f>
        <v>-8.918737407656141E-2</v>
      </c>
    </row>
    <row r="242" spans="2:10" ht="15" hidden="1" customHeight="1" outlineLevel="1">
      <c r="B242" s="41" t="s">
        <v>12</v>
      </c>
      <c r="C242" s="164">
        <f>IFERROR('tablas turistas por categorías '!C242/'tablas turistas por categorías '!C255-1,"-")</f>
        <v>-0.55072463768115942</v>
      </c>
      <c r="D242" s="164">
        <f>IFERROR('tablas turistas por categorías '!E242/'tablas turistas por categorías '!E255-1,"-")</f>
        <v>-0.48461538461538467</v>
      </c>
      <c r="E242" s="164">
        <f>IFERROR('tablas turistas por categorías '!G242/'tablas turistas por categorías '!G255-1,"-")</f>
        <v>-0.37019969278033793</v>
      </c>
      <c r="F242" s="164">
        <f>IFERROR('tablas turistas por categorías '!I242/'tablas turistas por categorías '!I255-1,"-")</f>
        <v>0.53825136612021862</v>
      </c>
      <c r="G242" s="164">
        <f>IFERROR('tablas turistas por categorías '!K242/'tablas turistas por categorías '!K255-1,"-")</f>
        <v>1.3255813953488373</v>
      </c>
      <c r="H242" s="165">
        <f>IFERROR('tablas turistas por categorías '!M242/'tablas turistas por categorías '!M255-1,"-")</f>
        <v>-0.29076553381393755</v>
      </c>
      <c r="I242" s="164">
        <f>IFERROR('tablas turistas por categorías '!O242/'tablas turistas por categorías '!O255-1,"-")</f>
        <v>5.6904098686828553E-2</v>
      </c>
      <c r="J242" s="165">
        <f>IFERROR('tablas turistas por categorías '!Q242/'tablas turistas por categorías '!Q255-1,"-")</f>
        <v>-7.0663811563169143E-2</v>
      </c>
    </row>
    <row r="243" spans="2:10" ht="15" hidden="1" customHeight="1" outlineLevel="1">
      <c r="B243" s="41" t="s">
        <v>13</v>
      </c>
      <c r="C243" s="164">
        <f>IFERROR('tablas turistas por categorías '!C243/'tablas turistas por categorías '!C256-1,"-")</f>
        <v>-0.70126582278481009</v>
      </c>
      <c r="D243" s="164">
        <f>IFERROR('tablas turistas por categorías '!E243/'tablas turistas por categorías '!E256-1,"-")</f>
        <v>-0.80487804878048785</v>
      </c>
      <c r="E243" s="164">
        <f>IFERROR('tablas turistas por categorías '!G243/'tablas turistas por categorías '!G256-1,"-")</f>
        <v>1.6214285714285714</v>
      </c>
      <c r="F243" s="164">
        <f>IFERROR('tablas turistas por categorías '!I243/'tablas turistas por categorías '!I256-1,"-")</f>
        <v>0.16025641025641035</v>
      </c>
      <c r="G243" s="164">
        <f>IFERROR('tablas turistas por categorías '!K243/'tablas turistas por categorías '!K256-1,"-")</f>
        <v>3.166666666666667</v>
      </c>
      <c r="H243" s="165">
        <f>IFERROR('tablas turistas por categorías '!M243/'tablas turistas por categorías '!M256-1,"-")</f>
        <v>-0.33809924306139616</v>
      </c>
      <c r="I243" s="164">
        <f>IFERROR('tablas turistas por categorías '!O243/'tablas turistas por categorías '!O256-1,"-")</f>
        <v>0.15902578796561606</v>
      </c>
      <c r="J243" s="165">
        <f>IFERROR('tablas turistas por categorías '!Q243/'tablas turistas por categorías '!Q256-1,"-")</f>
        <v>3.269929472109423E-2</v>
      </c>
    </row>
    <row r="244" spans="2:10" ht="15" hidden="1" customHeight="1" outlineLevel="1">
      <c r="B244" s="41" t="s">
        <v>14</v>
      </c>
      <c r="C244" s="164" t="str">
        <f>IFERROR('tablas turistas por categorías '!C244/'tablas turistas por categorías '!C257-1,"-")</f>
        <v>-</v>
      </c>
      <c r="D244" s="164">
        <f>IFERROR('tablas turistas por categorías '!E244/'tablas turistas por categorías '!E257-1,"-")</f>
        <v>-1</v>
      </c>
      <c r="E244" s="164">
        <f>IFERROR('tablas turistas por categorías '!G244/'tablas turistas por categorías '!G257-1,"-")</f>
        <v>-1</v>
      </c>
      <c r="F244" s="164">
        <f>IFERROR('tablas turistas por categorías '!I244/'tablas turistas por categorías '!I257-1,"-")</f>
        <v>-1</v>
      </c>
      <c r="G244" s="164">
        <f>IFERROR('tablas turistas por categorías '!K244/'tablas turistas por categorías '!K257-1,"-")</f>
        <v>-0.77777777777777779</v>
      </c>
      <c r="H244" s="165">
        <f>IFERROR('tablas turistas por categorías '!M244/'tablas turistas por categorías '!M257-1,"-")</f>
        <v>-0.90476190476190477</v>
      </c>
      <c r="I244" s="164">
        <f>IFERROR('tablas turistas por categorías '!O244/'tablas turistas por categorías '!O257-1,"-")</f>
        <v>-0.29928432010409889</v>
      </c>
      <c r="J244" s="165">
        <f>IFERROR('tablas turistas por categorías '!Q244/'tablas turistas por categorías '!Q257-1,"-")</f>
        <v>-0.30744544287548137</v>
      </c>
    </row>
    <row r="245" spans="2:10" ht="15" hidden="1" customHeight="1" outlineLevel="1">
      <c r="B245" s="41" t="s">
        <v>15</v>
      </c>
      <c r="C245" s="164" t="str">
        <f>IFERROR('tablas turistas por categorías '!C245/'tablas turistas por categorías '!C258-1,"-")</f>
        <v>-</v>
      </c>
      <c r="D245" s="164" t="str">
        <f>IFERROR('tablas turistas por categorías '!E245/'tablas turistas por categorías '!E258-1,"-")</f>
        <v>-</v>
      </c>
      <c r="E245" s="164">
        <f>IFERROR('tablas turistas por categorías '!G245/'tablas turistas por categorías '!G258-1,"-")</f>
        <v>-0.9285714285714286</v>
      </c>
      <c r="F245" s="164">
        <f>IFERROR('tablas turistas por categorías '!I245/'tablas turistas por categorías '!I258-1,"-")</f>
        <v>-0.5</v>
      </c>
      <c r="G245" s="164">
        <f>IFERROR('tablas turistas por categorías '!K245/'tablas turistas por categorías '!K258-1,"-")</f>
        <v>-1</v>
      </c>
      <c r="H245" s="165">
        <f>IFERROR('tablas turistas por categorías '!M245/'tablas turistas por categorías '!M258-1,"-")</f>
        <v>-0.83870967741935487</v>
      </c>
      <c r="I245" s="164">
        <f>IFERROR('tablas turistas por categorías '!O245/'tablas turistas por categorías '!O258-1,"-")</f>
        <v>-0.15012406947890822</v>
      </c>
      <c r="J245" s="165">
        <f>IFERROR('tablas turistas por categorías '!Q245/'tablas turistas por categorías '!Q258-1,"-")</f>
        <v>-0.16311625076080338</v>
      </c>
    </row>
    <row r="246" spans="2:10" ht="15" hidden="1" customHeight="1" outlineLevel="1">
      <c r="B246" s="41" t="s">
        <v>16</v>
      </c>
      <c r="C246" s="164" t="str">
        <f>IFERROR('tablas turistas por categorías '!C246/'tablas turistas por categorías '!C259-1,"-")</f>
        <v>-</v>
      </c>
      <c r="D246" s="164">
        <f>IFERROR('tablas turistas por categorías '!E246/'tablas turistas por categorías '!E259-1,"-")</f>
        <v>2</v>
      </c>
      <c r="E246" s="164">
        <f>IFERROR('tablas turistas por categorías '!G246/'tablas turistas por categorías '!G259-1,"-")</f>
        <v>1.7999999999999998</v>
      </c>
      <c r="F246" s="164">
        <f>IFERROR('tablas turistas por categorías '!I246/'tablas turistas por categorías '!I259-1,"-")</f>
        <v>-0.6</v>
      </c>
      <c r="G246" s="164">
        <f>IFERROR('tablas turistas por categorías '!K246/'tablas turistas por categorías '!K259-1,"-")</f>
        <v>0</v>
      </c>
      <c r="H246" s="165">
        <f>IFERROR('tablas turistas por categorías '!M246/'tablas turistas por categorías '!M259-1,"-")</f>
        <v>2.6153846153846154</v>
      </c>
      <c r="I246" s="164">
        <f>IFERROR('tablas turistas por categorías '!O246/'tablas turistas por categorías '!O259-1,"-")</f>
        <v>-0.18716577540106949</v>
      </c>
      <c r="J246" s="165">
        <f>IFERROR('tablas turistas por categorías '!Q246/'tablas turistas por categorías '!Q259-1,"-")</f>
        <v>-0.16302186878727631</v>
      </c>
    </row>
    <row r="247" spans="2:10" ht="15" hidden="1" customHeight="1" outlineLevel="1">
      <c r="B247" s="41" t="s">
        <v>17</v>
      </c>
      <c r="C247" s="164" t="str">
        <f>IFERROR('tablas turistas por categorías '!C247/'tablas turistas por categorías '!C260-1,"-")</f>
        <v>-</v>
      </c>
      <c r="D247" s="164">
        <f>IFERROR('tablas turistas por categorías '!E247/'tablas turistas por categorías '!E260-1,"-")</f>
        <v>-1</v>
      </c>
      <c r="E247" s="164" t="str">
        <f>IFERROR('tablas turistas por categorías '!G247/'tablas turistas por categorías '!G260-1,"-")</f>
        <v>-</v>
      </c>
      <c r="F247" s="164" t="str">
        <f>IFERROR('tablas turistas por categorías '!I247/'tablas turistas por categorías '!I260-1,"-")</f>
        <v>-</v>
      </c>
      <c r="G247" s="164">
        <f>IFERROR('tablas turistas por categorías '!K247/'tablas turistas por categorías '!K260-1,"-")</f>
        <v>1</v>
      </c>
      <c r="H247" s="165">
        <f>IFERROR('tablas turistas por categorías '!M247/'tablas turistas por categorías '!M260-1,"-")</f>
        <v>0.39999999999999991</v>
      </c>
      <c r="I247" s="164">
        <f>IFERROR('tablas turistas por categorías '!O247/'tablas turistas por categorías '!O260-1,"-")</f>
        <v>0.39656729900632337</v>
      </c>
      <c r="J247" s="165">
        <f>IFERROR('tablas turistas por categorías '!Q247/'tablas turistas por categorías '!Q260-1,"-")</f>
        <v>0.39659803043867492</v>
      </c>
    </row>
    <row r="248" spans="2:10" ht="15" hidden="1" customHeight="1" outlineLevel="1">
      <c r="B248" s="41" t="s">
        <v>18</v>
      </c>
      <c r="C248" s="164">
        <f>IFERROR('tablas turistas por categorías '!C248/'tablas turistas por categorías '!C261-1,"-")</f>
        <v>1</v>
      </c>
      <c r="D248" s="164">
        <f>IFERROR('tablas turistas por categorías '!E248/'tablas turistas por categorías '!E261-1,"-")</f>
        <v>-0.5</v>
      </c>
      <c r="E248" s="164">
        <f>IFERROR('tablas turistas por categorías '!G248/'tablas turistas por categorías '!G261-1,"-")</f>
        <v>1.25</v>
      </c>
      <c r="F248" s="164">
        <f>IFERROR('tablas turistas por categorías '!I248/'tablas turistas por categorías '!I261-1,"-")</f>
        <v>2</v>
      </c>
      <c r="G248" s="164" t="str">
        <f>IFERROR('tablas turistas por categorías '!K248/'tablas turistas por categorías '!K261-1,"-")</f>
        <v>-</v>
      </c>
      <c r="H248" s="165">
        <f>IFERROR('tablas turistas por categorías '!M248/'tablas turistas por categorías '!M261-1,"-")</f>
        <v>1.25</v>
      </c>
      <c r="I248" s="164">
        <f>IFERROR('tablas turistas por categorías '!O248/'tablas turistas por categorías '!O261-1,"-")</f>
        <v>5.9521276595744679</v>
      </c>
      <c r="J248" s="165">
        <f>IFERROR('tablas turistas por categorías '!Q248/'tablas turistas por categorías '!Q261-1,"-")</f>
        <v>5.67</v>
      </c>
    </row>
    <row r="249" spans="2:10" ht="15" hidden="1" customHeight="1" outlineLevel="1">
      <c r="B249" s="41" t="s">
        <v>19</v>
      </c>
      <c r="C249" s="164">
        <f>IFERROR('tablas turistas por categorías '!C249/'tablas turistas por categorías '!C262-1,"-")</f>
        <v>13.5</v>
      </c>
      <c r="D249" s="164">
        <f>IFERROR('tablas turistas por categorías '!E249/'tablas turistas por categorías '!E262-1,"-")</f>
        <v>1.2352941176470589</v>
      </c>
      <c r="E249" s="164">
        <f>IFERROR('tablas turistas por categorías '!G249/'tablas turistas por categorías '!G262-1,"-")</f>
        <v>0.76279069767441854</v>
      </c>
      <c r="F249" s="164">
        <f>IFERROR('tablas turistas por categorías '!I249/'tablas turistas por categorías '!I262-1,"-")</f>
        <v>1.7457627118644066</v>
      </c>
      <c r="G249" s="164">
        <f>IFERROR('tablas turistas por categorías '!K249/'tablas turistas por categorías '!K262-1,"-")</f>
        <v>-3.6363636363636376E-2</v>
      </c>
      <c r="H249" s="165">
        <f>IFERROR('tablas turistas por categorías '!M249/'tablas turistas por categorías '!M262-1,"-")</f>
        <v>1.2506666666666666</v>
      </c>
      <c r="I249" s="164">
        <f>IFERROR('tablas turistas por categorías '!O249/'tablas turistas por categorías '!O262-1,"-")</f>
        <v>-7.8214285714285681E-2</v>
      </c>
      <c r="J249" s="165">
        <f>IFERROR('tablas turistas por categorías '!Q249/'tablas turistas por categorías '!Q262-1,"-")</f>
        <v>7.8740157480315043E-2</v>
      </c>
    </row>
    <row r="250" spans="2:10" ht="15" hidden="1" customHeight="1" outlineLevel="1">
      <c r="B250" s="41" t="s">
        <v>20</v>
      </c>
      <c r="C250" s="164">
        <f>IFERROR('tablas turistas por categorías '!C250/'tablas turistas por categorías '!C263-1,"-")</f>
        <v>0.70846394984326011</v>
      </c>
      <c r="D250" s="164">
        <f>IFERROR('tablas turistas por categorías '!E250/'tablas turistas por categorías '!E263-1,"-")</f>
        <v>-0.5637727759914255</v>
      </c>
      <c r="E250" s="164">
        <f>IFERROR('tablas turistas por categorías '!G250/'tablas turistas por categorías '!G263-1,"-")</f>
        <v>3.8684719535783341E-2</v>
      </c>
      <c r="F250" s="164">
        <f>IFERROR('tablas turistas por categorías '!I250/'tablas turistas por categorías '!I263-1,"-")</f>
        <v>-0.2654028436018957</v>
      </c>
      <c r="G250" s="164">
        <f>IFERROR('tablas turistas por categorías '!K250/'tablas turistas por categorías '!K263-1,"-")</f>
        <v>-0.67724867724867721</v>
      </c>
      <c r="H250" s="165">
        <f>IFERROR('tablas turistas por categorías '!M250/'tablas turistas por categorías '!M263-1,"-")</f>
        <v>-0.17259233690024167</v>
      </c>
      <c r="I250" s="164">
        <f>IFERROR('tablas turistas por categorías '!O250/'tablas turistas por categorías '!O263-1,"-")</f>
        <v>9.7716211156870125E-2</v>
      </c>
      <c r="J250" s="165">
        <f>IFERROR('tablas turistas por categorías '!Q250/'tablas turistas por categorías '!Q263-1,"-")</f>
        <v>2.6702269692924219E-3</v>
      </c>
    </row>
    <row r="251" spans="2:10" ht="15" hidden="1" customHeight="1" outlineLevel="1">
      <c r="B251" s="41" t="s">
        <v>21</v>
      </c>
      <c r="C251" s="164">
        <f>IFERROR('tablas turistas por categorías '!C251/'tablas turistas por categorías '!C264-1,"-")</f>
        <v>0.4401294498381878</v>
      </c>
      <c r="D251" s="164">
        <f>IFERROR('tablas turistas por categorías '!E251/'tablas turistas por categorías '!E264-1,"-")</f>
        <v>-0.25873221216041398</v>
      </c>
      <c r="E251" s="164">
        <f>IFERROR('tablas turistas por categorías '!G251/'tablas turistas por categorías '!G264-1,"-")</f>
        <v>-0.1123693379790941</v>
      </c>
      <c r="F251" s="164">
        <f>IFERROR('tablas turistas por categorías '!I251/'tablas turistas por categorías '!I264-1,"-")</f>
        <v>0.45625000000000004</v>
      </c>
      <c r="G251" s="164">
        <f>IFERROR('tablas turistas por categorías '!K251/'tablas turistas por categorías '!K264-1,"-")</f>
        <v>-0.64596273291925466</v>
      </c>
      <c r="H251" s="165">
        <f>IFERROR('tablas turistas por categorías '!M251/'tablas turistas por categorías '!M264-1,"-")</f>
        <v>-5.5699004057543355E-2</v>
      </c>
      <c r="I251" s="164">
        <f>IFERROR('tablas turistas por categorías '!O251/'tablas turistas por categorías '!O264-1,"-")</f>
        <v>0.11619840443981966</v>
      </c>
      <c r="J251" s="165">
        <f>IFERROR('tablas turistas por categorías '!Q251/'tablas turistas por categorías '!Q264-1,"-")</f>
        <v>6.1224489795918435E-2</v>
      </c>
    </row>
    <row r="252" spans="2:10" ht="15" hidden="1" customHeight="1" outlineLevel="1">
      <c r="B252" s="41" t="s">
        <v>22</v>
      </c>
      <c r="C252" s="164">
        <f>IFERROR('tablas turistas por categorías '!C252/'tablas turistas por categorías '!C265-1,"-")</f>
        <v>0.46323529411764697</v>
      </c>
      <c r="D252" s="164">
        <f>IFERROR('tablas turistas por categorías '!E252/'tablas turistas por categorías '!E265-1,"-")</f>
        <v>-0.36190476190476195</v>
      </c>
      <c r="E252" s="164">
        <f>IFERROR('tablas turistas por categorías '!G252/'tablas turistas por categorías '!G265-1,"-")</f>
        <v>-0.3552290406222991</v>
      </c>
      <c r="F252" s="164">
        <f>IFERROR('tablas turistas por categorías '!I252/'tablas turistas por categorías '!I265-1,"-")</f>
        <v>0.94339622641509435</v>
      </c>
      <c r="G252" s="164" t="str">
        <f>IFERROR('tablas turistas por categorías '!K252/'tablas turistas por categorías '!K265-1,"-")</f>
        <v>-</v>
      </c>
      <c r="H252" s="165">
        <f>IFERROR('tablas turistas por categorías '!M252/'tablas turistas por categorías '!M265-1,"-")</f>
        <v>-0.12428950359984847</v>
      </c>
      <c r="I252" s="164">
        <f>IFERROR('tablas turistas por categorías '!O252/'tablas turistas por categorías '!O265-1,"-")</f>
        <v>0.13599021150148571</v>
      </c>
      <c r="J252" s="165">
        <f>IFERROR('tablas turistas por categorías '!Q252/'tablas turistas por categorías '!Q265-1,"-")</f>
        <v>5.3827751196172224E-2</v>
      </c>
    </row>
    <row r="253" spans="2:10" collapsed="1">
      <c r="B253" s="171">
        <v>1992</v>
      </c>
      <c r="C253" s="173">
        <f>IFERROR('tablas turistas por categorías '!C253/'tablas turistas por categorías '!C266-1,"-")</f>
        <v>-8.8860544217687076E-2</v>
      </c>
      <c r="D253" s="173">
        <f>IFERROR('tablas turistas por categorías '!E253/'tablas turistas por categorías '!E266-1,"-")</f>
        <v>-0.44953078507667654</v>
      </c>
      <c r="E253" s="173">
        <f>IFERROR('tablas turistas por categorías '!G253/'tablas turistas por categorías '!G266-1,"-")</f>
        <v>-0.17015128335883056</v>
      </c>
      <c r="F253" s="173">
        <f>IFERROR('tablas turistas por categorías '!I253/'tablas turistas por categorías '!I266-1,"-")</f>
        <v>0.16797415782187364</v>
      </c>
      <c r="G253" s="173">
        <f>IFERROR('tablas turistas por categorías '!K253/'tablas turistas por categorías '!K266-1,"-")</f>
        <v>-0.14717741935483875</v>
      </c>
      <c r="H253" s="173">
        <f>IFERROR('tablas turistas por categorías '!M253/'tablas turistas por categorías '!M266-1,"-")</f>
        <v>-0.1888386716447239</v>
      </c>
      <c r="I253" s="173">
        <f>IFERROR('tablas turistas por categorías '!O253/'tablas turistas por categorías '!O266-1,"-")</f>
        <v>9.305420484209459E-2</v>
      </c>
      <c r="J253" s="173">
        <f>IFERROR('tablas turistas por categorías '!Q253/'tablas turistas por categorías '!Q266-1,"-")</f>
        <v>1.3856940431718145E-2</v>
      </c>
    </row>
    <row r="254" spans="2:10" ht="15" hidden="1" customHeight="1" outlineLevel="1">
      <c r="B254" s="41" t="s">
        <v>11</v>
      </c>
      <c r="C254" s="164">
        <f>IFERROR('tablas turistas por categorías '!C254/'tablas turistas por categorías '!C267-1,"-")</f>
        <v>0.38243626062322944</v>
      </c>
      <c r="D254" s="164">
        <f>IFERROR('tablas turistas por categorías '!E254/'tablas turistas por categorías '!E267-1,"-")</f>
        <v>-0.48071216617210677</v>
      </c>
      <c r="E254" s="164">
        <f>IFERROR('tablas turistas por categorías '!G254/'tablas turistas por categorías '!G267-1,"-")</f>
        <v>-0.25766871165644167</v>
      </c>
      <c r="F254" s="164">
        <f>IFERROR('tablas turistas por categorías '!I254/'tablas turistas por categorías '!I267-1,"-")</f>
        <v>0.51733333333333342</v>
      </c>
      <c r="G254" s="164">
        <f>IFERROR('tablas turistas por categorías '!K254/'tablas turistas por categorías '!K267-1,"-")</f>
        <v>-0.25</v>
      </c>
      <c r="H254" s="165">
        <f>IFERROR('tablas turistas por categorías '!M254/'tablas turistas por categorías '!M267-1,"-")</f>
        <v>-0.15775034293552814</v>
      </c>
      <c r="I254" s="164">
        <f>IFERROR('tablas turistas por categorías '!O254/'tablas turistas por categorías '!O267-1,"-")</f>
        <v>0.15915427509293689</v>
      </c>
      <c r="J254" s="165">
        <f>IFERROR('tablas turistas por categorías '!Q254/'tablas turistas por categorías '!Q267-1,"-")</f>
        <v>3.1163434903047182E-2</v>
      </c>
    </row>
    <row r="255" spans="2:10" ht="15" hidden="1" customHeight="1" outlineLevel="1">
      <c r="B255" s="41" t="s">
        <v>12</v>
      </c>
      <c r="C255" s="164">
        <f>IFERROR('tablas turistas por categorías '!C255/'tablas turistas por categorías '!C268-1,"-")</f>
        <v>0.79220779220779214</v>
      </c>
      <c r="D255" s="164">
        <f>IFERROR('tablas turistas por categorías '!E255/'tablas turistas por categorías '!E268-1,"-")</f>
        <v>6.7323481116584594E-2</v>
      </c>
      <c r="E255" s="164">
        <f>IFERROR('tablas turistas por categorías '!G255/'tablas turistas por categorías '!G268-1,"-")</f>
        <v>0.21796071094480829</v>
      </c>
      <c r="F255" s="164">
        <f>IFERROR('tablas turistas por categorías '!I255/'tablas turistas por categorías '!I268-1,"-")</f>
        <v>0</v>
      </c>
      <c r="G255" s="164">
        <f>IFERROR('tablas turistas por categorías '!K255/'tablas turistas por categorías '!K268-1,"-")</f>
        <v>-0.65040650406504064</v>
      </c>
      <c r="H255" s="165">
        <f>IFERROR('tablas turistas por categorías '!M255/'tablas turistas por categorías '!M268-1,"-")</f>
        <v>0.176969696969697</v>
      </c>
      <c r="I255" s="164">
        <f>IFERROR('tablas turistas por categorías '!O255/'tablas turistas por categorías '!O268-1,"-")</f>
        <v>0.16802231001626766</v>
      </c>
      <c r="J255" s="165">
        <f>IFERROR('tablas turistas por categorías '!Q255/'tablas turistas por categorías '!Q268-1,"-")</f>
        <v>0.17128946591915017</v>
      </c>
    </row>
    <row r="256" spans="2:10" ht="15" hidden="1" customHeight="1" outlineLevel="1">
      <c r="B256" s="41" t="s">
        <v>13</v>
      </c>
      <c r="C256" s="164" t="str">
        <f>IFERROR('tablas turistas por categorías '!C256/'tablas turistas por categorías '!C269-1,"-")</f>
        <v>-</v>
      </c>
      <c r="D256" s="164">
        <f>IFERROR('tablas turistas por categorías '!E256/'tablas turistas por categorías '!E269-1,"-")</f>
        <v>0.93700787401574792</v>
      </c>
      <c r="E256" s="164">
        <f>IFERROR('tablas turistas por categorías '!G256/'tablas turistas por categorías '!G269-1,"-")</f>
        <v>-0.70085470085470081</v>
      </c>
      <c r="F256" s="164">
        <f>IFERROR('tablas turistas por categorías '!I256/'tablas turistas por categorías '!I269-1,"-")</f>
        <v>6.1224489795918435E-2</v>
      </c>
      <c r="G256" s="164">
        <f>IFERROR('tablas turistas por categorías '!K256/'tablas turistas por categorías '!K269-1,"-")</f>
        <v>-0.93478260869565222</v>
      </c>
      <c r="H256" s="165">
        <f>IFERROR('tablas turistas por categorías '!M256/'tablas turistas por categorías '!M269-1,"-")</f>
        <v>0.23725286160249737</v>
      </c>
      <c r="I256" s="164">
        <f>IFERROR('tablas turistas por categorías '!O256/'tablas turistas por categorías '!O269-1,"-")</f>
        <v>0.38437128123760411</v>
      </c>
      <c r="J256" s="165">
        <f>IFERROR('tablas turistas por categorías '!Q256/'tablas turistas por categorías '!Q269-1,"-")</f>
        <v>0.34376794945433664</v>
      </c>
    </row>
    <row r="257" spans="2:10" ht="15" hidden="1" customHeight="1" outlineLevel="1">
      <c r="B257" s="41" t="s">
        <v>14</v>
      </c>
      <c r="C257" s="164" t="str">
        <f>IFERROR('tablas turistas por categorías '!C257/'tablas turistas por categorías '!C270-1,"-")</f>
        <v>-</v>
      </c>
      <c r="D257" s="164" t="str">
        <f>IFERROR('tablas turistas por categorías '!E257/'tablas turistas por categorías '!E270-1,"-")</f>
        <v>-</v>
      </c>
      <c r="E257" s="164">
        <f>IFERROR('tablas turistas por categorías '!G257/'tablas turistas por categorías '!G270-1,"-")</f>
        <v>-0.88</v>
      </c>
      <c r="F257" s="164">
        <f>IFERROR('tablas turistas por categorías '!I257/'tablas turistas por categorías '!I270-1,"-")</f>
        <v>-0.85714285714285721</v>
      </c>
      <c r="G257" s="164">
        <f>IFERROR('tablas turistas por categorías '!K257/'tablas turistas por categorías '!K270-1,"-")</f>
        <v>2</v>
      </c>
      <c r="H257" s="165">
        <f>IFERROR('tablas turistas por categorías '!M257/'tablas turistas por categorías '!M270-1,"-")</f>
        <v>-0.5</v>
      </c>
      <c r="I257" s="164">
        <f>IFERROR('tablas turistas por categorías '!O257/'tablas turistas por categorías '!O270-1,"-")</f>
        <v>0.54939516129032251</v>
      </c>
      <c r="J257" s="165">
        <f>IFERROR('tablas turistas por categorías '!Q257/'tablas turistas por categorías '!Q270-1,"-")</f>
        <v>0.50676982591876207</v>
      </c>
    </row>
    <row r="258" spans="2:10" ht="15" hidden="1" customHeight="1" outlineLevel="1">
      <c r="B258" s="41" t="s">
        <v>15</v>
      </c>
      <c r="C258" s="164" t="str">
        <f>IFERROR('tablas turistas por categorías '!C258/'tablas turistas por categorías '!C271-1,"-")</f>
        <v>-</v>
      </c>
      <c r="D258" s="164">
        <f>IFERROR('tablas turistas por categorías '!E258/'tablas turistas por categorías '!E271-1,"-")</f>
        <v>-1</v>
      </c>
      <c r="E258" s="164">
        <f>IFERROR('tablas turistas por categorías '!G258/'tablas turistas por categorías '!G271-1,"-")</f>
        <v>3</v>
      </c>
      <c r="F258" s="164">
        <f>IFERROR('tablas turistas por categorías '!I258/'tablas turistas por categorías '!I271-1,"-")</f>
        <v>-0.6</v>
      </c>
      <c r="G258" s="164">
        <f>IFERROR('tablas turistas por categorías '!K258/'tablas turistas por categorías '!K271-1,"-")</f>
        <v>-0.75</v>
      </c>
      <c r="H258" s="165">
        <f>IFERROR('tablas turistas por categorías '!M258/'tablas turistas por categorías '!M271-1,"-")</f>
        <v>0.82352941176470584</v>
      </c>
      <c r="I258" s="164">
        <f>IFERROR('tablas turistas por categorías '!O258/'tablas turistas por categorías '!O271-1,"-")</f>
        <v>0.37425404944586527</v>
      </c>
      <c r="J258" s="165">
        <f>IFERROR('tablas turistas por categorías '!Q258/'tablas turistas por categorías '!Q271-1,"-")</f>
        <v>0.38067226890756301</v>
      </c>
    </row>
    <row r="259" spans="2:10" ht="15" hidden="1" customHeight="1" outlineLevel="1">
      <c r="B259" s="41" t="s">
        <v>16</v>
      </c>
      <c r="C259" s="164" t="str">
        <f>IFERROR('tablas turistas por categorías '!C259/'tablas turistas por categorías '!C272-1,"-")</f>
        <v>-</v>
      </c>
      <c r="D259" s="164" t="str">
        <f>IFERROR('tablas turistas por categorías '!E259/'tablas turistas por categorías '!E272-1,"-")</f>
        <v>-</v>
      </c>
      <c r="E259" s="164">
        <f>IFERROR('tablas turistas por categorías '!G259/'tablas turistas por categorías '!G272-1,"-")</f>
        <v>0.66666666666666674</v>
      </c>
      <c r="F259" s="164">
        <f>IFERROR('tablas turistas por categorías '!I259/'tablas turistas por categorías '!I272-1,"-")</f>
        <v>0.25</v>
      </c>
      <c r="G259" s="164" t="str">
        <f>IFERROR('tablas turistas por categorías '!K259/'tablas turistas por categorías '!K272-1,"-")</f>
        <v>-</v>
      </c>
      <c r="H259" s="165">
        <f>IFERROR('tablas turistas por categorías '!M259/'tablas turistas por categorías '!M272-1,"-")</f>
        <v>0.85714285714285721</v>
      </c>
      <c r="I259" s="164">
        <f>IFERROR('tablas turistas por categorías '!O259/'tablas turistas por categorías '!O272-1,"-")</f>
        <v>-0.15192743764172334</v>
      </c>
      <c r="J259" s="165">
        <f>IFERROR('tablas turistas por categorías '!Q259/'tablas turistas por categorías '!Q272-1,"-")</f>
        <v>-0.14793901750423488</v>
      </c>
    </row>
    <row r="260" spans="2:10" ht="15" hidden="1" customHeight="1" outlineLevel="1">
      <c r="B260" s="41" t="s">
        <v>17</v>
      </c>
      <c r="C260" s="164" t="str">
        <f>IFERROR('tablas turistas por categorías '!C260/'tablas turistas por categorías '!C273-1,"-")</f>
        <v>-</v>
      </c>
      <c r="D260" s="164">
        <f>IFERROR('tablas turistas por categorías '!E260/'tablas turistas por categorías '!E273-1,"-")</f>
        <v>6</v>
      </c>
      <c r="E260" s="164">
        <f>IFERROR('tablas turistas por categorías '!G260/'tablas turistas por categorías '!G273-1,"-")</f>
        <v>-1</v>
      </c>
      <c r="F260" s="164">
        <f>IFERROR('tablas turistas por categorías '!I260/'tablas turistas por categorías '!I273-1,"-")</f>
        <v>-1</v>
      </c>
      <c r="G260" s="164">
        <f>IFERROR('tablas turistas por categorías '!K260/'tablas turistas por categorías '!K273-1,"-")</f>
        <v>0</v>
      </c>
      <c r="H260" s="165">
        <f>IFERROR('tablas turistas por categorías '!M260/'tablas turistas por categorías '!M273-1,"-")</f>
        <v>-0.2857142857142857</v>
      </c>
      <c r="I260" s="164">
        <f>IFERROR('tablas turistas por categorías '!O260/'tablas turistas por categorías '!O273-1,"-")</f>
        <v>-3.7391304347826115E-2</v>
      </c>
      <c r="J260" s="165">
        <f>IFERROR('tablas turistas por categorías '!Q260/'tablas turistas por categorías '!Q273-1,"-")</f>
        <v>-4.0378006872852201E-2</v>
      </c>
    </row>
    <row r="261" spans="2:10" ht="15" hidden="1" customHeight="1" outlineLevel="1">
      <c r="B261" s="41" t="s">
        <v>18</v>
      </c>
      <c r="C261" s="164" t="str">
        <f>IFERROR('tablas turistas por categorías '!C261/'tablas turistas por categorías '!C274-1,"-")</f>
        <v>-</v>
      </c>
      <c r="D261" s="164">
        <f>IFERROR('tablas turistas por categorías '!E261/'tablas turistas por categorías '!E274-1,"-")</f>
        <v>-0.66666666666666674</v>
      </c>
      <c r="E261" s="164">
        <f>IFERROR('tablas turistas por categorías '!G261/'tablas turistas por categorías '!G274-1,"-")</f>
        <v>1</v>
      </c>
      <c r="F261" s="164">
        <f>IFERROR('tablas turistas por categorías '!I261/'tablas turistas por categorías '!I274-1,"-")</f>
        <v>-0.5</v>
      </c>
      <c r="G261" s="164">
        <f>IFERROR('tablas turistas por categorías '!K261/'tablas turistas por categorías '!K274-1,"-")</f>
        <v>-1</v>
      </c>
      <c r="H261" s="165">
        <f>IFERROR('tablas turistas por categorías '!M261/'tablas turistas por categorías '!M274-1,"-")</f>
        <v>-7.6923076923076872E-2</v>
      </c>
      <c r="I261" s="164">
        <f>IFERROR('tablas turistas por categorías '!O261/'tablas turistas por categorías '!O274-1,"-")</f>
        <v>-0.84665579119086454</v>
      </c>
      <c r="J261" s="165">
        <f>IFERROR('tablas turistas por categorías '!Q261/'tablas turistas por categorías '!Q274-1,"-")</f>
        <v>-0.83857949959644873</v>
      </c>
    </row>
    <row r="262" spans="2:10" ht="15" hidden="1" customHeight="1" outlineLevel="1">
      <c r="B262" s="41" t="s">
        <v>19</v>
      </c>
      <c r="C262" s="164" t="str">
        <f>IFERROR('tablas turistas por categorías '!C262/'tablas turistas por categorías '!C275-1,"-")</f>
        <v>-</v>
      </c>
      <c r="D262" s="164">
        <f>IFERROR('tablas turistas por categorías '!E262/'tablas turistas por categorías '!E275-1,"-")</f>
        <v>-0.87857142857142856</v>
      </c>
      <c r="E262" s="164">
        <f>IFERROR('tablas turistas por categorías '!G262/'tablas turistas por categorías '!G275-1,"-")</f>
        <v>-0.73522167487684731</v>
      </c>
      <c r="F262" s="164">
        <f>IFERROR('tablas turistas por categorías '!I262/'tablas turistas por categorías '!I275-1,"-")</f>
        <v>-0.4732142857142857</v>
      </c>
      <c r="G262" s="164">
        <f>IFERROR('tablas turistas por categorías '!K262/'tablas turistas por categorías '!K275-1,"-")</f>
        <v>-0.24657534246575341</v>
      </c>
      <c r="H262" s="165">
        <f>IFERROR('tablas turistas por categorías '!M262/'tablas turistas por categorías '!M275-1,"-")</f>
        <v>-0.70634299138606105</v>
      </c>
      <c r="I262" s="164">
        <f>IFERROR('tablas turistas por categorías '!O262/'tablas turistas por categorías '!O275-1,"-")</f>
        <v>0.65484633569739947</v>
      </c>
      <c r="J262" s="165">
        <f>IFERROR('tablas turistas por categorías '!Q262/'tablas turistas por categorías '!Q275-1,"-")</f>
        <v>6.9383630852138722E-2</v>
      </c>
    </row>
    <row r="263" spans="2:10" ht="15" hidden="1" customHeight="1" outlineLevel="1">
      <c r="B263" s="41" t="s">
        <v>20</v>
      </c>
      <c r="C263" s="164">
        <f>IFERROR('tablas turistas por categorías '!C263/'tablas turistas por categorías '!C276-1,"-")</f>
        <v>-0.16710182767624016</v>
      </c>
      <c r="D263" s="164">
        <f>IFERROR('tablas turistas por categorías '!E263/'tablas turistas por categorías '!E276-1,"-")</f>
        <v>-9.5541401273885329E-3</v>
      </c>
      <c r="E263" s="164">
        <f>IFERROR('tablas turistas por categorías '!G263/'tablas turistas por categorías '!G276-1,"-")</f>
        <v>-0.2021604938271605</v>
      </c>
      <c r="F263" s="164">
        <f>IFERROR('tablas turistas por categorías '!I263/'tablas turistas por categorías '!I276-1,"-")</f>
        <v>5.7644110275689275E-2</v>
      </c>
      <c r="G263" s="164">
        <f>IFERROR('tablas turistas por categorías '!K263/'tablas turistas por categorías '!K276-1,"-")</f>
        <v>8.4499999999999993</v>
      </c>
      <c r="H263" s="165">
        <f>IFERROR('tablas turistas por categorías '!M263/'tablas turistas por categorías '!M276-1,"-")</f>
        <v>-4.7039473684210575E-2</v>
      </c>
      <c r="I263" s="164">
        <f>IFERROR('tablas turistas por categorías '!O263/'tablas turistas por categorías '!O276-1,"-")</f>
        <v>-0.13922010957138253</v>
      </c>
      <c r="J263" s="165">
        <f>IFERROR('tablas turistas por categorías '!Q263/'tablas turistas por categorías '!Q276-1,"-")</f>
        <v>-0.10891196192948305</v>
      </c>
    </row>
    <row r="264" spans="2:10" ht="15" hidden="1" customHeight="1" outlineLevel="1">
      <c r="B264" s="41" t="s">
        <v>21</v>
      </c>
      <c r="C264" s="164">
        <f>IFERROR('tablas turistas por categorías '!C264/'tablas turistas por categorías '!C277-1,"-")</f>
        <v>-0.25181598062953992</v>
      </c>
      <c r="D264" s="164">
        <f>IFERROR('tablas turistas por categorías '!E264/'tablas turistas por categorías '!E277-1,"-")</f>
        <v>-6.4164648910411626E-2</v>
      </c>
      <c r="E264" s="164">
        <f>IFERROR('tablas turistas por categorías '!G264/'tablas turistas por categorías '!G277-1,"-")</f>
        <v>-0.26645367412140575</v>
      </c>
      <c r="F264" s="164">
        <f>IFERROR('tablas turistas por categorías '!I264/'tablas turistas por categorías '!I277-1,"-")</f>
        <v>-4.1916167664670656E-2</v>
      </c>
      <c r="G264" s="164">
        <f>IFERROR('tablas turistas por categorías '!K264/'tablas turistas por categorías '!K277-1,"-")</f>
        <v>4.5517241379310347</v>
      </c>
      <c r="H264" s="165">
        <f>IFERROR('tablas turistas por categorías '!M264/'tablas turistas por categorías '!M277-1,"-")</f>
        <v>-0.14398484370066311</v>
      </c>
      <c r="I264" s="164">
        <f>IFERROR('tablas turistas por categorías '!O264/'tablas turistas por categorías '!O277-1,"-")</f>
        <v>-0.19491762077631947</v>
      </c>
      <c r="J264" s="165">
        <f>IFERROR('tablas turistas por categorías '!Q264/'tablas turistas por categorías '!Q277-1,"-")</f>
        <v>-0.17930099719237103</v>
      </c>
    </row>
    <row r="265" spans="2:10" ht="15" hidden="1" customHeight="1" outlineLevel="1">
      <c r="B265" s="41" t="s">
        <v>22</v>
      </c>
      <c r="C265" s="164">
        <f>IFERROR('tablas turistas por categorías '!C265/'tablas turistas por categorías '!C278-1,"-")</f>
        <v>-0.31486146095717882</v>
      </c>
      <c r="D265" s="164">
        <f>IFERROR('tablas turistas por categorías '!E265/'tablas turistas por categorías '!E278-1,"-")</f>
        <v>-1.9709543568464771E-2</v>
      </c>
      <c r="E265" s="164">
        <f>IFERROR('tablas turistas por categorías '!G265/'tablas turistas por categorías '!G278-1,"-")</f>
        <v>-0.32615026208503206</v>
      </c>
      <c r="F265" s="164">
        <f>IFERROR('tablas turistas por categorías '!I265/'tablas turistas por categorías '!I278-1,"-")</f>
        <v>-0.41371681415929207</v>
      </c>
      <c r="G265" s="164">
        <f>IFERROR('tablas turistas por categorías '!K265/'tablas turistas por categorías '!K278-1,"-")</f>
        <v>-1</v>
      </c>
      <c r="H265" s="165">
        <f>IFERROR('tablas turistas por categorías '!M265/'tablas turistas por categorías '!M278-1,"-")</f>
        <v>-0.27500000000000002</v>
      </c>
      <c r="I265" s="164">
        <f>IFERROR('tablas turistas por categorías '!O265/'tablas turistas por categorías '!O278-1,"-")</f>
        <v>-0.32567185289957568</v>
      </c>
      <c r="J265" s="165">
        <f>IFERROR('tablas turistas por categorías '!Q265/'tablas turistas por categorías '!Q278-1,"-")</f>
        <v>-0.31045859452325963</v>
      </c>
    </row>
    <row r="266" spans="2:10" collapsed="1">
      <c r="B266" s="171">
        <v>1991</v>
      </c>
      <c r="C266" s="173">
        <f>IFERROR('tablas turistas por categorías '!C266/'tablas turistas por categorías '!C279-1,"-")</f>
        <v>0.26860841423948223</v>
      </c>
      <c r="D266" s="173">
        <f>IFERROR('tablas turistas por categorías '!E266/'tablas turistas por categorías '!E279-1,"-")</f>
        <v>-0.10727421332243559</v>
      </c>
      <c r="E266" s="173">
        <f>IFERROR('tablas turistas por categorías '!G266/'tablas turistas por categorías '!G279-1,"-")</f>
        <v>-0.27450980392156865</v>
      </c>
      <c r="F266" s="173">
        <f>IFERROR('tablas turistas por categorías '!I266/'tablas turistas por categorías '!I279-1,"-")</f>
        <v>-2.2111913357400703E-2</v>
      </c>
      <c r="G266" s="173">
        <f>IFERROR('tablas turistas por categorías '!K266/'tablas turistas por categorías '!K279-1,"-")</f>
        <v>0</v>
      </c>
      <c r="H266" s="173">
        <f>IFERROR('tablas turistas por categorías '!M266/'tablas turistas por categorías '!M279-1,"-")</f>
        <v>-0.13102623939894131</v>
      </c>
      <c r="I266" s="173">
        <f>IFERROR('tablas turistas por categorías '!O266/'tablas turistas por categorías '!O279-1,"-")</f>
        <v>-4.6440686238621631E-2</v>
      </c>
      <c r="J266" s="173">
        <f>IFERROR('tablas turistas por categorías '!Q266/'tablas turistas por categorías '!Q279-1,"-")</f>
        <v>-7.1823864995046671E-2</v>
      </c>
    </row>
    <row r="267" spans="2:10" ht="15" hidden="1" customHeight="1" outlineLevel="1">
      <c r="B267" s="41" t="s">
        <v>11</v>
      </c>
      <c r="C267" s="164">
        <f>IFERROR('tablas turistas por categorías '!C267/'tablas turistas por categorías '!C280-1,"-")</f>
        <v>-3.5519125683060149E-2</v>
      </c>
      <c r="D267" s="164">
        <f>IFERROR('tablas turistas por categorías '!E267/'tablas turistas por categorías '!E280-1,"-")</f>
        <v>-2.4131274131274139E-2</v>
      </c>
      <c r="E267" s="164">
        <f>IFERROR('tablas turistas por categorías '!G267/'tablas turistas por categorías '!G280-1,"-")</f>
        <v>-0.29567901234567906</v>
      </c>
      <c r="F267" s="164">
        <f>IFERROR('tablas turistas por categorías '!I267/'tablas turistas por categorías '!I280-1,"-")</f>
        <v>4.748603351955305E-2</v>
      </c>
      <c r="G267" s="164">
        <f>IFERROR('tablas turistas por categorías '!K267/'tablas turistas por categorías '!K280-1,"-")</f>
        <v>1.1176470588235294</v>
      </c>
      <c r="H267" s="165">
        <f>IFERROR('tablas turistas por categorías '!M267/'tablas turistas por categorías '!M280-1,"-")</f>
        <v>-0.1415955254636444</v>
      </c>
      <c r="I267" s="164">
        <f>IFERROR('tablas turistas por categorías '!O267/'tablas turistas por categorías '!O280-1,"-")</f>
        <v>-0.41593160537386353</v>
      </c>
      <c r="J267" s="165">
        <f>IFERROR('tablas turistas por categorías '!Q267/'tablas turistas por categorías '!Q280-1,"-")</f>
        <v>-0.32937023964332157</v>
      </c>
    </row>
    <row r="268" spans="2:10" ht="15" hidden="1" customHeight="1" outlineLevel="1">
      <c r="B268" s="41" t="s">
        <v>12</v>
      </c>
      <c r="C268" s="164">
        <f>IFERROR('tablas turistas por categorías '!C268/'tablas turistas por categorías '!C281-1,"-")</f>
        <v>17.117647058823529</v>
      </c>
      <c r="D268" s="164">
        <f>IFERROR('tablas turistas por categorías '!E268/'tablas turistas por categorías '!E281-1,"-")</f>
        <v>-0.54754829123328386</v>
      </c>
      <c r="E268" s="164">
        <f>IFERROR('tablas turistas por categorías '!G268/'tablas turistas por categorías '!G281-1,"-")</f>
        <v>-0.1814701378254211</v>
      </c>
      <c r="F268" s="164">
        <f>IFERROR('tablas turistas por categorías '!I268/'tablas turistas por categorías '!I281-1,"-")</f>
        <v>-0.28375733855185914</v>
      </c>
      <c r="G268" s="164">
        <f>IFERROR('tablas turistas por categorías '!K268/'tablas turistas por categorías '!K281-1,"-")</f>
        <v>1.2363636363636363</v>
      </c>
      <c r="H268" s="165">
        <f>IFERROR('tablas turistas por categorías '!M268/'tablas turistas por categorías '!M281-1,"-")</f>
        <v>-0.2349304482225657</v>
      </c>
      <c r="I268" s="164">
        <f>IFERROR('tablas turistas por categorías '!O268/'tablas turistas por categorías '!O281-1,"-")</f>
        <v>-0.35438859714928728</v>
      </c>
      <c r="J268" s="165">
        <f>IFERROR('tablas turistas por categorías '!Q268/'tablas turistas por categorías '!Q281-1,"-")</f>
        <v>-0.31535353535353539</v>
      </c>
    </row>
    <row r="269" spans="2:10" ht="15" hidden="1" customHeight="1" outlineLevel="1">
      <c r="B269" s="41" t="s">
        <v>13</v>
      </c>
      <c r="C269" s="164" t="str">
        <f>IFERROR('tablas turistas por categorías '!C269/'tablas turistas por categorías '!C282-1,"-")</f>
        <v>-</v>
      </c>
      <c r="D269" s="164">
        <f>IFERROR('tablas turistas por categorías '!E269/'tablas turistas por categorías '!E282-1,"-")</f>
        <v>-0.42141230068337132</v>
      </c>
      <c r="E269" s="164">
        <f>IFERROR('tablas turistas por categorías '!G269/'tablas turistas por categorías '!G282-1,"-")</f>
        <v>-0.48344370860927155</v>
      </c>
      <c r="F269" s="164">
        <f>IFERROR('tablas turistas por categorías '!I269/'tablas turistas por categorías '!I282-1,"-")</f>
        <v>0.24576271186440679</v>
      </c>
      <c r="G269" s="164">
        <f>IFERROR('tablas turistas por categorías '!K269/'tablas turistas por categorías '!K282-1,"-")</f>
        <v>4.4117647058823533</v>
      </c>
      <c r="H269" s="165">
        <f>IFERROR('tablas turistas por categorías '!M269/'tablas turistas por categorías '!M282-1,"-")</f>
        <v>-0.3506756756756757</v>
      </c>
      <c r="I269" s="164">
        <f>IFERROR('tablas turistas por categorías '!O269/'tablas turistas por categorías '!O282-1,"-")</f>
        <v>-0.46017130620985014</v>
      </c>
      <c r="J269" s="165">
        <f>IFERROR('tablas turistas por categorías '!Q269/'tablas turistas por categorías '!Q282-1,"-")</f>
        <v>-0.43382113821138213</v>
      </c>
    </row>
    <row r="270" spans="2:10" ht="15" hidden="1" customHeight="1" outlineLevel="1">
      <c r="B270" s="41" t="s">
        <v>14</v>
      </c>
      <c r="C270" s="164">
        <f>IFERROR('tablas turistas por categorías '!C270/'tablas turistas por categorías '!C283-1,"-")</f>
        <v>-1</v>
      </c>
      <c r="D270" s="164">
        <f>IFERROR('tablas turistas por categorías '!E270/'tablas turistas por categorías '!E283-1,"-")</f>
        <v>-1</v>
      </c>
      <c r="E270" s="164">
        <f>IFERROR('tablas turistas por categorías '!G270/'tablas turistas por categorías '!G283-1,"-")</f>
        <v>5.25</v>
      </c>
      <c r="F270" s="164">
        <f>IFERROR('tablas turistas por categorías '!I270/'tablas turistas por categorías '!I283-1,"-")</f>
        <v>0.55555555555555558</v>
      </c>
      <c r="G270" s="164">
        <f>IFERROR('tablas turistas por categorías '!K270/'tablas turistas por categorías '!K283-1,"-")</f>
        <v>0</v>
      </c>
      <c r="H270" s="165">
        <f>IFERROR('tablas turistas por categorías '!M270/'tablas turistas por categorías '!M283-1,"-")</f>
        <v>0.61538461538461542</v>
      </c>
      <c r="I270" s="164">
        <f>IFERROR('tablas turistas por categorías '!O270/'tablas turistas por categorías '!O283-1,"-")</f>
        <v>-0.59609120521172643</v>
      </c>
      <c r="J270" s="165">
        <f>IFERROR('tablas turistas por categorías '!Q270/'tablas turistas por categorías '!Q283-1,"-")</f>
        <v>-0.58340048348106366</v>
      </c>
    </row>
    <row r="271" spans="2:10" ht="15" hidden="1" customHeight="1" outlineLevel="1">
      <c r="B271" s="41" t="s">
        <v>15</v>
      </c>
      <c r="C271" s="164" t="str">
        <f>IFERROR('tablas turistas por categorías '!C271/'tablas turistas por categorías '!C284-1,"-")</f>
        <v>-</v>
      </c>
      <c r="D271" s="164">
        <f>IFERROR('tablas turistas por categorías '!E271/'tablas turistas por categorías '!E284-1,"-")</f>
        <v>-0.75</v>
      </c>
      <c r="E271" s="164">
        <f>IFERROR('tablas turistas por categorías '!G271/'tablas turistas por categorías '!G284-1,"-")</f>
        <v>2.5</v>
      </c>
      <c r="F271" s="164">
        <f>IFERROR('tablas turistas por categorías '!I271/'tablas turistas por categorías '!I284-1,"-")</f>
        <v>0.25</v>
      </c>
      <c r="G271" s="164">
        <f>IFERROR('tablas turistas por categorías '!K271/'tablas turistas por categorías '!K284-1,"-")</f>
        <v>1</v>
      </c>
      <c r="H271" s="165">
        <f>IFERROR('tablas turistas por categorías '!M271/'tablas turistas por categorías '!M284-1,"-")</f>
        <v>0.41666666666666674</v>
      </c>
      <c r="I271" s="164">
        <f>IFERROR('tablas turistas por categorías '!O271/'tablas turistas por categorías '!O284-1,"-")</f>
        <v>-0.62761904761904763</v>
      </c>
      <c r="J271" s="165">
        <f>IFERROR('tablas turistas por categorías '!Q271/'tablas turistas por categorías '!Q284-1,"-")</f>
        <v>-0.62365591397849462</v>
      </c>
    </row>
    <row r="272" spans="2:10" ht="15" hidden="1" customHeight="1" outlineLevel="1">
      <c r="B272" s="41" t="s">
        <v>16</v>
      </c>
      <c r="C272" s="164" t="str">
        <f>IFERROR('tablas turistas por categorías '!C272/'tablas turistas por categorías '!C285-1,"-")</f>
        <v>-</v>
      </c>
      <c r="D272" s="164">
        <f>IFERROR('tablas turistas por categorías '!E272/'tablas turistas por categorías '!E285-1,"-")</f>
        <v>-1</v>
      </c>
      <c r="E272" s="164">
        <f>IFERROR('tablas turistas por categorías '!G272/'tablas turistas por categorías '!G285-1,"-")</f>
        <v>0.5</v>
      </c>
      <c r="F272" s="164">
        <f>IFERROR('tablas turistas por categorías '!I272/'tablas turistas por categorías '!I285-1,"-")</f>
        <v>-0.19999999999999996</v>
      </c>
      <c r="G272" s="164">
        <f>IFERROR('tablas turistas por categorías '!K272/'tablas turistas por categorías '!K285-1,"-")</f>
        <v>-1</v>
      </c>
      <c r="H272" s="165">
        <f>IFERROR('tablas turistas por categorías '!M272/'tablas turistas por categorías '!M285-1,"-")</f>
        <v>-0.7407407407407407</v>
      </c>
      <c r="I272" s="164">
        <f>IFERROR('tablas turistas por categorías '!O272/'tablas turistas por categorías '!O285-1,"-")</f>
        <v>-0.49412102093490107</v>
      </c>
      <c r="J272" s="165">
        <f>IFERROR('tablas turistas por categorías '!Q272/'tablas turistas por categorías '!Q285-1,"-")</f>
        <v>-0.49601593625498008</v>
      </c>
    </row>
    <row r="273" spans="2:10" ht="15" hidden="1" customHeight="1" outlineLevel="1">
      <c r="B273" s="41" t="s">
        <v>17</v>
      </c>
      <c r="C273" s="164" t="str">
        <f>IFERROR('tablas turistas por categorías '!C273/'tablas turistas por categorías '!C286-1,"-")</f>
        <v>-</v>
      </c>
      <c r="D273" s="164" t="str">
        <f>IFERROR('tablas turistas por categorías '!E273/'tablas turistas por categorías '!E286-1,"-")</f>
        <v>-</v>
      </c>
      <c r="E273" s="164">
        <f>IFERROR('tablas turistas por categorías '!G273/'tablas turistas por categorías '!G286-1,"-")</f>
        <v>0.33333333333333326</v>
      </c>
      <c r="F273" s="164">
        <f>IFERROR('tablas turistas por categorías '!I273/'tablas turistas por categorías '!I286-1,"-")</f>
        <v>0</v>
      </c>
      <c r="G273" s="164">
        <f>IFERROR('tablas turistas por categorías '!K273/'tablas turistas por categorías '!K286-1,"-")</f>
        <v>-0.93023255813953487</v>
      </c>
      <c r="H273" s="165">
        <f>IFERROR('tablas turistas por categorías '!M273/'tablas turistas por categorías '!M286-1,"-")</f>
        <v>-0.73076923076923084</v>
      </c>
      <c r="I273" s="164">
        <f>IFERROR('tablas turistas por categorías '!O273/'tablas turistas por categorías '!O286-1,"-")</f>
        <v>-0.58736993182633657</v>
      </c>
      <c r="J273" s="165">
        <f>IFERROR('tablas turistas por categorías '!Q273/'tablas turistas por categorías '!Q286-1,"-")</f>
        <v>-0.58999647763296936</v>
      </c>
    </row>
    <row r="274" spans="2:10" ht="15" hidden="1" customHeight="1" outlineLevel="1">
      <c r="B274" s="41" t="s">
        <v>18</v>
      </c>
      <c r="C274" s="164" t="str">
        <f>IFERROR('tablas turistas por categorías '!C274/'tablas turistas por categorías '!C287-1,"-")</f>
        <v>-</v>
      </c>
      <c r="D274" s="164" t="str">
        <f>IFERROR('tablas turistas por categorías '!E274/'tablas turistas por categorías '!E287-1,"-")</f>
        <v>-</v>
      </c>
      <c r="E274" s="164" t="str">
        <f>IFERROR('tablas turistas por categorías '!G274/'tablas turistas por categorías '!G287-1,"-")</f>
        <v>-</v>
      </c>
      <c r="F274" s="164">
        <f>IFERROR('tablas turistas por categorías '!I274/'tablas turistas por categorías '!I287-1,"-")</f>
        <v>-0.92307692307692313</v>
      </c>
      <c r="G274" s="164">
        <f>IFERROR('tablas turistas por categorías '!K274/'tablas turistas por categorías '!K287-1,"-")</f>
        <v>-0.83333333333333337</v>
      </c>
      <c r="H274" s="165">
        <f>IFERROR('tablas turistas por categorías '!M274/'tablas turistas por categorías '!M287-1,"-")</f>
        <v>-0.70454545454545459</v>
      </c>
      <c r="I274" s="164">
        <f>IFERROR('tablas turistas por categorías '!O274/'tablas turistas por categorías '!O287-1,"-")</f>
        <v>-0.66029371016902183</v>
      </c>
      <c r="J274" s="165">
        <f>IFERROR('tablas turistas por categorías '!Q274/'tablas turistas por categorías '!Q287-1,"-")</f>
        <v>-0.66082671776621948</v>
      </c>
    </row>
    <row r="275" spans="2:10" ht="15" hidden="1" customHeight="1" outlineLevel="1">
      <c r="B275" s="41" t="s">
        <v>19</v>
      </c>
      <c r="C275" s="164">
        <f>IFERROR('tablas turistas por categorías '!C275/'tablas turistas por categorías '!C288-1,"-")</f>
        <v>-1</v>
      </c>
      <c r="D275" s="164">
        <f>IFERROR('tablas turistas por categorías '!E275/'tablas turistas por categorías '!E288-1,"-")</f>
        <v>-0.27461139896373055</v>
      </c>
      <c r="E275" s="164">
        <f>IFERROR('tablas turistas por categorías '!G275/'tablas turistas por categorías '!G288-1,"-")</f>
        <v>-5.2508751458576475E-2</v>
      </c>
      <c r="F275" s="164">
        <f>IFERROR('tablas turistas por categorías '!I275/'tablas turistas por categorías '!I288-1,"-")</f>
        <v>-0.52136752136752129</v>
      </c>
      <c r="G275" s="164">
        <f>IFERROR('tablas turistas por categorías '!K275/'tablas turistas por categorías '!K288-1,"-")</f>
        <v>1.3548387096774195</v>
      </c>
      <c r="H275" s="165">
        <f>IFERROR('tablas turistas por categorías '!M275/'tablas turistas por categorías '!M288-1,"-")</f>
        <v>-0.29680616740088106</v>
      </c>
      <c r="I275" s="164">
        <f>IFERROR('tablas turistas por categorías '!O275/'tablas turistas por categorías '!O288-1,"-")</f>
        <v>-0.70640291514836018</v>
      </c>
      <c r="J275" s="165">
        <f>IFERROR('tablas turistas por categorías '!Q275/'tablas turistas por categorías '!Q288-1,"-")</f>
        <v>-0.60825966486343841</v>
      </c>
    </row>
    <row r="276" spans="2:10" ht="15" hidden="1" customHeight="1" outlineLevel="1">
      <c r="B276" s="41" t="s">
        <v>20</v>
      </c>
      <c r="C276" s="164">
        <f>IFERROR('tablas turistas por categorías '!C276/'tablas turistas por categorías '!C289-1,"-")</f>
        <v>0.11988304093567259</v>
      </c>
      <c r="D276" s="164">
        <f>IFERROR('tablas turistas por categorías '!E276/'tablas turistas por categorías '!E289-1,"-")</f>
        <v>-3.5823950870010224E-2</v>
      </c>
      <c r="E276" s="164">
        <f>IFERROR('tablas turistas por categorías '!G276/'tablas turistas por categorías '!G289-1,"-")</f>
        <v>-7.5606276747503531E-2</v>
      </c>
      <c r="F276" s="164">
        <f>IFERROR('tablas turistas por categorías '!I276/'tablas turistas por categorías '!I289-1,"-")</f>
        <v>-0.46657754010695185</v>
      </c>
      <c r="G276" s="164">
        <f>IFERROR('tablas turistas por categorías '!K276/'tablas turistas por categorías '!K289-1,"-")</f>
        <v>-0.54545454545454541</v>
      </c>
      <c r="H276" s="165">
        <f>IFERROR('tablas turistas por categorías '!M276/'tablas turistas por categorías '!M289-1,"-")</f>
        <v>-0.13464275547964699</v>
      </c>
      <c r="I276" s="164">
        <f>IFERROR('tablas turistas por categorías '!O276/'tablas turistas por categorías '!O289-1,"-")</f>
        <v>-0.28625646923519266</v>
      </c>
      <c r="J276" s="165">
        <f>IFERROR('tablas turistas por categorías '!Q276/'tablas turistas por categorías '!Q289-1,"-")</f>
        <v>-0.24262778505897775</v>
      </c>
    </row>
    <row r="277" spans="2:10" ht="15" hidden="1" customHeight="1" outlineLevel="1">
      <c r="B277" s="41" t="s">
        <v>21</v>
      </c>
      <c r="C277" s="164">
        <f>IFERROR('tablas turistas por categorías '!C277/'tablas turistas por categorías '!C290-1,"-")</f>
        <v>0.1408839779005524</v>
      </c>
      <c r="D277" s="164">
        <f>IFERROR('tablas turistas por categorías '!E277/'tablas turistas por categorías '!E290-1,"-")</f>
        <v>-0.20653218059558121</v>
      </c>
      <c r="E277" s="164">
        <f>IFERROR('tablas turistas por categorías '!G277/'tablas turistas por categorías '!G290-1,"-")</f>
        <v>0.22265625</v>
      </c>
      <c r="F277" s="164">
        <f>IFERROR('tablas turistas por categorías '!I277/'tablas turistas por categorías '!I290-1,"-")</f>
        <v>-0.5684754521963824</v>
      </c>
      <c r="G277" s="164">
        <f>IFERROR('tablas turistas por categorías '!K277/'tablas turistas por categorías '!K290-1,"-")</f>
        <v>-0.52459016393442626</v>
      </c>
      <c r="H277" s="165">
        <f>IFERROR('tablas turistas por categorías '!M277/'tablas turistas por categorías '!M290-1,"-")</f>
        <v>-9.9772598067083607E-2</v>
      </c>
      <c r="I277" s="164">
        <f>IFERROR('tablas turistas por categorías '!O277/'tablas turistas por categorías '!O290-1,"-")</f>
        <v>-6.4035546262415033E-2</v>
      </c>
      <c r="J277" s="165">
        <f>IFERROR('tablas turistas por categorías '!Q277/'tablas turistas por categorías '!Q290-1,"-")</f>
        <v>-7.5290957923008106E-2</v>
      </c>
    </row>
    <row r="278" spans="2:10" ht="15" hidden="1" customHeight="1" outlineLevel="1">
      <c r="B278" s="41" t="s">
        <v>22</v>
      </c>
      <c r="C278" s="164">
        <f>IFERROR('tablas turistas por categorías '!C278/'tablas turistas por categorías '!C291-1,"-")</f>
        <v>0.13105413105413111</v>
      </c>
      <c r="D278" s="164">
        <f>IFERROR('tablas turistas por categorías '!E278/'tablas turistas por categorías '!E291-1,"-")</f>
        <v>-0.22132471728594505</v>
      </c>
      <c r="E278" s="164">
        <f>IFERROR('tablas turistas por categorías '!G278/'tablas turistas por categorías '!G291-1,"-")</f>
        <v>3.506721215663422E-3</v>
      </c>
      <c r="F278" s="164">
        <f>IFERROR('tablas turistas por categorías '!I278/'tablas turistas por categorías '!I291-1,"-")</f>
        <v>-0.26623376623376627</v>
      </c>
      <c r="G278" s="164">
        <f>IFERROR('tablas turistas por categorías '!K278/'tablas turistas por categorías '!K291-1,"-")</f>
        <v>2.4375</v>
      </c>
      <c r="H278" s="165">
        <f>IFERROR('tablas turistas por categorías '!M278/'tablas turistas por categorías '!M291-1,"-")</f>
        <v>-7.8014184397163122E-2</v>
      </c>
      <c r="I278" s="164">
        <f>IFERROR('tablas turistas por categorías '!O278/'tablas turistas por categorías '!O291-1,"-")</f>
        <v>-0.14346289752650176</v>
      </c>
      <c r="J278" s="165">
        <f>IFERROR('tablas turistas por categorías '!Q278/'tablas turistas por categorías '!Q291-1,"-")</f>
        <v>-0.124810510358767</v>
      </c>
    </row>
    <row r="279" spans="2:10" collapsed="1">
      <c r="B279" s="171">
        <v>1990</v>
      </c>
      <c r="C279" s="173">
        <f>IFERROR('tablas turistas por categorías '!C279/'tablas turistas por categorías '!C292-1,"-")</f>
        <v>6.1247853463079593E-2</v>
      </c>
      <c r="D279" s="173">
        <f>IFERROR('tablas turistas por categorías '!E279/'tablas turistas por categorías '!E292-1,"-")</f>
        <v>-0.24440327312027177</v>
      </c>
      <c r="E279" s="173">
        <f>IFERROR('tablas turistas por categorías '!G279/'tablas turistas por categorías '!G292-1,"-")</f>
        <v>-0.10821511052457933</v>
      </c>
      <c r="F279" s="173">
        <f>IFERROR('tablas turistas por categorías '!I279/'tablas turistas por categorías '!I292-1,"-")</f>
        <v>-0.34995599882663542</v>
      </c>
      <c r="G279" s="173">
        <f>IFERROR('tablas turistas por categorías '!K279/'tablas turistas por categorías '!K292-1,"-")</f>
        <v>0.45029239766081863</v>
      </c>
      <c r="H279" s="173">
        <f>IFERROR('tablas turistas por categorías '!M279/'tablas turistas por categorías '!M292-1,"-")</f>
        <v>-0.16608126067970386</v>
      </c>
      <c r="I279" s="173">
        <f>IFERROR('tablas turistas por categorías '!O279/'tablas turistas por categorías '!O292-1,"-")</f>
        <v>-0.38108687771870464</v>
      </c>
      <c r="J279" s="173">
        <f>IFERROR('tablas turistas por categorías '!Q279/'tablas turistas por categorías '!Q292-1,"-")</f>
        <v>-0.32918557220770883</v>
      </c>
    </row>
    <row r="280" spans="2:10" ht="15" hidden="1" customHeight="1" outlineLevel="1">
      <c r="B280" s="41" t="s">
        <v>11</v>
      </c>
      <c r="C280" s="164" t="str">
        <f>IFERROR('tablas turistas por categorías '!C280/'tablas turistas por categorías '!C293-1,"-")</f>
        <v>-</v>
      </c>
      <c r="D280" s="164">
        <f>IFERROR('tablas turistas por categorías '!E280/'tablas turistas por categorías '!E293-1,"-")</f>
        <v>5.8252427184466438E-3</v>
      </c>
      <c r="E280" s="164">
        <f>IFERROR('tablas turistas por categorías '!G280/'tablas turistas por categorías '!G293-1,"-")</f>
        <v>0.42355008787346216</v>
      </c>
      <c r="F280" s="164">
        <f>IFERROR('tablas turistas por categorías '!I280/'tablas turistas por categorías '!I293-1,"-")</f>
        <v>-8.3102493074792561E-3</v>
      </c>
      <c r="G280" s="164">
        <f>IFERROR('tablas turistas por categorías '!K280/'tablas turistas por categorías '!K293-1,"-")</f>
        <v>-0.68518518518518512</v>
      </c>
      <c r="H280" s="165">
        <f>IFERROR('tablas turistas por categorías '!M280/'tablas turistas por categorías '!M293-1,"-")</f>
        <v>0.3151374370886566</v>
      </c>
      <c r="I280" s="164">
        <f>IFERROR('tablas turistas por categorías '!O280/'tablas turistas por categorías '!O293-1,"-")</f>
        <v>-0.37656514382402706</v>
      </c>
      <c r="J280" s="165">
        <f>IFERROR('tablas turistas por categorías '!Q280/'tablas turistas por categorías '!Q293-1,"-")</f>
        <v>-0.25251683677011738</v>
      </c>
    </row>
    <row r="281" spans="2:10" ht="15" hidden="1" customHeight="1" outlineLevel="1">
      <c r="B281" s="41" t="s">
        <v>12</v>
      </c>
      <c r="C281" s="164" t="str">
        <f>IFERROR('tablas turistas por categorías '!C281/'tablas turistas por categorías '!C294-1,"-")</f>
        <v>-</v>
      </c>
      <c r="D281" s="164">
        <f>IFERROR('tablas turistas por categorías '!E281/'tablas turistas por categorías '!E294-1,"-")</f>
        <v>0.30933852140077822</v>
      </c>
      <c r="E281" s="164">
        <f>IFERROR('tablas turistas por categorías '!G281/'tablas turistas por categorías '!G294-1,"-")</f>
        <v>-0.29290741743367621</v>
      </c>
      <c r="F281" s="164">
        <f>IFERROR('tablas turistas por categorías '!I281/'tablas turistas por categorías '!I294-1,"-")</f>
        <v>0.41944444444444451</v>
      </c>
      <c r="G281" s="164">
        <f>IFERROR('tablas turistas por categorías '!K281/'tablas turistas por categorías '!K294-1,"-")</f>
        <v>0.61764705882352944</v>
      </c>
      <c r="H281" s="165">
        <f>IFERROR('tablas turistas por categorías '!M281/'tablas turistas por categorías '!M294-1,"-")</f>
        <v>-1.0400734169470738E-2</v>
      </c>
      <c r="I281" s="164">
        <f>IFERROR('tablas turistas por categorías '!O281/'tablas turistas por categorías '!O294-1,"-")</f>
        <v>-0.31704068039758171</v>
      </c>
      <c r="J281" s="165">
        <f>IFERROR('tablas turistas por categorías '!Q281/'tablas turistas por categorías '!Q294-1,"-")</f>
        <v>-0.24009824992324225</v>
      </c>
    </row>
    <row r="282" spans="2:10" ht="15" hidden="1" customHeight="1" outlineLevel="1">
      <c r="B282" s="41" t="s">
        <v>13</v>
      </c>
      <c r="C282" s="164" t="str">
        <f>IFERROR('tablas turistas por categorías '!C282/'tablas turistas por categorías '!C295-1,"-")</f>
        <v>-</v>
      </c>
      <c r="D282" s="164">
        <f>IFERROR('tablas turistas por categorías '!E282/'tablas turistas por categorías '!E295-1,"-")</f>
        <v>-2.8761061946902644E-2</v>
      </c>
      <c r="E282" s="164">
        <f>IFERROR('tablas turistas por categorías '!G282/'tablas turistas por categorías '!G295-1,"-")</f>
        <v>-0.25370675453047775</v>
      </c>
      <c r="F282" s="164">
        <f>IFERROR('tablas turistas por categorías '!I282/'tablas turistas por categorías '!I295-1,"-")</f>
        <v>-0.33333333333333337</v>
      </c>
      <c r="G282" s="164">
        <f>IFERROR('tablas turistas por categorías '!K282/'tablas turistas por categorías '!K295-1,"-")</f>
        <v>1.8333333333333335</v>
      </c>
      <c r="H282" s="165">
        <f>IFERROR('tablas turistas por categorías '!M282/'tablas turistas por categorías '!M295-1,"-")</f>
        <v>-0.19956733369388857</v>
      </c>
      <c r="I282" s="164">
        <f>IFERROR('tablas turistas por categorías '!O282/'tablas turistas por categorías '!O295-1,"-")</f>
        <v>-0.27809553253980523</v>
      </c>
      <c r="J282" s="165">
        <f>IFERROR('tablas turistas por categorías '!Q282/'tablas turistas por categorías '!Q295-1,"-")</f>
        <v>-0.2606395768213513</v>
      </c>
    </row>
    <row r="283" spans="2:10" ht="15" hidden="1" customHeight="1" outlineLevel="1">
      <c r="B283" s="41" t="s">
        <v>14</v>
      </c>
      <c r="C283" s="164" t="str">
        <f>IFERROR('tablas turistas por categorías '!C283/'tablas turistas por categorías '!C296-1,"-")</f>
        <v>-</v>
      </c>
      <c r="D283" s="164" t="str">
        <f>IFERROR('tablas turistas por categorías '!E283/'tablas turistas por categorías '!E296-1,"-")</f>
        <v>-</v>
      </c>
      <c r="E283" s="164">
        <f>IFERROR('tablas turistas por categorías '!G283/'tablas turistas por categorías '!G296-1,"-")</f>
        <v>-0.19999999999999996</v>
      </c>
      <c r="F283" s="164">
        <f>IFERROR('tablas turistas por categorías '!I283/'tablas turistas por categorías '!I296-1,"-")</f>
        <v>-0.47058823529411764</v>
      </c>
      <c r="G283" s="164">
        <f>IFERROR('tablas turistas por categorías '!K283/'tablas turistas por categorías '!K296-1,"-")</f>
        <v>-0.5714285714285714</v>
      </c>
      <c r="H283" s="165">
        <f>IFERROR('tablas turistas por categorías '!M283/'tablas turistas por categorías '!M296-1,"-")</f>
        <v>-0.10344827586206895</v>
      </c>
      <c r="I283" s="164">
        <f>IFERROR('tablas turistas por categorías '!O283/'tablas turistas por categorías '!O296-1,"-")</f>
        <v>-0.4421985010220304</v>
      </c>
      <c r="J283" s="165">
        <f>IFERROR('tablas turistas por categorías '!Q283/'tablas turistas por categorías '!Q296-1,"-")</f>
        <v>-0.43998194945848379</v>
      </c>
    </row>
    <row r="284" spans="2:10" ht="15" hidden="1" customHeight="1" outlineLevel="1">
      <c r="B284" s="41" t="s">
        <v>15</v>
      </c>
      <c r="C284" s="164">
        <f>IFERROR('tablas turistas por categorías '!C284/'tablas turistas por categorías '!C297-1,"-")</f>
        <v>-1</v>
      </c>
      <c r="D284" s="164">
        <f>IFERROR('tablas turistas por categorías '!E284/'tablas turistas por categorías '!E297-1,"-")</f>
        <v>3</v>
      </c>
      <c r="E284" s="164">
        <f>IFERROR('tablas turistas por categorías '!G284/'tablas turistas por categorías '!G297-1,"-")</f>
        <v>-0.77777777777777779</v>
      </c>
      <c r="F284" s="164">
        <f>IFERROR('tablas turistas por categorías '!I284/'tablas turistas por categorías '!I297-1,"-")</f>
        <v>0</v>
      </c>
      <c r="G284" s="164">
        <f>IFERROR('tablas turistas por categorías '!K284/'tablas turistas por categorías '!K297-1,"-")</f>
        <v>0</v>
      </c>
      <c r="H284" s="165">
        <f>IFERROR('tablas turistas por categorías '!M284/'tablas turistas por categorías '!M297-1,"-")</f>
        <v>-0.4285714285714286</v>
      </c>
      <c r="I284" s="164">
        <f>IFERROR('tablas turistas por categorías '!O284/'tablas turistas por categorías '!O297-1,"-")</f>
        <v>-0.31132487975513778</v>
      </c>
      <c r="J284" s="165">
        <f>IFERROR('tablas turistas por categorías '!Q284/'tablas turistas por categorías '!Q297-1,"-")</f>
        <v>-0.31186071817192595</v>
      </c>
    </row>
    <row r="285" spans="2:10" ht="15" hidden="1" customHeight="1" outlineLevel="1">
      <c r="B285" s="41" t="s">
        <v>16</v>
      </c>
      <c r="C285" s="164">
        <f>IFERROR('tablas turistas por categorías '!C285/'tablas turistas por categorías '!C298-1,"-")</f>
        <v>-1</v>
      </c>
      <c r="D285" s="164">
        <f>IFERROR('tablas turistas por categorías '!E285/'tablas turistas por categorías '!E298-1,"-")</f>
        <v>-0.75</v>
      </c>
      <c r="E285" s="164">
        <f>IFERROR('tablas turistas por categorías '!G285/'tablas turistas por categorías '!G298-1,"-")</f>
        <v>-0.6</v>
      </c>
      <c r="F285" s="164">
        <f>IFERROR('tablas turistas por categorías '!I285/'tablas turistas por categorías '!I298-1,"-")</f>
        <v>0.25</v>
      </c>
      <c r="G285" s="164">
        <f>IFERROR('tablas turistas por categorías '!K285/'tablas turistas por categorías '!K298-1,"-")</f>
        <v>1.1111111111111112</v>
      </c>
      <c r="H285" s="165">
        <f>IFERROR('tablas turistas por categorías '!M285/'tablas turistas por categorías '!M298-1,"-")</f>
        <v>-6.8965517241379337E-2</v>
      </c>
      <c r="I285" s="164">
        <f>IFERROR('tablas turistas por categorías '!O285/'tablas turistas por categorías '!O298-1,"-")</f>
        <v>-0.1926371845334568</v>
      </c>
      <c r="J285" s="165">
        <f>IFERROR('tablas turistas por categorías '!Q285/'tablas turistas por categorías '!Q298-1,"-")</f>
        <v>-0.19181232750689969</v>
      </c>
    </row>
    <row r="286" spans="2:10" ht="15" hidden="1" customHeight="1" outlineLevel="1">
      <c r="B286" s="41" t="s">
        <v>17</v>
      </c>
      <c r="C286" s="164" t="str">
        <f>IFERROR('tablas turistas por categorías '!C286/'tablas turistas por categorías '!C299-1,"-")</f>
        <v>-</v>
      </c>
      <c r="D286" s="164">
        <f>IFERROR('tablas turistas por categorías '!E286/'tablas turistas por categorías '!E299-1,"-")</f>
        <v>-1</v>
      </c>
      <c r="E286" s="164">
        <f>IFERROR('tablas turistas por categorías '!G286/'tablas turistas por categorías '!G299-1,"-")</f>
        <v>-0.4</v>
      </c>
      <c r="F286" s="164">
        <f>IFERROR('tablas turistas por categorías '!I286/'tablas turistas por categorías '!I299-1,"-")</f>
        <v>-0.1428571428571429</v>
      </c>
      <c r="G286" s="164">
        <f>IFERROR('tablas turistas por categorías '!K286/'tablas turistas por categorías '!K299-1,"-")</f>
        <v>13.333333333333334</v>
      </c>
      <c r="H286" s="165">
        <f>IFERROR('tablas turistas por categorías '!M286/'tablas turistas por categorías '!M299-1,"-")</f>
        <v>1.4761904761904763</v>
      </c>
      <c r="I286" s="164">
        <f>IFERROR('tablas turistas por categorías '!O286/'tablas turistas por categorías '!O299-1,"-")</f>
        <v>-0.31031922791388267</v>
      </c>
      <c r="J286" s="165">
        <f>IFERROR('tablas turistas por categorías '!Q286/'tablas turistas por categorías '!Q299-1,"-")</f>
        <v>-0.3010832102412605</v>
      </c>
    </row>
    <row r="287" spans="2:10" ht="15" hidden="1" customHeight="1" outlineLevel="1">
      <c r="B287" s="41" t="s">
        <v>18</v>
      </c>
      <c r="C287" s="164" t="str">
        <f>IFERROR('tablas turistas por categorías '!C287/'tablas turistas por categorías '!C300-1,"-")</f>
        <v>-</v>
      </c>
      <c r="D287" s="164">
        <f>IFERROR('tablas turistas por categorías '!E287/'tablas turistas por categorías '!E300-1,"-")</f>
        <v>-1</v>
      </c>
      <c r="E287" s="164">
        <f>IFERROR('tablas turistas por categorías '!G287/'tablas turistas por categorías '!G300-1,"-")</f>
        <v>-1</v>
      </c>
      <c r="F287" s="164">
        <f>IFERROR('tablas turistas por categorías '!I287/'tablas turistas por categorías '!I300-1,"-")</f>
        <v>12</v>
      </c>
      <c r="G287" s="164">
        <f>IFERROR('tablas turistas por categorías '!K287/'tablas turistas por categorías '!K300-1,"-")</f>
        <v>8</v>
      </c>
      <c r="H287" s="165">
        <f>IFERROR('tablas turistas por categorías '!M287/'tablas turistas por categorías '!M300-1,"-")</f>
        <v>2.1428571428571428</v>
      </c>
      <c r="I287" s="164">
        <f>IFERROR('tablas turistas por categorías '!O287/'tablas turistas por categorías '!O300-1,"-")</f>
        <v>-7.6745970836531119E-2</v>
      </c>
      <c r="J287" s="165">
        <f>IFERROR('tablas turistas por categorías '!Q287/'tablas turistas por categorías '!Q300-1,"-")</f>
        <v>-6.8824878919194532E-2</v>
      </c>
    </row>
    <row r="288" spans="2:10" ht="15" hidden="1" customHeight="1" outlineLevel="1">
      <c r="B288" s="41" t="s">
        <v>19</v>
      </c>
      <c r="C288" s="164">
        <f>IFERROR('tablas turistas por categorías '!C288/'tablas turistas por categorías '!C301-1,"-")</f>
        <v>307</v>
      </c>
      <c r="D288" s="164">
        <f>IFERROR('tablas turistas por categorías '!E288/'tablas turistas por categorías '!E301-1,"-")</f>
        <v>-0.26615969581749055</v>
      </c>
      <c r="E288" s="164">
        <f>IFERROR('tablas turistas por categorías '!G288/'tablas turistas por categorías '!G301-1,"-")</f>
        <v>0.19860139860139858</v>
      </c>
      <c r="F288" s="164">
        <f>IFERROR('tablas turistas por categorías '!I288/'tablas turistas por categorías '!I301-1,"-")</f>
        <v>-2.9045643153526979E-2</v>
      </c>
      <c r="G288" s="164">
        <f>IFERROR('tablas turistas por categorías '!K288/'tablas turistas por categorías '!K301-1,"-")</f>
        <v>-0.48333333333333328</v>
      </c>
      <c r="H288" s="165">
        <f>IFERROR('tablas turistas por categorías '!M288/'tablas turistas por categorías '!M301-1,"-")</f>
        <v>0.17692806221646151</v>
      </c>
      <c r="I288" s="164">
        <f>IFERROR('tablas turistas por categorías '!O288/'tablas turistas por categorías '!O301-1,"-")</f>
        <v>-9.8404255319148981E-2</v>
      </c>
      <c r="J288" s="165">
        <f>IFERROR('tablas turistas por categorías '!Q288/'tablas turistas por categorías '!Q301-1,"-")</f>
        <v>-4.4864524259609295E-2</v>
      </c>
    </row>
    <row r="289" spans="2:10" ht="15" hidden="1" customHeight="1" outlineLevel="1">
      <c r="B289" s="41" t="s">
        <v>20</v>
      </c>
      <c r="C289" s="164" t="str">
        <f>IFERROR('tablas turistas por categorías '!C289/'tablas turistas por categorías '!C302-1,"-")</f>
        <v>-</v>
      </c>
      <c r="D289" s="164">
        <f>IFERROR('tablas turistas por categorías '!E289/'tablas turistas por categorías '!E302-1,"-")</f>
        <v>-1.9076305220883549E-2</v>
      </c>
      <c r="E289" s="164">
        <f>IFERROR('tablas turistas por categorías '!G289/'tablas turistas por categorías '!G302-1,"-")</f>
        <v>0.14355628058727565</v>
      </c>
      <c r="F289" s="164">
        <f>IFERROR('tablas turistas por categorías '!I289/'tablas turistas por categorías '!I302-1,"-")</f>
        <v>-6.6167290886392061E-2</v>
      </c>
      <c r="G289" s="164">
        <f>IFERROR('tablas turistas por categorías '!K289/'tablas turistas por categorías '!K302-1,"-")</f>
        <v>-0.71052631578947367</v>
      </c>
      <c r="H289" s="165">
        <f>IFERROR('tablas turistas por categorías '!M289/'tablas turistas por categorías '!M302-1,"-")</f>
        <v>0.10645669291338589</v>
      </c>
      <c r="I289" s="164">
        <f>IFERROR('tablas turistas por categorías '!O289/'tablas turistas por categorías '!O302-1,"-")</f>
        <v>-5.0867809191136315E-2</v>
      </c>
      <c r="J289" s="165">
        <f>IFERROR('tablas turistas por categorías '!Q289/'tablas turistas por categorías '!Q302-1,"-")</f>
        <v>-1.037613488975353E-2</v>
      </c>
    </row>
    <row r="290" spans="2:10" ht="15" hidden="1" customHeight="1" outlineLevel="1">
      <c r="B290" s="41" t="s">
        <v>21</v>
      </c>
      <c r="C290" s="164" t="str">
        <f>IFERROR('tablas turistas por categorías '!C290/'tablas turistas por categorías '!C303-1,"-")</f>
        <v>-</v>
      </c>
      <c r="D290" s="164">
        <f>IFERROR('tablas turistas por categorías '!E290/'tablas turistas por categorías '!E303-1,"-")</f>
        <v>-0.11025641025641031</v>
      </c>
      <c r="E290" s="164">
        <f>IFERROR('tablas turistas por categorías '!G290/'tablas turistas por categorías '!G303-1,"-")</f>
        <v>4.6606704824202705E-2</v>
      </c>
      <c r="F290" s="164">
        <f>IFERROR('tablas turistas por categorías '!I290/'tablas turistas por categorías '!I303-1,"-")</f>
        <v>9.126466753585305E-3</v>
      </c>
      <c r="G290" s="164">
        <f>IFERROR('tablas turistas por categorías '!K290/'tablas turistas por categorías '!K303-1,"-")</f>
        <v>-0.42452830188679247</v>
      </c>
      <c r="H290" s="165">
        <f>IFERROR('tablas turistas por categorías '!M290/'tablas turistas por categorías '!M303-1,"-")</f>
        <v>7.7158603796693148E-2</v>
      </c>
      <c r="I290" s="164">
        <f>IFERROR('tablas turistas por categorías '!O290/'tablas turistas por categorías '!O303-1,"-")</f>
        <v>-0.16517564913811911</v>
      </c>
      <c r="J290" s="165">
        <f>IFERROR('tablas turistas por categorías '!Q290/'tablas turistas por categorías '!Q303-1,"-")</f>
        <v>-0.10151222651222647</v>
      </c>
    </row>
    <row r="291" spans="2:10" ht="15" hidden="1" customHeight="1" outlineLevel="1">
      <c r="B291" s="41" t="s">
        <v>22</v>
      </c>
      <c r="C291" s="164">
        <f>IFERROR('tablas turistas por categorías '!C291/'tablas turistas por categorías '!C304-1,"-")</f>
        <v>174.5</v>
      </c>
      <c r="D291" s="164">
        <f>IFERROR('tablas turistas por categorías '!E291/'tablas turistas por categorías '!E304-1,"-")</f>
        <v>-6.7771084337349352E-2</v>
      </c>
      <c r="E291" s="164">
        <f>IFERROR('tablas turistas por categorías '!G291/'tablas turistas por categorías '!G304-1,"-")</f>
        <v>7.0713391739674503E-2</v>
      </c>
      <c r="F291" s="164">
        <f>IFERROR('tablas turistas por categorías '!I291/'tablas turistas por categorías '!I304-1,"-")</f>
        <v>-0.41333333333333333</v>
      </c>
      <c r="G291" s="164">
        <f>IFERROR('tablas turistas por categorías '!K291/'tablas turistas por categorías '!K304-1,"-")</f>
        <v>-0.73983739837398366</v>
      </c>
      <c r="H291" s="165">
        <f>IFERROR('tablas turistas por categorías '!M291/'tablas turistas por categorías '!M304-1,"-")</f>
        <v>-3.7307973664959748E-2</v>
      </c>
      <c r="I291" s="164">
        <f>IFERROR('tablas turistas por categorías '!O291/'tablas turistas por categorías '!O304-1,"-")</f>
        <v>-9.8960415833666548E-3</v>
      </c>
      <c r="J291" s="165">
        <f>IFERROR('tablas turistas por categorías '!Q291/'tablas turistas por categorías '!Q304-1,"-")</f>
        <v>-1.7866004962779125E-2</v>
      </c>
    </row>
    <row r="292" spans="2:10" collapsed="1">
      <c r="B292" s="171">
        <v>1989</v>
      </c>
      <c r="C292" s="173">
        <f>IFERROR('tablas turistas por categorías '!C292/'tablas turistas por categorías '!C305-1,"-")</f>
        <v>115.46666666666667</v>
      </c>
      <c r="D292" s="173">
        <f>IFERROR('tablas turistas por categorías '!E292/'tablas turistas por categorías '!E305-1,"-")</f>
        <v>-1.1145038167938881E-2</v>
      </c>
      <c r="E292" s="173">
        <f>IFERROR('tablas turistas por categorías '!G292/'tablas turistas por categorías '!G305-1,"-")</f>
        <v>1.1907411529045175E-2</v>
      </c>
      <c r="F292" s="173">
        <f>IFERROR('tablas turistas por categorías '!I292/'tablas turistas por categorías '!I305-1,"-")</f>
        <v>-0.10076496966499604</v>
      </c>
      <c r="G292" s="173">
        <f>IFERROR('tablas turistas por categorías '!K292/'tablas turistas por categorías '!K305-1,"-")</f>
        <v>-0.38709677419354838</v>
      </c>
      <c r="H292" s="173">
        <f>IFERROR('tablas turistas por categorías '!M292/'tablas turistas por categorías '!M305-1,"-")</f>
        <v>5.8693467336683458E-2</v>
      </c>
      <c r="I292" s="173">
        <f>IFERROR('tablas turistas por categorías '!O292/'tablas turistas por categorías '!O305-1,"-")</f>
        <v>-0.21196900627254012</v>
      </c>
      <c r="J292" s="173">
        <f>IFERROR('tablas turistas por categorías '!Q292/'tablas turistas por categorías '!Q305-1,"-")</f>
        <v>-0.1601374173619331</v>
      </c>
    </row>
    <row r="293" spans="2:10" ht="15" hidden="1" customHeight="1" outlineLevel="1">
      <c r="B293" s="41" t="s">
        <v>11</v>
      </c>
      <c r="C293" s="164" t="str">
        <f>IFERROR('tablas turistas por categorías '!C293/'tablas turistas por categorías '!C306-1,"-")</f>
        <v>-</v>
      </c>
      <c r="D293" s="164">
        <f>IFERROR('tablas turistas por categorías '!E293/'tablas turistas por categorías '!E306-1,"-")</f>
        <v>-0.48241206030150752</v>
      </c>
      <c r="E293" s="164">
        <f>IFERROR('tablas turistas por categorías '!G293/'tablas turistas por categorías '!G306-1,"-")</f>
        <v>1.4473118279569892</v>
      </c>
      <c r="F293" s="164">
        <f>IFERROR('tablas turistas por categorías '!I293/'tablas turistas por categorías '!I306-1,"-")</f>
        <v>-0.48132183908045978</v>
      </c>
      <c r="G293" s="164">
        <f>IFERROR('tablas turistas por categorías '!K293/'tablas turistas por categorías '!K306-1,"-")</f>
        <v>-0.5</v>
      </c>
      <c r="H293" s="165">
        <f>IFERROR('tablas turistas por categorías '!M293/'tablas turistas por categorías '!M306-1,"-")</f>
        <v>-0.20449645826917151</v>
      </c>
      <c r="I293" s="164">
        <f>IFERROR('tablas turistas por categorías '!O293/'tablas turistas por categorías '!O306-1,"-")</f>
        <v>0.8620037807183365</v>
      </c>
      <c r="J293" s="165">
        <f>IFERROR('tablas turistas por categorías '!Q293/'tablas turistas por categorías '!Q306-1,"-")</f>
        <v>0.50109431995831155</v>
      </c>
    </row>
    <row r="294" spans="2:10" ht="15" hidden="1" customHeight="1" outlineLevel="1">
      <c r="B294" s="41" t="s">
        <v>12</v>
      </c>
      <c r="C294" s="164" t="str">
        <f>IFERROR('tablas turistas por categorías '!C294/'tablas turistas por categorías '!C307-1,"-")</f>
        <v>-</v>
      </c>
      <c r="D294" s="164">
        <f>IFERROR('tablas turistas por categorías '!E294/'tablas turistas por categorías '!E307-1,"-")</f>
        <v>-0.46374543557642145</v>
      </c>
      <c r="E294" s="164">
        <f>IFERROR('tablas turistas por categorías '!G294/'tablas turistas por categorías '!G307-1,"-")</f>
        <v>0.19469598965071144</v>
      </c>
      <c r="F294" s="164">
        <f>IFERROR('tablas turistas por categorías '!I294/'tablas turistas por categorías '!I307-1,"-")</f>
        <v>-0.55000000000000004</v>
      </c>
      <c r="G294" s="164">
        <f>IFERROR('tablas turistas por categorías '!K294/'tablas turistas por categorías '!K307-1,"-")</f>
        <v>-0.66666666666666674</v>
      </c>
      <c r="H294" s="165">
        <f>IFERROR('tablas turistas por categorías '!M294/'tablas turistas por categorías '!M307-1,"-")</f>
        <v>-0.25108820160366552</v>
      </c>
      <c r="I294" s="164">
        <f>IFERROR('tablas turistas por categorías '!O294/'tablas turistas por categorías '!O307-1,"-")</f>
        <v>0.73585912486659555</v>
      </c>
      <c r="J294" s="165">
        <f>IFERROR('tablas turistas por categorías '!Q294/'tablas turistas por categorías '!Q307-1,"-")</f>
        <v>0.30449584459797729</v>
      </c>
    </row>
    <row r="295" spans="2:10" ht="15" hidden="1" customHeight="1" outlineLevel="1">
      <c r="B295" s="41" t="s">
        <v>13</v>
      </c>
      <c r="C295" s="164" t="str">
        <f>IFERROR('tablas turistas por categorías '!C295/'tablas turistas por categorías '!C308-1,"-")</f>
        <v>-</v>
      </c>
      <c r="D295" s="164">
        <f>IFERROR('tablas turistas por categorías '!E295/'tablas turistas por categorías '!E308-1,"-")</f>
        <v>-0.72622652937613563</v>
      </c>
      <c r="E295" s="164">
        <f>IFERROR('tablas turistas por categorías '!G295/'tablas turistas por categorías '!G308-1,"-")</f>
        <v>0.76197387518142246</v>
      </c>
      <c r="F295" s="164">
        <f>IFERROR('tablas turistas por categorías '!I295/'tablas turistas por categorías '!I308-1,"-")</f>
        <v>-0.39795918367346939</v>
      </c>
      <c r="G295" s="164">
        <f>IFERROR('tablas turistas por categorías '!K295/'tablas turistas por categorías '!K308-1,"-")</f>
        <v>-0.7931034482758621</v>
      </c>
      <c r="H295" s="165">
        <f>IFERROR('tablas turistas por categorías '!M295/'tablas turistas por categorías '!M308-1,"-")</f>
        <v>-0.30567029665790457</v>
      </c>
      <c r="I295" s="164">
        <f>IFERROR('tablas turistas por categorías '!O295/'tablas turistas por categorías '!O308-1,"-")</f>
        <v>0.72231096911608095</v>
      </c>
      <c r="J295" s="165">
        <f>IFERROR('tablas turistas por categorías '!Q295/'tablas turistas por categorías '!Q308-1,"-")</f>
        <v>0.29584047359401766</v>
      </c>
    </row>
    <row r="296" spans="2:10" ht="15" hidden="1" customHeight="1" outlineLevel="1">
      <c r="B296" s="41" t="s">
        <v>14</v>
      </c>
      <c r="C296" s="164">
        <f>IFERROR('tablas turistas por categorías '!C296/'tablas turistas por categorías '!C309-1,"-")</f>
        <v>-1</v>
      </c>
      <c r="D296" s="164">
        <f>IFERROR('tablas turistas por categorías '!E296/'tablas turistas por categorías '!E309-1,"-")</f>
        <v>-1</v>
      </c>
      <c r="E296" s="164" t="str">
        <f>IFERROR('tablas turistas por categorías '!G296/'tablas turistas por categorías '!G309-1,"-")</f>
        <v>-</v>
      </c>
      <c r="F296" s="164">
        <f>IFERROR('tablas turistas por categorías '!I296/'tablas turistas por categorías '!I309-1,"-")</f>
        <v>-0.91584158415841588</v>
      </c>
      <c r="G296" s="164" t="str">
        <f>IFERROR('tablas turistas por categorías '!K296/'tablas turistas por categorías '!K309-1,"-")</f>
        <v>-</v>
      </c>
      <c r="H296" s="165">
        <f>IFERROR('tablas turistas por categorías '!M296/'tablas turistas por categorías '!M309-1,"-")</f>
        <v>-0.96759776536312847</v>
      </c>
      <c r="I296" s="164">
        <f>IFERROR('tablas turistas por categorías '!O296/'tablas turistas por categorías '!O309-1,"-")</f>
        <v>0.86330935251798557</v>
      </c>
      <c r="J296" s="165">
        <f>IFERROR('tablas turistas por categorías '!Q296/'tablas turistas por categorías '!Q309-1,"-")</f>
        <v>0.36034376918354827</v>
      </c>
    </row>
    <row r="297" spans="2:10" ht="15" hidden="1" customHeight="1" outlineLevel="1">
      <c r="B297" s="41" t="s">
        <v>15</v>
      </c>
      <c r="C297" s="164" t="str">
        <f>IFERROR('tablas turistas por categorías '!C297/'tablas turistas por categorías '!C310-1,"-")</f>
        <v>-</v>
      </c>
      <c r="D297" s="164">
        <f>IFERROR('tablas turistas por categorías '!E297/'tablas turistas por categorías '!E310-1,"-")</f>
        <v>-0.99811676082862522</v>
      </c>
      <c r="E297" s="164">
        <f>IFERROR('tablas turistas por categorías '!G297/'tablas turistas por categorías '!G310-1,"-")</f>
        <v>-0.25</v>
      </c>
      <c r="F297" s="164">
        <f>IFERROR('tablas turistas por categorías '!I297/'tablas turistas por categorías '!I310-1,"-")</f>
        <v>-0.97402597402597402</v>
      </c>
      <c r="G297" s="164">
        <f>IFERROR('tablas turistas por categorías '!K297/'tablas turistas por categorías '!K310-1,"-")</f>
        <v>-0.7142857142857143</v>
      </c>
      <c r="H297" s="165">
        <f>IFERROR('tablas turistas por categorías '!M297/'tablas turistas por categorías '!M310-1,"-")</f>
        <v>-0.97017045454545459</v>
      </c>
      <c r="I297" s="164">
        <f>IFERROR('tablas turistas por categorías '!O297/'tablas turistas por categorías '!O310-1,"-")</f>
        <v>1.2225461613216715</v>
      </c>
      <c r="J297" s="165">
        <f>IFERROR('tablas turistas por categorías '!Q297/'tablas turistas por categorías '!Q310-1,"-")</f>
        <v>0.66364952932657495</v>
      </c>
    </row>
    <row r="298" spans="2:10" ht="15" hidden="1" customHeight="1" outlineLevel="1">
      <c r="B298" s="41" t="s">
        <v>16</v>
      </c>
      <c r="C298" s="164">
        <f>IFERROR('tablas turistas por categorías '!C298/'tablas turistas por categorías '!C311-1,"-")</f>
        <v>1.3333333333333335</v>
      </c>
      <c r="D298" s="164">
        <f>IFERROR('tablas turistas por categorías '!E298/'tablas turistas por categorías '!E311-1,"-")</f>
        <v>-0.99568500539374327</v>
      </c>
      <c r="E298" s="164">
        <f>IFERROR('tablas turistas por categorías '!G298/'tablas turistas por categorías '!G311-1,"-")</f>
        <v>-0.44444444444444442</v>
      </c>
      <c r="F298" s="164">
        <f>IFERROR('tablas turistas por categorías '!I298/'tablas turistas por categorías '!I311-1,"-")</f>
        <v>-0.97938144329896903</v>
      </c>
      <c r="G298" s="164">
        <f>IFERROR('tablas turistas por categorías '!K298/'tablas turistas por categorías '!K311-1,"-")</f>
        <v>8</v>
      </c>
      <c r="H298" s="165">
        <f>IFERROR('tablas turistas por categorías '!M298/'tablas turistas por categorías '!M311-1,"-")</f>
        <v>-0.97442680776014112</v>
      </c>
      <c r="I298" s="164">
        <f>IFERROR('tablas turistas por categorías '!O298/'tablas turistas por categorías '!O311-1,"-")</f>
        <v>0.35732243871778757</v>
      </c>
      <c r="J298" s="165">
        <f>IFERROR('tablas turistas por categorías '!Q298/'tablas turistas por categorías '!Q311-1,"-")</f>
        <v>7.4142724745134281E-3</v>
      </c>
    </row>
    <row r="299" spans="2:10" ht="15" hidden="1" customHeight="1" outlineLevel="1">
      <c r="B299" s="41" t="s">
        <v>17</v>
      </c>
      <c r="C299" s="164" t="str">
        <f>IFERROR('tablas turistas por categorías '!C299/'tablas turistas por categorías '!C312-1,"-")</f>
        <v>-</v>
      </c>
      <c r="D299" s="164">
        <f>IFERROR('tablas turistas por categorías '!E299/'tablas turistas por categorías '!E312-1,"-")</f>
        <v>-0.98886827458256032</v>
      </c>
      <c r="E299" s="164">
        <f>IFERROR('tablas turistas por categorías '!G299/'tablas turistas por categorías '!G312-1,"-")</f>
        <v>-0.70588235294117641</v>
      </c>
      <c r="F299" s="164">
        <f>IFERROR('tablas turistas por categorías '!I299/'tablas turistas por categorías '!I312-1,"-")</f>
        <v>-0.93333333333333335</v>
      </c>
      <c r="G299" s="164" t="str">
        <f>IFERROR('tablas turistas por categorías '!K299/'tablas turistas por categorías '!K312-1,"-")</f>
        <v>-</v>
      </c>
      <c r="H299" s="165">
        <f>IFERROR('tablas turistas por categorías '!M299/'tablas turistas por categorías '!M312-1,"-")</f>
        <v>-0.9682299546142209</v>
      </c>
      <c r="I299" s="164">
        <f>IFERROR('tablas turistas por categorías '!O299/'tablas turistas por categorías '!O312-1,"-")</f>
        <v>0.43654461429079272</v>
      </c>
      <c r="J299" s="165">
        <f>IFERROR('tablas turistas por categorías '!Q299/'tablas turistas por categorías '!Q312-1,"-")</f>
        <v>0.16925734024179628</v>
      </c>
    </row>
    <row r="300" spans="2:10" ht="15" hidden="1" customHeight="1" outlineLevel="1">
      <c r="B300" s="41" t="s">
        <v>18</v>
      </c>
      <c r="C300" s="164" t="str">
        <f>IFERROR('tablas turistas por categorías '!C300/'tablas turistas por categorías '!C313-1,"-")</f>
        <v>-</v>
      </c>
      <c r="D300" s="164">
        <f>IFERROR('tablas turistas por categorías '!E300/'tablas turistas por categorías '!E313-1,"-")</f>
        <v>-0.98228346456692917</v>
      </c>
      <c r="E300" s="164">
        <f>IFERROR('tablas turistas por categorías '!G300/'tablas turistas por categorías '!G313-1,"-")</f>
        <v>-0.75</v>
      </c>
      <c r="F300" s="164">
        <f>IFERROR('tablas turistas por categorías '!I300/'tablas turistas por categorías '!I313-1,"-")</f>
        <v>-0.97959183673469385</v>
      </c>
      <c r="G300" s="164">
        <f>IFERROR('tablas turistas por categorías '!K300/'tablas turistas por categorías '!K313-1,"-")</f>
        <v>0</v>
      </c>
      <c r="H300" s="165">
        <f>IFERROR('tablas turistas por categorías '!M300/'tablas turistas por categorías '!M313-1,"-")</f>
        <v>-0.97712418300653592</v>
      </c>
      <c r="I300" s="164">
        <f>IFERROR('tablas turistas por categorías '!O300/'tablas turistas por categorías '!O313-1,"-")</f>
        <v>0.75134408602150549</v>
      </c>
      <c r="J300" s="165">
        <f>IFERROR('tablas turistas por categorías '!Q300/'tablas turistas por categorías '!Q313-1,"-")</f>
        <v>0.37939521800281284</v>
      </c>
    </row>
    <row r="301" spans="2:10" ht="15" hidden="1" customHeight="1" outlineLevel="1">
      <c r="B301" s="41" t="s">
        <v>19</v>
      </c>
      <c r="C301" s="164" t="str">
        <f>IFERROR('tablas turistas por categorías '!C301/'tablas turistas por categorías '!C314-1,"-")</f>
        <v>-</v>
      </c>
      <c r="D301" s="164">
        <f>IFERROR('tablas turistas por categorías '!E301/'tablas turistas por categorías '!E314-1,"-")</f>
        <v>-0.5912975912975913</v>
      </c>
      <c r="E301" s="164">
        <f>IFERROR('tablas turistas por categorías '!G301/'tablas turistas por categorías '!G314-1,"-")</f>
        <v>2.0425531914893615</v>
      </c>
      <c r="F301" s="164">
        <f>IFERROR('tablas turistas por categorías '!I301/'tablas turistas por categorías '!I314-1,"-")</f>
        <v>-0.50614754098360648</v>
      </c>
      <c r="G301" s="164">
        <f>IFERROR('tablas turistas por categorías '!K301/'tablas turistas por categorías '!K314-1,"-")</f>
        <v>-3.2258064516129004E-2</v>
      </c>
      <c r="H301" s="165">
        <f>IFERROR('tablas turistas por categorías '!M301/'tablas turistas por categorías '!M314-1,"-")</f>
        <v>-0.25530888030888033</v>
      </c>
      <c r="I301" s="164">
        <f>IFERROR('tablas turistas por categorías '!O301/'tablas turistas por categorías '!O314-1,"-")</f>
        <v>0.55750487329434706</v>
      </c>
      <c r="J301" s="165">
        <f>IFERROR('tablas turistas por categorías '!Q301/'tablas turistas por categorías '!Q314-1,"-")</f>
        <v>0.28481217616580312</v>
      </c>
    </row>
    <row r="302" spans="2:10" ht="15" hidden="1" customHeight="1" outlineLevel="1">
      <c r="B302" s="41" t="s">
        <v>20</v>
      </c>
      <c r="C302" s="164" t="str">
        <f>IFERROR('tablas turistas por categorías '!C302/'tablas turistas por categorías '!C315-1,"-")</f>
        <v>-</v>
      </c>
      <c r="D302" s="164">
        <f>IFERROR('tablas turistas por categorías '!E302/'tablas turistas por categorías '!E315-1,"-")</f>
        <v>-0.40036122817579767</v>
      </c>
      <c r="E302" s="164">
        <f>IFERROR('tablas turistas por categorías '!G302/'tablas turistas por categorías '!G315-1,"-")</f>
        <v>0.43896713615023475</v>
      </c>
      <c r="F302" s="164">
        <f>IFERROR('tablas turistas por categorías '!I302/'tablas turistas por categorías '!I315-1,"-")</f>
        <v>-0.14787234042553188</v>
      </c>
      <c r="G302" s="164">
        <f>IFERROR('tablas turistas por categorías '!K302/'tablas turistas por categorías '!K315-1,"-")</f>
        <v>0.21599999999999997</v>
      </c>
      <c r="H302" s="165">
        <f>IFERROR('tablas turistas por categorías '!M302/'tablas turistas por categorías '!M315-1,"-")</f>
        <v>-0.11263275572945775</v>
      </c>
      <c r="I302" s="164">
        <f>IFERROR('tablas turistas por categorías '!O302/'tablas turistas por categorías '!O315-1,"-")</f>
        <v>0.36283844094019635</v>
      </c>
      <c r="J302" s="165">
        <f>IFERROR('tablas turistas por categorías '!Q302/'tablas turistas por categorías '!Q315-1,"-")</f>
        <v>0.19766990291262143</v>
      </c>
    </row>
    <row r="303" spans="2:10" ht="15" hidden="1" customHeight="1" outlineLevel="1">
      <c r="B303" s="41" t="s">
        <v>21</v>
      </c>
      <c r="C303" s="164" t="str">
        <f>IFERROR('tablas turistas por categorías '!C303/'tablas turistas por categorías '!C316-1,"-")</f>
        <v>-</v>
      </c>
      <c r="D303" s="164">
        <f>IFERROR('tablas turistas por categorías '!E303/'tablas turistas por categorías '!E316-1,"-")</f>
        <v>-0.270573566084788</v>
      </c>
      <c r="E303" s="164">
        <f>IFERROR('tablas turistas por categorías '!G303/'tablas turistas por categorías '!G316-1,"-")</f>
        <v>0.54810126582278484</v>
      </c>
      <c r="F303" s="164">
        <f>IFERROR('tablas turistas por categorías '!I303/'tablas turistas por categorías '!I316-1,"-")</f>
        <v>-0.2811621368322399</v>
      </c>
      <c r="G303" s="164">
        <f>IFERROR('tablas turistas por categorías '!K303/'tablas turistas por categorías '!K316-1,"-")</f>
        <v>-4.5045045045045029E-2</v>
      </c>
      <c r="H303" s="165">
        <f>IFERROR('tablas turistas por categorías '!M303/'tablas turistas por categorías '!M316-1,"-")</f>
        <v>-8.5666293393057091E-2</v>
      </c>
      <c r="I303" s="164">
        <f>IFERROR('tablas turistas por categorías '!O303/'tablas turistas por categorías '!O316-1,"-")</f>
        <v>0.39725609756097557</v>
      </c>
      <c r="J303" s="165">
        <f>IFERROR('tablas turistas por categorías '!Q303/'tablas turistas por categorías '!Q316-1,"-")</f>
        <v>0.22700355309909193</v>
      </c>
    </row>
    <row r="304" spans="2:10" ht="15" hidden="1" customHeight="1" outlineLevel="1">
      <c r="B304" s="41" t="s">
        <v>22</v>
      </c>
      <c r="C304" s="164" t="str">
        <f>IFERROR('tablas turistas por categorías '!C304/'tablas turistas por categorías '!C317-1,"-")</f>
        <v>-</v>
      </c>
      <c r="D304" s="164">
        <f>IFERROR('tablas turistas por categorías '!E304/'tablas turistas por categorías '!E317-1,"-")</f>
        <v>-0.2411428571428571</v>
      </c>
      <c r="E304" s="164">
        <f>IFERROR('tablas turistas por categorías '!G304/'tablas turistas por categorías '!G317-1,"-")</f>
        <v>0.95593635250917997</v>
      </c>
      <c r="F304" s="164">
        <f>IFERROR('tablas turistas por categorías '!I304/'tablas turistas por categorías '!I317-1,"-")</f>
        <v>9.9476439790575855E-2</v>
      </c>
      <c r="G304" s="164">
        <f>IFERROR('tablas turistas por categorías '!K304/'tablas turistas por categorías '!K317-1,"-")</f>
        <v>0.59740259740259738</v>
      </c>
      <c r="H304" s="165">
        <f>IFERROR('tablas turistas por categorías '!M304/'tablas turistas por categorías '!M317-1,"-")</f>
        <v>0.13948318977493757</v>
      </c>
      <c r="I304" s="164">
        <f>IFERROR('tablas turistas por categorías '!O304/'tablas turistas por categorías '!O317-1,"-")</f>
        <v>0.26504805260495701</v>
      </c>
      <c r="J304" s="165">
        <f>IFERROR('tablas turistas por categorías '!Q304/'tablas turistas por categorías '!Q317-1,"-")</f>
        <v>0.22577561484313891</v>
      </c>
    </row>
    <row r="305" spans="2:10" collapsed="1">
      <c r="B305" s="171">
        <v>1988</v>
      </c>
      <c r="C305" s="173">
        <f>IFERROR('tablas turistas por categorías '!C305/'tablas turistas por categorías '!C318-1,"-")</f>
        <v>2.75</v>
      </c>
      <c r="D305" s="173">
        <f>IFERROR('tablas turistas por categorías '!E305/'tablas turistas por categorías '!E318-1,"-")</f>
        <v>-0.56498638507006715</v>
      </c>
      <c r="E305" s="173">
        <f>IFERROR('tablas turistas por categorías '!G305/'tablas turistas por categorías '!G318-1,"-")</f>
        <v>0.65305371596762329</v>
      </c>
      <c r="F305" s="173">
        <f>IFERROR('tablas turistas por categorías '!I305/'tablas turistas por categorías '!I318-1,"-")</f>
        <v>-0.36742866677790753</v>
      </c>
      <c r="G305" s="173">
        <f>IFERROR('tablas turistas por categorías '!K305/'tablas turistas por categorías '!K318-1,"-")</f>
        <v>-0.10576923076923073</v>
      </c>
      <c r="H305" s="173">
        <f>IFERROR('tablas turistas por categorías '!M305/'tablas turistas por categorías '!M318-1,"-")</f>
        <v>-0.26573684598922587</v>
      </c>
      <c r="I305" s="173">
        <f>IFERROR('tablas turistas por categorías '!O305/'tablas turistas por categorías '!O318-1,"-")</f>
        <v>0.56549526719833043</v>
      </c>
      <c r="J305" s="173">
        <f>IFERROR('tablas turistas por categorías '!Q305/'tablas turistas por categorías '!Q318-1,"-")</f>
        <v>0.28657917543642442</v>
      </c>
    </row>
    <row r="306" spans="2:10" ht="15" hidden="1" customHeight="1" outlineLevel="1">
      <c r="B306" s="41" t="s">
        <v>11</v>
      </c>
      <c r="C306" s="164" t="str">
        <f>IFERROR('tablas turistas por categorías '!C306/'tablas turistas por categorías '!C319-1,"-")</f>
        <v>-</v>
      </c>
      <c r="D306" s="164">
        <f>IFERROR('tablas turistas por categorías '!E306/'tablas turistas por categorías '!E319-1,"-")</f>
        <v>0.22612446087492288</v>
      </c>
      <c r="E306" s="164">
        <f>IFERROR('tablas turistas por categorías '!G306/'tablas turistas por categorías '!G319-1,"-")</f>
        <v>-0.44708680142687274</v>
      </c>
      <c r="F306" s="164">
        <f>IFERROR('tablas turistas por categorías '!I306/'tablas turistas por categorías '!I319-1,"-")</f>
        <v>-9.2568448500651934E-2</v>
      </c>
      <c r="G306" s="164">
        <f>IFERROR('tablas turistas por categorías '!K306/'tablas turistas por categorías '!K319-1,"-")</f>
        <v>0.31707317073170738</v>
      </c>
      <c r="H306" s="165">
        <f>IFERROR('tablas turistas por categorías '!M306/'tablas turistas por categorías '!M319-1,"-")</f>
        <v>-1.9921521279806842E-2</v>
      </c>
      <c r="I306" s="164">
        <f>IFERROR('tablas turistas por categorías '!O306/'tablas turistas por categorías '!O319-1,"-")</f>
        <v>0.18543417366946779</v>
      </c>
      <c r="J306" s="165">
        <f>IFERROR('tablas turistas por categorías '!Q306/'tablas turistas por categorías '!Q319-1,"-")</f>
        <v>0.10694508537148129</v>
      </c>
    </row>
    <row r="307" spans="2:10" ht="15" hidden="1" customHeight="1" outlineLevel="1">
      <c r="B307" s="41" t="s">
        <v>12</v>
      </c>
      <c r="C307" s="164">
        <f>IFERROR('tablas turistas por categorías '!C307/'tablas turistas por categorías '!C320-1,"-")</f>
        <v>-1</v>
      </c>
      <c r="D307" s="164">
        <f>IFERROR('tablas turistas por categorías '!E307/'tablas turistas por categorías '!E320-1,"-")</f>
        <v>0.19439252336448609</v>
      </c>
      <c r="E307" s="164">
        <f>IFERROR('tablas turistas por categorías '!G307/'tablas turistas por categorías '!G320-1,"-")</f>
        <v>0.86265060240963853</v>
      </c>
      <c r="F307" s="164">
        <f>IFERROR('tablas turistas por categorías '!I307/'tablas turistas por categorías '!I320-1,"-")</f>
        <v>-2.7946537059538312E-2</v>
      </c>
      <c r="G307" s="164">
        <f>IFERROR('tablas turistas por categorías '!K307/'tablas turistas por categorías '!K320-1,"-")</f>
        <v>0.22891566265060237</v>
      </c>
      <c r="H307" s="165">
        <f>IFERROR('tablas turistas por categorías '!M307/'tablas turistas por categorías '!M320-1,"-")</f>
        <v>0.30493273542600896</v>
      </c>
      <c r="I307" s="164">
        <f>IFERROR('tablas turistas por categorías '!O307/'tablas turistas por categorías '!O320-1,"-")</f>
        <v>-2.2430881585811191E-2</v>
      </c>
      <c r="J307" s="165">
        <f>IFERROR('tablas turistas por categorías '!Q307/'tablas turistas por categorías '!Q320-1,"-")</f>
        <v>9.7955145118733489E-2</v>
      </c>
    </row>
    <row r="308" spans="2:10" ht="15" hidden="1" customHeight="1" outlineLevel="1">
      <c r="B308" s="41" t="s">
        <v>13</v>
      </c>
      <c r="C308" s="164" t="str">
        <f>IFERROR('tablas turistas por categorías '!C308/'tablas turistas por categorías '!C321-1,"-")</f>
        <v>-</v>
      </c>
      <c r="D308" s="164">
        <f>IFERROR('tablas turistas por categorías '!E308/'tablas turistas por categorías '!E321-1,"-")</f>
        <v>0.66599394550958624</v>
      </c>
      <c r="E308" s="164">
        <f>IFERROR('tablas turistas por categorías '!G308/'tablas turistas por categorías '!G321-1,"-")</f>
        <v>2.8926553672316384</v>
      </c>
      <c r="F308" s="164">
        <f>IFERROR('tablas turistas por categorías '!I308/'tablas turistas por categorías '!I321-1,"-")</f>
        <v>-8.411214953271029E-2</v>
      </c>
      <c r="G308" s="164">
        <f>IFERROR('tablas turistas por categorías '!K308/'tablas turistas por categorías '!K321-1,"-")</f>
        <v>-0.38297872340425532</v>
      </c>
      <c r="H308" s="165">
        <f>IFERROR('tablas turistas por categorías '!M308/'tablas turistas por categorías '!M321-1,"-")</f>
        <v>0.73372395833333326</v>
      </c>
      <c r="I308" s="164">
        <f>IFERROR('tablas turistas por categorías '!O308/'tablas turistas por categorías '!O321-1,"-")</f>
        <v>0.6678507992895204</v>
      </c>
      <c r="J308" s="165">
        <f>IFERROR('tablas turistas por categorías '!Q308/'tablas turistas por categorías '!Q321-1,"-")</f>
        <v>0.69456177402323127</v>
      </c>
    </row>
    <row r="309" spans="2:10" ht="15" hidden="1" customHeight="1" outlineLevel="1">
      <c r="B309" s="41" t="s">
        <v>14</v>
      </c>
      <c r="C309" s="164" t="str">
        <f>IFERROR('tablas turistas por categorías '!C309/'tablas turistas por categorías '!C322-1,"-")</f>
        <v>-</v>
      </c>
      <c r="D309" s="164">
        <f>IFERROR('tablas turistas por categorías '!E309/'tablas turistas por categorías '!E322-1,"-")</f>
        <v>1.3378378378378377</v>
      </c>
      <c r="E309" s="164">
        <f>IFERROR('tablas turistas por categorías '!G309/'tablas turistas por categorías '!G322-1,"-")</f>
        <v>-1</v>
      </c>
      <c r="F309" s="164">
        <f>IFERROR('tablas turistas por categorías '!I309/'tablas turistas por categorías '!I322-1,"-")</f>
        <v>32.666666666666664</v>
      </c>
      <c r="G309" s="164">
        <f>IFERROR('tablas turistas por categorías '!K309/'tablas turistas por categorías '!K322-1,"-")</f>
        <v>-1</v>
      </c>
      <c r="H309" s="165">
        <f>IFERROR('tablas turistas por categorías '!M309/'tablas turistas por categorías '!M322-1,"-")</f>
        <v>1.8144654088050314</v>
      </c>
      <c r="I309" s="164">
        <f>IFERROR('tablas turistas por categorías '!O309/'tablas turistas por categorías '!O322-1,"-")</f>
        <v>0.53341985723556129</v>
      </c>
      <c r="J309" s="165">
        <f>IFERROR('tablas turistas por categorías '!Q309/'tablas turistas por categorías '!Q322-1,"-")</f>
        <v>0.75255513717052169</v>
      </c>
    </row>
    <row r="310" spans="2:10" ht="15" hidden="1" customHeight="1" outlineLevel="1">
      <c r="B310" s="41" t="s">
        <v>15</v>
      </c>
      <c r="C310" s="164" t="str">
        <f>IFERROR('tablas turistas por categorías '!C310/'tablas turistas por categorías '!C323-1,"-")</f>
        <v>-</v>
      </c>
      <c r="D310" s="164">
        <f>IFERROR('tablas turistas por categorías '!E310/'tablas turistas por categorías '!E323-1,"-")</f>
        <v>1.8244680851063828</v>
      </c>
      <c r="E310" s="164">
        <f>IFERROR('tablas turistas por categorías '!G310/'tablas turistas por categorías '!G323-1,"-")</f>
        <v>-0.36842105263157898</v>
      </c>
      <c r="F310" s="164">
        <f>IFERROR('tablas turistas por categorías '!I310/'tablas turistas por categorías '!I323-1,"-")</f>
        <v>6</v>
      </c>
      <c r="G310" s="164">
        <f>IFERROR('tablas turistas por categorías '!K310/'tablas turistas por categorías '!K323-1,"-")</f>
        <v>0.39999999999999991</v>
      </c>
      <c r="H310" s="165">
        <f>IFERROR('tablas turistas por categorías '!M310/'tablas turistas por categorías '!M323-1,"-")</f>
        <v>2.0085470085470085</v>
      </c>
      <c r="I310" s="164">
        <f>IFERROR('tablas turistas por categorías '!O310/'tablas turistas por categorías '!O323-1,"-")</f>
        <v>0.6596774193548387</v>
      </c>
      <c r="J310" s="165">
        <f>IFERROR('tablas turistas por categorías '!Q310/'tablas turistas por categorías '!Q323-1,"-")</f>
        <v>0.87381275440976935</v>
      </c>
    </row>
    <row r="311" spans="2:10" ht="15" hidden="1" customHeight="1" outlineLevel="1">
      <c r="B311" s="41" t="s">
        <v>16</v>
      </c>
      <c r="C311" s="164" t="str">
        <f>IFERROR('tablas turistas por categorías '!C311/'tablas turistas por categorías '!C324-1,"-")</f>
        <v>-</v>
      </c>
      <c r="D311" s="164">
        <f>IFERROR('tablas turistas por categorías '!E311/'tablas turistas por categorías '!E324-1,"-")</f>
        <v>1.9903225806451612</v>
      </c>
      <c r="E311" s="164">
        <f>IFERROR('tablas turistas por categorías '!G311/'tablas turistas por categorías '!G324-1,"-")</f>
        <v>-0.5</v>
      </c>
      <c r="F311" s="164">
        <f>IFERROR('tablas turistas por categorías '!I311/'tablas turistas por categorías '!I324-1,"-")</f>
        <v>9.2105263157894743</v>
      </c>
      <c r="G311" s="164">
        <f>IFERROR('tablas turistas por categorías '!K311/'tablas turistas por categorías '!K324-1,"-")</f>
        <v>0</v>
      </c>
      <c r="H311" s="165">
        <f>IFERROR('tablas turistas por categorías '!M311/'tablas turistas por categorías '!M324-1,"-")</f>
        <v>2.2586206896551726</v>
      </c>
      <c r="I311" s="164">
        <f>IFERROR('tablas turistas por categorías '!O311/'tablas turistas por categorías '!O324-1,"-")</f>
        <v>0.98132004981320042</v>
      </c>
      <c r="J311" s="165">
        <f>IFERROR('tablas turistas por categorías '!Q311/'tablas turistas por categorías '!Q324-1,"-")</f>
        <v>1.2088024564994884</v>
      </c>
    </row>
    <row r="312" spans="2:10" ht="15" hidden="1" customHeight="1" outlineLevel="1">
      <c r="B312" s="41" t="s">
        <v>17</v>
      </c>
      <c r="C312" s="164" t="str">
        <f>IFERROR('tablas turistas por categorías '!C312/'tablas turistas por categorías '!C325-1,"-")</f>
        <v>-</v>
      </c>
      <c r="D312" s="164">
        <f>IFERROR('tablas turistas por categorías '!E312/'tablas turistas por categorías '!E325-1,"-")</f>
        <v>1.1560000000000001</v>
      </c>
      <c r="E312" s="164">
        <f>IFERROR('tablas turistas por categorías '!G312/'tablas turistas por categorías '!G325-1,"-")</f>
        <v>4.666666666666667</v>
      </c>
      <c r="F312" s="164">
        <f>IFERROR('tablas turistas por categorías '!I312/'tablas turistas por categorías '!I325-1,"-")</f>
        <v>20</v>
      </c>
      <c r="G312" s="164">
        <f>IFERROR('tablas turistas por categorías '!K312/'tablas turistas por categorías '!K325-1,"-")</f>
        <v>-1</v>
      </c>
      <c r="H312" s="165">
        <f>IFERROR('tablas turistas por categorías '!M312/'tablas turistas por categorías '!M325-1,"-")</f>
        <v>1.5521235521235521</v>
      </c>
      <c r="I312" s="164">
        <f>IFERROR('tablas turistas por categorías '!O312/'tablas turistas por categorías '!O325-1,"-")</f>
        <v>1.4524847428073233</v>
      </c>
      <c r="J312" s="165">
        <f>IFERROR('tablas turistas por categorías '!Q312/'tablas turistas por categorías '!Q325-1,"-")</f>
        <v>1.4708392603129443</v>
      </c>
    </row>
    <row r="313" spans="2:10" ht="15" hidden="1" customHeight="1" outlineLevel="1">
      <c r="B313" s="41" t="s">
        <v>18</v>
      </c>
      <c r="C313" s="164" t="str">
        <f>IFERROR('tablas turistas por categorías '!C313/'tablas turistas por categorías '!C326-1,"-")</f>
        <v>-</v>
      </c>
      <c r="D313" s="164">
        <f>IFERROR('tablas turistas por categorías '!E313/'tablas turistas por categorías '!E326-1,"-")</f>
        <v>1.3738317757009346</v>
      </c>
      <c r="E313" s="164">
        <f>IFERROR('tablas turistas por categorías '!G313/'tablas turistas por categorías '!G326-1,"-")</f>
        <v>0.33333333333333326</v>
      </c>
      <c r="F313" s="164" t="str">
        <f>IFERROR('tablas turistas por categorías '!I313/'tablas turistas por categorías '!I326-1,"-")</f>
        <v>-</v>
      </c>
      <c r="G313" s="164">
        <f>IFERROR('tablas turistas por categorías '!K313/'tablas turistas por categorías '!K326-1,"-")</f>
        <v>-0.92307692307692313</v>
      </c>
      <c r="H313" s="165">
        <f>IFERROR('tablas turistas por categorías '!M313/'tablas turistas por categorías '!M326-1,"-")</f>
        <v>1.5185185185185186</v>
      </c>
      <c r="I313" s="164">
        <f>IFERROR('tablas turistas por categorías '!O313/'tablas turistas por categorías '!O326-1,"-")</f>
        <v>0.91259640102827766</v>
      </c>
      <c r="J313" s="165">
        <f>IFERROR('tablas turistas por categorías '!Q313/'tablas turistas por categorías '!Q326-1,"-")</f>
        <v>1.0170212765957447</v>
      </c>
    </row>
    <row r="314" spans="2:10" ht="15" hidden="1" customHeight="1" outlineLevel="1">
      <c r="B314" s="41" t="s">
        <v>19</v>
      </c>
      <c r="C314" s="164" t="str">
        <f>IFERROR('tablas turistas por categorías '!C314/'tablas turistas por categorías '!C327-1,"-")</f>
        <v>-</v>
      </c>
      <c r="D314" s="164">
        <f>IFERROR('tablas turistas por categorías '!E314/'tablas turistas por categorías '!E327-1,"-")</f>
        <v>0.54873646209386284</v>
      </c>
      <c r="E314" s="164">
        <f>IFERROR('tablas turistas por categorías '!G314/'tablas turistas por categorías '!G327-1,"-")</f>
        <v>1.0614035087719298</v>
      </c>
      <c r="F314" s="164">
        <f>IFERROR('tablas turistas por categorías '!I314/'tablas turistas por categorías '!I327-1,"-")</f>
        <v>0.56913183279742774</v>
      </c>
      <c r="G314" s="164">
        <f>IFERROR('tablas turistas por categorías '!K314/'tablas turistas por categorías '!K327-1,"-")</f>
        <v>-0.7720588235294118</v>
      </c>
      <c r="H314" s="165">
        <f>IFERROR('tablas turistas por categorías '!M314/'tablas turistas por categorías '!M327-1,"-")</f>
        <v>0.35602094240837689</v>
      </c>
      <c r="I314" s="164">
        <f>IFERROR('tablas turistas por categorías '!O314/'tablas turistas por categorías '!O327-1,"-")</f>
        <v>0.78434782608695652</v>
      </c>
      <c r="J314" s="165">
        <f>IFERROR('tablas turistas por categorías '!Q314/'tablas turistas por categorías '!Q327-1,"-")</f>
        <v>0.61337513061650983</v>
      </c>
    </row>
    <row r="315" spans="2:10" ht="15" hidden="1" customHeight="1" outlineLevel="1">
      <c r="B315" s="41" t="s">
        <v>20</v>
      </c>
      <c r="C315" s="164">
        <f>IFERROR('tablas turistas por categorías '!C315/'tablas turistas por categorías '!C328-1,"-")</f>
        <v>-1</v>
      </c>
      <c r="D315" s="164">
        <f>IFERROR('tablas turistas por categorías '!E315/'tablas turistas por categorías '!E328-1,"-")</f>
        <v>0.11327077747989267</v>
      </c>
      <c r="E315" s="164">
        <f>IFERROR('tablas turistas por categorías '!G315/'tablas turistas por categorías '!G328-1,"-")</f>
        <v>0.1122715404699739</v>
      </c>
      <c r="F315" s="164">
        <f>IFERROR('tablas turistas por categorías '!I315/'tablas turistas por categorías '!I328-1,"-")</f>
        <v>-0.16814159292035402</v>
      </c>
      <c r="G315" s="164">
        <f>IFERROR('tablas turistas por categorías '!K315/'tablas turistas por categorías '!K328-1,"-")</f>
        <v>0.5625</v>
      </c>
      <c r="H315" s="165">
        <f>IFERROR('tablas turistas por categorías '!M315/'tablas turistas por categorías '!M328-1,"-")</f>
        <v>4.2099354476565765E-3</v>
      </c>
      <c r="I315" s="164">
        <f>IFERROR('tablas turistas por categorías '!O315/'tablas turistas por categorías '!O328-1,"-")</f>
        <v>0.25480679484786251</v>
      </c>
      <c r="J315" s="165">
        <f>IFERROR('tablas turistas por categorías '!Q315/'tablas turistas por categorías '!Q328-1,"-")</f>
        <v>0.15470852017937209</v>
      </c>
    </row>
    <row r="316" spans="2:10" ht="15" hidden="1" customHeight="1" outlineLevel="1">
      <c r="B316" s="41" t="s">
        <v>21</v>
      </c>
      <c r="C316" s="164">
        <f>IFERROR('tablas turistas por categorías '!C316/'tablas turistas por categorías '!C329-1,"-")</f>
        <v>-1</v>
      </c>
      <c r="D316" s="164">
        <f>IFERROR('tablas turistas por categorías '!E316/'tablas turistas por categorías '!E329-1,"-")</f>
        <v>8.6720867208672114E-2</v>
      </c>
      <c r="E316" s="164">
        <f>IFERROR('tablas turistas por categorías '!G316/'tablas turistas por categorías '!G329-1,"-")</f>
        <v>0.37630662020905925</v>
      </c>
      <c r="F316" s="164">
        <f>IFERROR('tablas turistas por categorías '!I316/'tablas turistas por categorías '!I329-1,"-")</f>
        <v>-0.34779951100244499</v>
      </c>
      <c r="G316" s="164">
        <f>IFERROR('tablas turistas por categorías '!K316/'tablas turistas por categorías '!K329-1,"-")</f>
        <v>0.58571428571428563</v>
      </c>
      <c r="H316" s="165">
        <f>IFERROR('tablas turistas por categorías '!M316/'tablas turistas por categorías '!M329-1,"-")</f>
        <v>-7.2930184271995824E-2</v>
      </c>
      <c r="I316" s="164">
        <f>IFERROR('tablas turistas por categorías '!O316/'tablas turistas por categorías '!O329-1,"-")</f>
        <v>0.67774936061381075</v>
      </c>
      <c r="J316" s="165">
        <f>IFERROR('tablas turistas por categorías '!Q316/'tablas turistas por categorías '!Q329-1,"-")</f>
        <v>0.30516552879041603</v>
      </c>
    </row>
    <row r="317" spans="2:10" ht="15" hidden="1" customHeight="1" outlineLevel="1">
      <c r="B317" s="41" t="s">
        <v>22</v>
      </c>
      <c r="C317" s="164">
        <f>IFERROR('tablas turistas por categorías '!C317/'tablas turistas por categorías '!C330-1,"-")</f>
        <v>-1</v>
      </c>
      <c r="D317" s="164">
        <f>IFERROR('tablas turistas por categorías '!E317/'tablas turistas por categorías '!E330-1,"-")</f>
        <v>5.6763285024154619E-2</v>
      </c>
      <c r="E317" s="164">
        <f>IFERROR('tablas turistas por categorías '!G317/'tablas turistas por categorías '!G330-1,"-")</f>
        <v>7.4999999999999956E-2</v>
      </c>
      <c r="F317" s="164">
        <f>IFERROR('tablas turistas por categorías '!I317/'tablas turistas por categorías '!I330-1,"-")</f>
        <v>-0.25273865414710484</v>
      </c>
      <c r="G317" s="164">
        <f>IFERROR('tablas turistas por categorías '!K317/'tablas turistas por categorías '!K330-1,"-")</f>
        <v>-9.4117647058823528E-2</v>
      </c>
      <c r="H317" s="165">
        <f>IFERROR('tablas turistas por categorías '!M317/'tablas turistas por categorías '!M330-1,"-")</f>
        <v>-8.3524318818436472E-2</v>
      </c>
      <c r="I317" s="164">
        <f>IFERROR('tablas turistas por categorías '!O317/'tablas turistas por categorías '!O330-1,"-")</f>
        <v>1.0045627376425856</v>
      </c>
      <c r="J317" s="165">
        <f>IFERROR('tablas turistas por categorías '!Q317/'tablas turistas por categorías '!Q330-1,"-")</f>
        <v>0.46176321138211374</v>
      </c>
    </row>
    <row r="318" spans="2:10" collapsed="1">
      <c r="B318" s="171">
        <v>1987</v>
      </c>
      <c r="C318" s="173">
        <f>IFERROR('tablas turistas por categorías '!C318/'tablas turistas por categorías '!C331-1,"-")</f>
        <v>-0.98837209302325579</v>
      </c>
      <c r="D318" s="173">
        <f>IFERROR('tablas turistas por categorías '!E318/'tablas turistas por categorías '!E331-1,"-")</f>
        <v>0.37733260153677284</v>
      </c>
      <c r="E318" s="173">
        <f>IFERROR('tablas turistas por categorías '!G318/'tablas turistas por categorías '!G331-1,"-")</f>
        <v>0.3200582807187955</v>
      </c>
      <c r="F318" s="173">
        <f>IFERROR('tablas turistas por categorías '!I318/'tablas turistas por categorías '!I331-1,"-")</f>
        <v>-5.1440329218107039E-2</v>
      </c>
      <c r="G318" s="173">
        <f>IFERROR('tablas turistas por categorías '!K318/'tablas turistas por categorías '!K331-1,"-")</f>
        <v>-0.17350993377483448</v>
      </c>
      <c r="H318" s="173">
        <f>IFERROR('tablas turistas por categorías '!M318/'tablas turistas por categorías '!M331-1,"-")</f>
        <v>0.20630257711309929</v>
      </c>
      <c r="I318" s="173">
        <f>IFERROR('tablas turistas por categorías '!O318/'tablas turistas por categorías '!O331-1,"-")</f>
        <v>0.50875713362008379</v>
      </c>
      <c r="J318" s="173">
        <f>IFERROR('tablas turistas por categorías '!Q318/'tablas turistas por categorías '!Q331-1,"-")</f>
        <v>0.39167442020745025</v>
      </c>
    </row>
    <row r="319" spans="2:10" ht="15" hidden="1" customHeight="1" outlineLevel="1">
      <c r="B319" s="41" t="s">
        <v>11</v>
      </c>
      <c r="C319" s="164" t="str">
        <f>IFERROR('tablas turistas por categorías '!C319/'tablas turistas por categorías '!C332-1,"-")</f>
        <v>-</v>
      </c>
      <c r="D319" s="164">
        <f>IFERROR('tablas turistas por categorías '!E319/'tablas turistas por categorías '!E332-1,"-")</f>
        <v>-1.4571948998178486E-2</v>
      </c>
      <c r="E319" s="164">
        <f>IFERROR('tablas turistas por categorías '!G319/'tablas turistas por categorías '!G332-1,"-")</f>
        <v>-0.25509300265721879</v>
      </c>
      <c r="F319" s="164">
        <f>IFERROR('tablas turistas por categorías '!I319/'tablas turistas por categorías '!I332-1,"-")</f>
        <v>0.11644832605531286</v>
      </c>
      <c r="G319" s="164">
        <f>IFERROR('tablas turistas por categorías '!K319/'tablas turistas por categorías '!K332-1,"-")</f>
        <v>1.0499999999999998</v>
      </c>
      <c r="H319" s="165">
        <f>IFERROR('tablas turistas por categorías '!M319/'tablas turistas por categorías '!M332-1,"-")</f>
        <v>-5.4239223522694835E-2</v>
      </c>
      <c r="I319" s="164">
        <f>IFERROR('tablas turistas por categorías '!O319/'tablas turistas por categorías '!O332-1,"-")</f>
        <v>0.30577907827359185</v>
      </c>
      <c r="J319" s="165">
        <f>IFERROR('tablas turistas por categorías '!Q319/'tablas turistas por categorías '!Q332-1,"-")</f>
        <v>0.13992635455023672</v>
      </c>
    </row>
    <row r="320" spans="2:10" ht="15" hidden="1" customHeight="1" outlineLevel="1">
      <c r="B320" s="41" t="s">
        <v>12</v>
      </c>
      <c r="C320" s="164">
        <f>IFERROR('tablas turistas por categorías '!C320/'tablas turistas por categorías '!C333-1,"-")</f>
        <v>1</v>
      </c>
      <c r="D320" s="164">
        <f>IFERROR('tablas turistas por categorías '!E320/'tablas turistas por categorías '!E333-1,"-")</f>
        <v>8.3727211343686658E-2</v>
      </c>
      <c r="E320" s="164">
        <f>IFERROR('tablas turistas por categorías '!G320/'tablas turistas por categorías '!G333-1,"-")</f>
        <v>-0.35206869633099136</v>
      </c>
      <c r="F320" s="164">
        <f>IFERROR('tablas turistas por categorías '!I320/'tablas turistas por categorías '!I333-1,"-")</f>
        <v>-2.7186761229314405E-2</v>
      </c>
      <c r="G320" s="164">
        <f>IFERROR('tablas turistas por categorías '!K320/'tablas turistas por categorías '!K333-1,"-")</f>
        <v>-9.7826086956521729E-2</v>
      </c>
      <c r="H320" s="165">
        <f>IFERROR('tablas turistas por categorías '!M320/'tablas turistas por categorías '!M333-1,"-")</f>
        <v>-9.6434359805510517E-2</v>
      </c>
      <c r="I320" s="164">
        <f>IFERROR('tablas turistas por categorías '!O320/'tablas turistas por categorías '!O333-1,"-")</f>
        <v>0.94751100575685743</v>
      </c>
      <c r="J320" s="165">
        <f>IFERROR('tablas turistas por categorías '!Q320/'tablas turistas por categorías '!Q333-1,"-")</f>
        <v>0.36679188580015021</v>
      </c>
    </row>
    <row r="321" spans="2:10" ht="15" hidden="1" customHeight="1" outlineLevel="1">
      <c r="B321" s="41" t="s">
        <v>13</v>
      </c>
      <c r="C321" s="164" t="str">
        <f>IFERROR('tablas turistas por categorías '!C321/'tablas turistas por categorías '!C334-1,"-")</f>
        <v>-</v>
      </c>
      <c r="D321" s="164">
        <f>IFERROR('tablas turistas por categorías '!E321/'tablas turistas por categorías '!E334-1,"-")</f>
        <v>-0.24638783269961972</v>
      </c>
      <c r="E321" s="164">
        <f>IFERROR('tablas turistas por categorías '!G321/'tablas turistas por categorías '!G334-1,"-")</f>
        <v>-0.66091954022988508</v>
      </c>
      <c r="F321" s="164">
        <f>IFERROR('tablas turistas por categorías '!I321/'tablas turistas por categorías '!I334-1,"-")</f>
        <v>3.8834951456310662E-2</v>
      </c>
      <c r="G321" s="164">
        <f>IFERROR('tablas turistas por categorías '!K321/'tablas turistas por categorías '!K334-1,"-")</f>
        <v>-0.1454545454545455</v>
      </c>
      <c r="H321" s="165">
        <f>IFERROR('tablas turistas por categorías '!M321/'tablas turistas por categorías '!M334-1,"-")</f>
        <v>-0.30213539300318037</v>
      </c>
      <c r="I321" s="164">
        <f>IFERROR('tablas turistas por categorías '!O321/'tablas turistas por categorías '!O334-1,"-")</f>
        <v>0.20427807486631022</v>
      </c>
      <c r="J321" s="165">
        <f>IFERROR('tablas turistas por categorías '!Q321/'tablas turistas por categorías '!Q334-1,"-")</f>
        <v>-6.9516089412920645E-2</v>
      </c>
    </row>
    <row r="322" spans="2:10" ht="15" hidden="1" customHeight="1" outlineLevel="1">
      <c r="B322" s="41" t="s">
        <v>14</v>
      </c>
      <c r="C322" s="164" t="str">
        <f>IFERROR('tablas turistas por categorías '!C322/'tablas turistas por categorías '!C335-1,"-")</f>
        <v>-</v>
      </c>
      <c r="D322" s="164">
        <f>IFERROR('tablas turistas por categorías '!E322/'tablas turistas por categorías '!E335-1,"-")</f>
        <v>0.44390243902439019</v>
      </c>
      <c r="E322" s="164">
        <f>IFERROR('tablas turistas por categorías '!G322/'tablas turistas por categorías '!G335-1,"-")</f>
        <v>-0.96933962264150941</v>
      </c>
      <c r="F322" s="164">
        <f>IFERROR('tablas turistas por categorías '!I322/'tablas turistas por categorías '!I335-1,"-")</f>
        <v>2</v>
      </c>
      <c r="G322" s="164">
        <f>IFERROR('tablas turistas por categorías '!K322/'tablas turistas por categorías '!K335-1,"-")</f>
        <v>0</v>
      </c>
      <c r="H322" s="165">
        <f>IFERROR('tablas turistas por categorías '!M322/'tablas turistas por categorías '!M335-1,"-")</f>
        <v>-0.49842271293375395</v>
      </c>
      <c r="I322" s="164">
        <f>IFERROR('tablas turistas por categorías '!O322/'tablas turistas por categorías '!O335-1,"-")</f>
        <v>1.6846689895470384</v>
      </c>
      <c r="J322" s="165">
        <f>IFERROR('tablas turistas por categorías '!Q322/'tablas turistas por categorías '!Q335-1,"-")</f>
        <v>0.53890728476821192</v>
      </c>
    </row>
    <row r="323" spans="2:10" ht="15" hidden="1" customHeight="1" outlineLevel="1">
      <c r="B323" s="41" t="s">
        <v>15</v>
      </c>
      <c r="C323" s="164" t="str">
        <f>IFERROR('tablas turistas por categorías '!C323/'tablas turistas por categorías '!C336-1,"-")</f>
        <v>-</v>
      </c>
      <c r="D323" s="164">
        <f>IFERROR('tablas turistas por categorías '!E323/'tablas turistas por categorías '!E336-1,"-")</f>
        <v>-5.5276381909547756E-2</v>
      </c>
      <c r="E323" s="164">
        <f>IFERROR('tablas turistas por categorías '!G323/'tablas turistas por categorías '!G336-1,"-")</f>
        <v>-0.9467787114845938</v>
      </c>
      <c r="F323" s="164">
        <f>IFERROR('tablas turistas por categorías '!I323/'tablas turistas por categorías '!I336-1,"-")</f>
        <v>1.4444444444444446</v>
      </c>
      <c r="G323" s="164">
        <f>IFERROR('tablas turistas por categorías '!K323/'tablas turistas por categorías '!K336-1,"-")</f>
        <v>0.66666666666666674</v>
      </c>
      <c r="H323" s="165">
        <f>IFERROR('tablas turistas por categorías '!M323/'tablas turistas por categorías '!M336-1,"-")</f>
        <v>-0.5880281690140845</v>
      </c>
      <c r="I323" s="164">
        <f>IFERROR('tablas turistas por categorías '!O323/'tablas turistas por categorías '!O336-1,"-")</f>
        <v>2.0769230769230771</v>
      </c>
      <c r="J323" s="165">
        <f>IFERROR('tablas turistas por categorías '!Q323/'tablas turistas por categorías '!Q336-1,"-")</f>
        <v>0.51802265705458295</v>
      </c>
    </row>
    <row r="324" spans="2:10" ht="15" hidden="1" customHeight="1" outlineLevel="1">
      <c r="B324" s="41" t="s">
        <v>16</v>
      </c>
      <c r="C324" s="164" t="str">
        <f>IFERROR('tablas turistas por categorías '!C324/'tablas turistas por categorías '!C337-1,"-")</f>
        <v>-</v>
      </c>
      <c r="D324" s="164">
        <f>IFERROR('tablas turistas por categorías '!E324/'tablas turistas por categorías '!E337-1,"-")</f>
        <v>0.30252100840336138</v>
      </c>
      <c r="E324" s="164">
        <f>IFERROR('tablas turistas por categorías '!G324/'tablas turistas por categorías '!G337-1,"-")</f>
        <v>3.5</v>
      </c>
      <c r="F324" s="164">
        <f>IFERROR('tablas turistas por categorías '!I324/'tablas turistas por categorías '!I337-1,"-")</f>
        <v>2.8</v>
      </c>
      <c r="G324" s="164">
        <f>IFERROR('tablas turistas por categorías '!K324/'tablas turistas por categorías '!K337-1,"-")</f>
        <v>-0.88888888888888884</v>
      </c>
      <c r="H324" s="165">
        <f>IFERROR('tablas turistas por categorías '!M324/'tablas turistas por categorías '!M337-1,"-")</f>
        <v>0.359375</v>
      </c>
      <c r="I324" s="164">
        <f>IFERROR('tablas turistas por categorías '!O324/'tablas turistas por categorías '!O337-1,"-")</f>
        <v>1.96309963099631</v>
      </c>
      <c r="J324" s="165">
        <f>IFERROR('tablas turistas por categorías '!Q324/'tablas turistas por categorías '!Q337-1,"-")</f>
        <v>1.4486215538847116</v>
      </c>
    </row>
    <row r="325" spans="2:10" ht="15" hidden="1" customHeight="1" outlineLevel="1">
      <c r="B325" s="41" t="s">
        <v>17</v>
      </c>
      <c r="C325" s="164" t="str">
        <f>IFERROR('tablas turistas por categorías '!C325/'tablas turistas por categorías '!C338-1,"-")</f>
        <v>-</v>
      </c>
      <c r="D325" s="164">
        <f>IFERROR('tablas turistas por categorías '!E325/'tablas turistas por categorías '!E338-1,"-")</f>
        <v>0.41242937853107353</v>
      </c>
      <c r="E325" s="164">
        <f>IFERROR('tablas turistas por categorías '!G325/'tablas turistas por categorías '!G338-1,"-")</f>
        <v>-0.99663677130044848</v>
      </c>
      <c r="F325" s="164">
        <f>IFERROR('tablas turistas por categorías '!I325/'tablas turistas por categorías '!I338-1,"-")</f>
        <v>-0.66666666666666674</v>
      </c>
      <c r="G325" s="164">
        <f>IFERROR('tablas turistas por categorías '!K325/'tablas turistas por categorías '!K338-1,"-")</f>
        <v>-0.95833333333333337</v>
      </c>
      <c r="H325" s="165">
        <f>IFERROR('tablas turistas por categorías '!M325/'tablas turistas por categorías '!M338-1,"-")</f>
        <v>-0.76624548736462095</v>
      </c>
      <c r="I325" s="164">
        <f>IFERROR('tablas turistas por categorías '!O325/'tablas turistas por categorías '!O338-1,"-")</f>
        <v>2.4757575757575756</v>
      </c>
      <c r="J325" s="165">
        <f>IFERROR('tablas turistas por categorías '!Q325/'tablas turistas por categorías '!Q338-1,"-")</f>
        <v>-2.2253129346314293E-2</v>
      </c>
    </row>
    <row r="326" spans="2:10" ht="15" hidden="1" customHeight="1" outlineLevel="1">
      <c r="B326" s="41" t="s">
        <v>18</v>
      </c>
      <c r="C326" s="164">
        <f>IFERROR('tablas turistas por categorías '!C326/'tablas turistas por categorías '!C339-1,"-")</f>
        <v>-1</v>
      </c>
      <c r="D326" s="164">
        <f>IFERROR('tablas turistas por categorías '!E326/'tablas turistas por categorías '!E339-1,"-")</f>
        <v>-0.72422680412371132</v>
      </c>
      <c r="E326" s="164">
        <f>IFERROR('tablas turistas por categorías '!G326/'tablas turistas por categorías '!G339-1,"-")</f>
        <v>-0.99633251833740832</v>
      </c>
      <c r="F326" s="164">
        <f>IFERROR('tablas turistas por categorías '!I326/'tablas turistas por categorías '!I339-1,"-")</f>
        <v>-1</v>
      </c>
      <c r="G326" s="164">
        <f>IFERROR('tablas turistas por categorías '!K326/'tablas turistas por categorías '!K339-1,"-")</f>
        <v>1.1666666666666665</v>
      </c>
      <c r="H326" s="165">
        <f>IFERROR('tablas turistas por categorías '!M326/'tablas turistas por categorías '!M339-1,"-")</f>
        <v>-0.85343787696019302</v>
      </c>
      <c r="I326" s="164">
        <f>IFERROR('tablas turistas por categorías '!O326/'tablas turistas por categorías '!O339-1,"-")</f>
        <v>1.3865030674846626</v>
      </c>
      <c r="J326" s="165">
        <f>IFERROR('tablas turistas por categorías '!Q326/'tablas turistas por categorías '!Q339-1,"-")</f>
        <v>-0.34326967862133206</v>
      </c>
    </row>
    <row r="327" spans="2:10" ht="15" hidden="1" customHeight="1" outlineLevel="1">
      <c r="B327" s="41" t="s">
        <v>19</v>
      </c>
      <c r="C327" s="164" t="str">
        <f>IFERROR('tablas turistas por categorías '!C327/'tablas turistas por categorías '!C340-1,"-")</f>
        <v>-</v>
      </c>
      <c r="D327" s="164">
        <f>IFERROR('tablas turistas por categorías '!E327/'tablas turistas por categorías '!E340-1,"-")</f>
        <v>8.4856396866840766E-2</v>
      </c>
      <c r="E327" s="164">
        <f>IFERROR('tablas turistas por categorías '!G327/'tablas turistas por categorías '!G340-1,"-")</f>
        <v>-0.90492076730608839</v>
      </c>
      <c r="F327" s="164">
        <f>IFERROR('tablas turistas por categorías '!I327/'tablas turistas por categorías '!I340-1,"-")</f>
        <v>-0.26477541371158397</v>
      </c>
      <c r="G327" s="164">
        <f>IFERROR('tablas turistas por categorías '!K327/'tablas turistas por categorías '!K340-1,"-")</f>
        <v>1.6930693069306932</v>
      </c>
      <c r="H327" s="165">
        <f>IFERROR('tablas turistas por categorías '!M327/'tablas turistas por categorías '!M340-1,"-")</f>
        <v>-0.3860988348734431</v>
      </c>
      <c r="I327" s="164">
        <f>IFERROR('tablas turistas por categorías '!O327/'tablas turistas por categorías '!O340-1,"-")</f>
        <v>1.0140105078809105</v>
      </c>
      <c r="J327" s="165">
        <f>IFERROR('tablas turistas por categorías '!Q327/'tablas turistas por categorías '!Q340-1,"-")</f>
        <v>5.4255026163591236E-2</v>
      </c>
    </row>
    <row r="328" spans="2:10" ht="15" hidden="1" customHeight="1" outlineLevel="1">
      <c r="B328" s="41" t="s">
        <v>20</v>
      </c>
      <c r="C328" s="164">
        <f>IFERROR('tablas turistas por categorías '!C328/'tablas turistas por categorías '!C341-1,"-")</f>
        <v>-0.81870229007633588</v>
      </c>
      <c r="D328" s="164">
        <f>IFERROR('tablas turistas por categorías '!E328/'tablas turistas por categorías '!E341-1,"-")</f>
        <v>-7.7303648732220176E-2</v>
      </c>
      <c r="E328" s="164">
        <f>IFERROR('tablas turistas por categorías '!G328/'tablas turistas por categorías '!G341-1,"-")</f>
        <v>-0.48830995323981297</v>
      </c>
      <c r="F328" s="164">
        <f>IFERROR('tablas turistas por categorías '!I328/'tablas turistas por categorías '!I341-1,"-")</f>
        <v>-1.8245004344048632E-2</v>
      </c>
      <c r="G328" s="164">
        <f>IFERROR('tablas turistas por categorías '!K328/'tablas turistas por categorías '!K341-1,"-")</f>
        <v>-0.58549222797927469</v>
      </c>
      <c r="H328" s="165">
        <f>IFERROR('tablas turistas por categorías '!M328/'tablas turistas por categorías '!M341-1,"-")</f>
        <v>-0.28482537133681252</v>
      </c>
      <c r="I328" s="164">
        <f>IFERROR('tablas turistas por categorías '!O328/'tablas turistas por categorías '!O341-1,"-")</f>
        <v>0.88229093464511599</v>
      </c>
      <c r="J328" s="165">
        <f>IFERROR('tablas turistas por categorías '!Q328/'tablas turistas por categorías '!Q341-1,"-")</f>
        <v>0.13949923352069504</v>
      </c>
    </row>
    <row r="329" spans="2:10" ht="15" hidden="1" customHeight="1" outlineLevel="1">
      <c r="B329" s="41" t="s">
        <v>21</v>
      </c>
      <c r="C329" s="164">
        <f>IFERROR('tablas turistas por categorías '!C329/'tablas turistas por categorías '!C342-1,"-")</f>
        <v>-0.77122641509433965</v>
      </c>
      <c r="D329" s="164">
        <f>IFERROR('tablas turistas por categorías '!E329/'tablas turistas por categorías '!E342-1,"-")</f>
        <v>6.1107117181883552E-2</v>
      </c>
      <c r="E329" s="164">
        <f>IFERROR('tablas turistas por categorías '!G329/'tablas turistas por categorías '!G342-1,"-")</f>
        <v>-0.61031907671418872</v>
      </c>
      <c r="F329" s="164">
        <f>IFERROR('tablas turistas por categorías '!I329/'tablas turistas por categorías '!I342-1,"-")</f>
        <v>1.0449999999999999</v>
      </c>
      <c r="G329" s="164">
        <f>IFERROR('tablas turistas por categorías '!K329/'tablas turistas por categorías '!K342-1,"-")</f>
        <v>-0.59537572254335258</v>
      </c>
      <c r="H329" s="165">
        <f>IFERROR('tablas turistas por categorías '!M329/'tablas turistas por categorías '!M342-1,"-")</f>
        <v>-9.5752170851912677E-2</v>
      </c>
      <c r="I329" s="164">
        <f>IFERROR('tablas turistas por categorías '!O329/'tablas turistas por categorías '!O342-1,"-")</f>
        <v>0.65959252971137516</v>
      </c>
      <c r="J329" s="165">
        <f>IFERROR('tablas turistas por categorías '!Q329/'tablas turistas por categorías '!Q342-1,"-")</f>
        <v>0.17319026749282163</v>
      </c>
    </row>
    <row r="330" spans="2:10" ht="15" hidden="1" customHeight="1" outlineLevel="1">
      <c r="B330" s="41" t="s">
        <v>22</v>
      </c>
      <c r="C330" s="164">
        <f>IFERROR('tablas turistas por categorías '!C330/'tablas turistas por categorías '!C343-1,"-")</f>
        <v>-0.65011820330969261</v>
      </c>
      <c r="D330" s="164">
        <f>IFERROR('tablas turistas por categorías '!E330/'tablas turistas por categorías '!E343-1,"-")</f>
        <v>0.1820128479657388</v>
      </c>
      <c r="E330" s="164">
        <f>IFERROR('tablas turistas por categorías '!G330/'tablas turistas por categorías '!G343-1,"-")</f>
        <v>-0.48474576271186443</v>
      </c>
      <c r="F330" s="164">
        <f>IFERROR('tablas turistas por categorías '!I330/'tablas turistas por categorías '!I343-1,"-")</f>
        <v>0.59949937421777211</v>
      </c>
      <c r="G330" s="164">
        <f>IFERROR('tablas turistas por categorías '!K330/'tablas turistas por categorías '!K343-1,"-")</f>
        <v>0.93181818181818188</v>
      </c>
      <c r="H330" s="165">
        <f>IFERROR('tablas turistas por categorías '!M330/'tablas turistas por categorías '!M343-1,"-")</f>
        <v>-5.1907291163689084E-2</v>
      </c>
      <c r="I330" s="164">
        <f>IFERROR('tablas turistas por categorías '!O330/'tablas turistas por categorías '!O343-1,"-")</f>
        <v>0.65825977301387129</v>
      </c>
      <c r="J330" s="165">
        <f>IFERROR('tablas turistas por categorías '!Q330/'tablas turistas por categorías '!Q343-1,"-")</f>
        <v>0.20717681337218208</v>
      </c>
    </row>
    <row r="331" spans="2:10" collapsed="1">
      <c r="B331" s="171">
        <v>1986</v>
      </c>
      <c r="C331" s="173">
        <f>IFERROR('tablas turistas por categorías '!C331/'tablas turistas por categorías '!C344-1,"-")</f>
        <v>-0.7512653651482285</v>
      </c>
      <c r="D331" s="173">
        <f>IFERROR('tablas turistas por categorías '!E331/'tablas turistas por categorías '!E344-1,"-")</f>
        <v>-2.5060197984482335E-2</v>
      </c>
      <c r="E331" s="173">
        <f>IFERROR('tablas turistas por categorías '!G331/'tablas turistas por categorías '!G344-1,"-")</f>
        <v>-0.62803721434378112</v>
      </c>
      <c r="F331" s="173">
        <f>IFERROR('tablas turistas por categorías '!I331/'tablas turistas por categorías '!I344-1,"-")</f>
        <v>0.241745283018868</v>
      </c>
      <c r="G331" s="173">
        <f>IFERROR('tablas turistas por categorías '!K331/'tablas turistas por categorías '!K344-1,"-")</f>
        <v>8.0106809078772656E-3</v>
      </c>
      <c r="H331" s="173">
        <f>IFERROR('tablas turistas por categorías '!M331/'tablas turistas por categorías '!M344-1,"-")</f>
        <v>-0.23851003253796099</v>
      </c>
      <c r="I331" s="173">
        <f>IFERROR('tablas turistas por categorías '!O331/'tablas turistas por categorías '!O344-1,"-")</f>
        <v>0.77988491368526391</v>
      </c>
      <c r="J331" s="173">
        <f>IFERROR('tablas turistas por categorías '!Q331/'tablas turistas por categorías '!Q344-1,"-")</f>
        <v>0.17274545858675672</v>
      </c>
    </row>
    <row r="332" spans="2:10" ht="15" hidden="1" customHeight="1" outlineLevel="1">
      <c r="B332" s="41" t="s">
        <v>11</v>
      </c>
      <c r="C332" s="164">
        <f>IFERROR('tablas turistas por categorías '!C332/'tablas turistas por categorías '!C345-1,"-")</f>
        <v>-1</v>
      </c>
      <c r="D332" s="164">
        <f>IFERROR('tablas turistas por categorías '!E332/'tablas turistas por categorías '!E345-1,"-")</f>
        <v>0.81188118811881194</v>
      </c>
      <c r="E332" s="164">
        <f>IFERROR('tablas turistas por categorías '!G332/'tablas turistas por categorías '!G345-1,"-")</f>
        <v>-0.58674963396778912</v>
      </c>
      <c r="F332" s="164">
        <f>IFERROR('tablas turistas por categorías '!I332/'tablas turistas por categorías '!I345-1,"-")</f>
        <v>-4.7156726768377233E-2</v>
      </c>
      <c r="G332" s="164">
        <f>IFERROR('tablas turistas por categorías '!K332/'tablas turistas por categorías '!K345-1,"-")</f>
        <v>0.29032258064516125</v>
      </c>
      <c r="H332" s="165">
        <f>IFERROR('tablas turistas por categorías '!M332/'tablas turistas por categorías '!M345-1,"-")</f>
        <v>-0.202776513427401</v>
      </c>
      <c r="I332" s="164">
        <f>IFERROR('tablas turistas por categorías '!O332/'tablas turistas por categorías '!O345-1,"-")</f>
        <v>0.91188811188811192</v>
      </c>
      <c r="J332" s="165">
        <f>IFERROR('tablas turistas por categorías '!Q332/'tablas turistas por categorías '!Q345-1,"-")</f>
        <v>0.16286894020492437</v>
      </c>
    </row>
    <row r="333" spans="2:10" ht="15" hidden="1" customHeight="1" outlineLevel="1">
      <c r="B333" s="41" t="s">
        <v>12</v>
      </c>
      <c r="C333" s="164">
        <f>IFERROR('tablas turistas por categorías '!C333/'tablas turistas por categorías '!C346-1,"-")</f>
        <v>-0.6</v>
      </c>
      <c r="D333" s="164">
        <f>IFERROR('tablas turistas por categorías '!E333/'tablas turistas por categorías '!E346-1,"-")</f>
        <v>0.31410825199645065</v>
      </c>
      <c r="E333" s="164">
        <f>IFERROR('tablas turistas por categorías '!G333/'tablas turistas por categorías '!G346-1,"-")</f>
        <v>-6.496350364963499E-2</v>
      </c>
      <c r="F333" s="164">
        <f>IFERROR('tablas turistas por categorías '!I333/'tablas turistas por categorías '!I346-1,"-")</f>
        <v>0.28376327769347487</v>
      </c>
      <c r="G333" s="164">
        <f>IFERROR('tablas turistas por categorías '!K333/'tablas turistas por categorías '!K346-1,"-")</f>
        <v>-0.29230769230769227</v>
      </c>
      <c r="H333" s="165">
        <f>IFERROR('tablas turistas por categorías '!M333/'tablas turistas por categorías '!M346-1,"-")</f>
        <v>0.1248860528714677</v>
      </c>
      <c r="I333" s="164">
        <f>IFERROR('tablas turistas por categorías '!O333/'tablas turistas por categorías '!O346-1,"-")</f>
        <v>0.40887404580152675</v>
      </c>
      <c r="J333" s="165">
        <f>IFERROR('tablas turistas por categorías '!Q333/'tablas turistas por categorías '!Q346-1,"-")</f>
        <v>0.23538147391869324</v>
      </c>
    </row>
    <row r="334" spans="2:10" ht="15" hidden="1" customHeight="1" outlineLevel="1">
      <c r="B334" s="41" t="s">
        <v>13</v>
      </c>
      <c r="C334" s="164" t="str">
        <f>IFERROR('tablas turistas por categorías '!C334/'tablas turistas por categorías '!C347-1,"-")</f>
        <v>-</v>
      </c>
      <c r="D334" s="164">
        <f>IFERROR('tablas turistas por categorías '!E334/'tablas turistas por categorías '!E347-1,"-")</f>
        <v>0.67729591836734704</v>
      </c>
      <c r="E334" s="164">
        <f>IFERROR('tablas turistas por categorías '!G334/'tablas turistas por categorías '!G347-1,"-")</f>
        <v>-0.41870824053452116</v>
      </c>
      <c r="F334" s="164">
        <f>IFERROR('tablas turistas por categorías '!I334/'tablas turistas por categorías '!I347-1,"-")</f>
        <v>1.6637931034482758</v>
      </c>
      <c r="G334" s="164">
        <f>IFERROR('tablas turistas por categorías '!K334/'tablas turistas por categorías '!K347-1,"-")</f>
        <v>-1.7857142857142905E-2</v>
      </c>
      <c r="H334" s="165">
        <f>IFERROR('tablas turistas por categorías '!M334/'tablas turistas por categorías '!M347-1,"-")</f>
        <v>0.18716289104638628</v>
      </c>
      <c r="I334" s="164">
        <f>IFERROR('tablas turistas por categorías '!O334/'tablas turistas por categorías '!O347-1,"-")</f>
        <v>0.84965380811078139</v>
      </c>
      <c r="J334" s="165">
        <f>IFERROR('tablas turistas por categorías '!Q334/'tablas turistas por categorías '!Q347-1,"-")</f>
        <v>0.42094240837696328</v>
      </c>
    </row>
    <row r="335" spans="2:10" ht="15" hidden="1" customHeight="1" outlineLevel="1">
      <c r="B335" s="41" t="s">
        <v>14</v>
      </c>
      <c r="C335" s="164" t="str">
        <f>IFERROR('tablas turistas por categorías '!C335/'tablas turistas por categorías '!C348-1,"-")</f>
        <v>-</v>
      </c>
      <c r="D335" s="164">
        <f>IFERROR('tablas turistas por categorías '!E335/'tablas turistas por categorías '!E348-1,"-")</f>
        <v>-0.50721153846153844</v>
      </c>
      <c r="E335" s="164">
        <f>IFERROR('tablas turistas por categorías '!G335/'tablas turistas por categorías '!G348-1,"-")</f>
        <v>-0.3385335413416537</v>
      </c>
      <c r="F335" s="164">
        <f>IFERROR('tablas turistas por categorías '!I335/'tablas turistas por categorías '!I348-1,"-")</f>
        <v>-0.6</v>
      </c>
      <c r="G335" s="164">
        <f>IFERROR('tablas turistas por categorías '!K335/'tablas turistas por categorías '!K348-1,"-")</f>
        <v>2</v>
      </c>
      <c r="H335" s="165">
        <f>IFERROR('tablas turistas por categorías '!M335/'tablas turistas por categorías '!M348-1,"-")</f>
        <v>-0.40357478833490124</v>
      </c>
      <c r="I335" s="164">
        <f>IFERROR('tablas turistas por categorías '!O335/'tablas turistas por categorías '!O348-1,"-")</f>
        <v>1.1660377358490566</v>
      </c>
      <c r="J335" s="165">
        <f>IFERROR('tablas turistas por categorías '!Q335/'tablas turistas por categorías '!Q348-1,"-")</f>
        <v>-9.0361445783132543E-2</v>
      </c>
    </row>
    <row r="336" spans="2:10" ht="15" hidden="1" customHeight="1" outlineLevel="1">
      <c r="B336" s="41" t="s">
        <v>15</v>
      </c>
      <c r="C336" s="164" t="str">
        <f>IFERROR('tablas turistas por categorías '!C336/'tablas turistas por categorías '!C349-1,"-")</f>
        <v>-</v>
      </c>
      <c r="D336" s="164">
        <f>IFERROR('tablas turistas por categorías '!E336/'tablas turistas por categorías '!E349-1,"-")</f>
        <v>14.307692307692308</v>
      </c>
      <c r="E336" s="164">
        <f>IFERROR('tablas turistas por categorías '!G336/'tablas turistas por categorías '!G349-1,"-")</f>
        <v>-0.48110465116279066</v>
      </c>
      <c r="F336" s="164" t="str">
        <f>IFERROR('tablas turistas por categorías '!I336/'tablas turistas por categorías '!I349-1,"-")</f>
        <v>-</v>
      </c>
      <c r="G336" s="164">
        <f>IFERROR('tablas turistas por categorías '!K336/'tablas turistas por categorías '!K349-1,"-")</f>
        <v>0</v>
      </c>
      <c r="H336" s="165">
        <f>IFERROR('tablas turistas por categorías '!M336/'tablas turistas por categorías '!M349-1,"-")</f>
        <v>-0.19318181818181823</v>
      </c>
      <c r="I336" s="164">
        <f>IFERROR('tablas turistas por categorías '!O336/'tablas turistas por categorías '!O349-1,"-")</f>
        <v>0.70042194092827015</v>
      </c>
      <c r="J336" s="165">
        <f>IFERROR('tablas turistas por categorías '!Q336/'tablas turistas por categorías '!Q349-1,"-")</f>
        <v>3.1880977683315548E-2</v>
      </c>
    </row>
    <row r="337" spans="2:10" ht="15" hidden="1" customHeight="1" outlineLevel="1">
      <c r="B337" s="41" t="s">
        <v>16</v>
      </c>
      <c r="C337" s="164" t="str">
        <f>IFERROR('tablas turistas por categorías '!C337/'tablas turistas por categorías '!C350-1,"-")</f>
        <v>-</v>
      </c>
      <c r="D337" s="164">
        <f>IFERROR('tablas turistas por categorías '!E337/'tablas turistas por categorías '!E350-1,"-")</f>
        <v>20.636363636363637</v>
      </c>
      <c r="E337" s="164">
        <f>IFERROR('tablas turistas por categorías '!G337/'tablas turistas por categorías '!G350-1,"-")</f>
        <v>-0.99570354457572507</v>
      </c>
      <c r="F337" s="164">
        <f>IFERROR('tablas turistas por categorías '!I337/'tablas turistas por categorías '!I350-1,"-")</f>
        <v>1.5</v>
      </c>
      <c r="G337" s="164" t="str">
        <f>IFERROR('tablas turistas por categorías '!K337/'tablas turistas por categorías '!K350-1,"-")</f>
        <v>-</v>
      </c>
      <c r="H337" s="165">
        <f>IFERROR('tablas turistas por categorías '!M337/'tablas turistas por categorías '!M350-1,"-")</f>
        <v>-0.72881355932203395</v>
      </c>
      <c r="I337" s="164">
        <f>IFERROR('tablas turistas por categorías '!O337/'tablas turistas por categorías '!O350-1,"-")</f>
        <v>0.30288461538461542</v>
      </c>
      <c r="J337" s="165">
        <f>IFERROR('tablas turistas por categorías '!Q337/'tablas turistas por categorías '!Q350-1,"-")</f>
        <v>-0.41323529411764703</v>
      </c>
    </row>
    <row r="338" spans="2:10" ht="15" hidden="1" customHeight="1" outlineLevel="1">
      <c r="B338" s="41" t="s">
        <v>17</v>
      </c>
      <c r="C338" s="164" t="str">
        <f>IFERROR('tablas turistas por categorías '!C338/'tablas turistas por categorías '!C351-1,"-")</f>
        <v>-</v>
      </c>
      <c r="D338" s="164">
        <f>IFERROR('tablas turistas por categorías '!E338/'tablas turistas por categorías '!E351-1,"-")</f>
        <v>58</v>
      </c>
      <c r="E338" s="164">
        <f>IFERROR('tablas turistas por categorías '!G338/'tablas turistas por categorías '!G351-1,"-")</f>
        <v>2.3916349809885933</v>
      </c>
      <c r="F338" s="164">
        <f>IFERROR('tablas turistas por categorías '!I338/'tablas turistas por categorías '!I351-1,"-")</f>
        <v>0.66666666666666674</v>
      </c>
      <c r="G338" s="164">
        <f>IFERROR('tablas turistas por categorías '!K338/'tablas turistas por categorías '!K351-1,"-")</f>
        <v>7</v>
      </c>
      <c r="H338" s="165">
        <f>IFERROR('tablas turistas por categorías '!M338/'tablas turistas por categorías '!M351-1,"-")</f>
        <v>2.985611510791367</v>
      </c>
      <c r="I338" s="164">
        <f>IFERROR('tablas turistas por categorías '!O338/'tablas turistas por categorías '!O351-1,"-")</f>
        <v>0.2890625</v>
      </c>
      <c r="J338" s="165">
        <f>IFERROR('tablas turistas por categorías '!Q338/'tablas turistas por categorías '!Q351-1,"-")</f>
        <v>1.6928838951310863</v>
      </c>
    </row>
    <row r="339" spans="2:10" ht="15" hidden="1" customHeight="1" outlineLevel="1">
      <c r="B339" s="41" t="s">
        <v>18</v>
      </c>
      <c r="C339" s="164" t="str">
        <f>IFERROR('tablas turistas por categorías '!C339/'tablas turistas por categorías '!C352-1,"-")</f>
        <v>-</v>
      </c>
      <c r="D339" s="164">
        <f>IFERROR('tablas turistas por categorías '!E339/'tablas turistas por categorías '!E352-1,"-")</f>
        <v>47.5</v>
      </c>
      <c r="E339" s="164">
        <f>IFERROR('tablas turistas por categorías '!G339/'tablas turistas por categorías '!G352-1,"-")</f>
        <v>1.1871657754010694</v>
      </c>
      <c r="F339" s="164">
        <f>IFERROR('tablas turistas por categorías '!I339/'tablas turistas por categorías '!I352-1,"-")</f>
        <v>5</v>
      </c>
      <c r="G339" s="164">
        <f>IFERROR('tablas turistas por categorías '!K339/'tablas turistas por categorías '!K352-1,"-")</f>
        <v>3</v>
      </c>
      <c r="H339" s="165">
        <f>IFERROR('tablas turistas por categorías '!M339/'tablas turistas por categorías '!M352-1,"-")</f>
        <v>3.1449999999999996</v>
      </c>
      <c r="I339" s="164">
        <f>IFERROR('tablas turistas por categorías '!O339/'tablas turistas por categorías '!O352-1,"-")</f>
        <v>0.5</v>
      </c>
      <c r="J339" s="165">
        <f>IFERROR('tablas turistas por categorías '!Q339/'tablas turistas por categorías '!Q352-1,"-")</f>
        <v>1.9573002754820936</v>
      </c>
    </row>
    <row r="340" spans="2:10" ht="15" hidden="1" customHeight="1" outlineLevel="1">
      <c r="B340" s="41" t="s">
        <v>19</v>
      </c>
      <c r="C340" s="164" t="str">
        <f>IFERROR('tablas turistas por categorías '!C340/'tablas turistas por categorías '!C353-1,"-")</f>
        <v>-</v>
      </c>
      <c r="D340" s="164">
        <f>IFERROR('tablas turistas por categorías '!E340/'tablas turistas por categorías '!E353-1,"-")</f>
        <v>0.24350649350649345</v>
      </c>
      <c r="E340" s="164">
        <f>IFERROR('tablas turistas por categorías '!G340/'tablas turistas por categorías '!G353-1,"-")</f>
        <v>0.52738853503184724</v>
      </c>
      <c r="F340" s="164">
        <f>IFERROR('tablas turistas por categorías '!I340/'tablas turistas por categorías '!I353-1,"-")</f>
        <v>1.8581081081081079</v>
      </c>
      <c r="G340" s="164">
        <f>IFERROR('tablas turistas por categorías '!K340/'tablas turistas por categorías '!K353-1,"-")</f>
        <v>0.34666666666666668</v>
      </c>
      <c r="H340" s="165">
        <f>IFERROR('tablas turistas por categorías '!M340/'tablas turistas por categorías '!M353-1,"-")</f>
        <v>0.5326354679802956</v>
      </c>
      <c r="I340" s="164">
        <f>IFERROR('tablas turistas por categorías '!O340/'tablas turistas por categorías '!O353-1,"-")</f>
        <v>7.9395085066162663E-2</v>
      </c>
      <c r="J340" s="165">
        <f>IFERROR('tablas turistas por categorías '!Q340/'tablas turistas por categorías '!Q353-1,"-")</f>
        <v>0.3538404175988068</v>
      </c>
    </row>
    <row r="341" spans="2:10" ht="15" hidden="1" customHeight="1" outlineLevel="1">
      <c r="B341" s="41" t="s">
        <v>20</v>
      </c>
      <c r="C341" s="164">
        <f>IFERROR('tablas turistas por categorías '!C341/'tablas turistas por categorías '!C354-1,"-")</f>
        <v>29.823529411764707</v>
      </c>
      <c r="D341" s="164">
        <f>IFERROR('tablas turistas por categorías '!E341/'tablas turistas por categorías '!E354-1,"-")</f>
        <v>0.57602339181286544</v>
      </c>
      <c r="E341" s="164">
        <f>IFERROR('tablas turistas por categorías '!G341/'tablas turistas por categorías '!G354-1,"-")</f>
        <v>0.43390804597701149</v>
      </c>
      <c r="F341" s="164">
        <f>IFERROR('tablas turistas por categorías '!I341/'tablas turistas por categorías '!I354-1,"-")</f>
        <v>2.0775401069518717</v>
      </c>
      <c r="G341" s="164">
        <f>IFERROR('tablas turistas por categorías '!K341/'tablas turistas por categorías '!K354-1,"-")</f>
        <v>1.6805555555555554</v>
      </c>
      <c r="H341" s="165">
        <f>IFERROR('tablas turistas por categorías '!M341/'tablas turistas por categorías '!M354-1,"-")</f>
        <v>0.96683774180813264</v>
      </c>
      <c r="I341" s="164">
        <f>IFERROR('tablas turistas por categorías '!O341/'tablas turistas por categorías '!O354-1,"-")</f>
        <v>0.55434188967777165</v>
      </c>
      <c r="J341" s="165">
        <f>IFERROR('tablas turistas por categorías '!Q341/'tablas turistas por categorías '!Q354-1,"-")</f>
        <v>0.7937671860678277</v>
      </c>
    </row>
    <row r="342" spans="2:10" ht="15" hidden="1" customHeight="1" outlineLevel="1">
      <c r="B342" s="41" t="s">
        <v>21</v>
      </c>
      <c r="C342" s="164">
        <f>IFERROR('tablas turistas por categorías '!C342/'tablas turistas por categorías '!C355-1,"-")</f>
        <v>34.333333333333336</v>
      </c>
      <c r="D342" s="164">
        <f>IFERROR('tablas turistas por categorías '!E342/'tablas turistas por categorías '!E355-1,"-")</f>
        <v>2.7326440177252609E-2</v>
      </c>
      <c r="E342" s="164">
        <f>IFERROR('tablas turistas por categorías '!G342/'tablas turistas por categorías '!G355-1,"-")</f>
        <v>0.44553483807654559</v>
      </c>
      <c r="F342" s="164">
        <f>IFERROR('tablas turistas por categorías '!I342/'tablas turistas por categorías '!I355-1,"-")</f>
        <v>0.90476190476190466</v>
      </c>
      <c r="G342" s="164">
        <f>IFERROR('tablas turistas por categorías '!K342/'tablas turistas por categorías '!K355-1,"-")</f>
        <v>3.5526315789473681</v>
      </c>
      <c r="H342" s="165">
        <f>IFERROR('tablas turistas por categorías '!M342/'tablas turistas por categorías '!M355-1,"-")</f>
        <v>0.49876890608512126</v>
      </c>
      <c r="I342" s="164">
        <f>IFERROR('tablas turistas por categorías '!O342/'tablas turistas por categorías '!O355-1,"-")</f>
        <v>0.17272274763563966</v>
      </c>
      <c r="J342" s="165">
        <f>IFERROR('tablas turistas por categorías '!Q342/'tablas turistas por categorías '!Q355-1,"-")</f>
        <v>0.36376751854905187</v>
      </c>
    </row>
    <row r="343" spans="2:10" ht="15" hidden="1" customHeight="1" outlineLevel="1">
      <c r="B343" s="41" t="s">
        <v>22</v>
      </c>
      <c r="C343" s="164">
        <f>IFERROR('tablas turistas por categorías '!C343/'tablas turistas por categorías '!C356-1,"-")</f>
        <v>31.53846153846154</v>
      </c>
      <c r="D343" s="164">
        <f>IFERROR('tablas turistas por categorías '!E343/'tablas turistas por categorías '!E356-1,"-")</f>
        <v>2.1881838074398141E-2</v>
      </c>
      <c r="E343" s="164">
        <f>IFERROR('tablas turistas por categorías '!G343/'tablas turistas por categorías '!G356-1,"-")</f>
        <v>9.4213649851631942E-2</v>
      </c>
      <c r="F343" s="164">
        <f>IFERROR('tablas turistas por categorías '!I343/'tablas turistas por categorías '!I356-1,"-")</f>
        <v>0.55750487329434706</v>
      </c>
      <c r="G343" s="164">
        <f>IFERROR('tablas turistas por categorías '!K343/'tablas turistas por categorías '!K356-1,"-")</f>
        <v>-0.30158730158730163</v>
      </c>
      <c r="H343" s="165">
        <f>IFERROR('tablas turistas por categorías '!M343/'tablas turistas por categorías '!M356-1,"-")</f>
        <v>0.25211608222490933</v>
      </c>
      <c r="I343" s="164">
        <f>IFERROR('tablas turistas por categorías '!O343/'tablas turistas por categorías '!O356-1,"-")</f>
        <v>-0.18971389645776571</v>
      </c>
      <c r="J343" s="165">
        <f>IFERROR('tablas turistas por categorías '!Q343/'tablas turistas por categorías '!Q356-1,"-")</f>
        <v>4.4362588084561283E-2</v>
      </c>
    </row>
    <row r="344" spans="2:10" collapsed="1">
      <c r="B344" s="171">
        <v>1985</v>
      </c>
      <c r="C344" s="173">
        <f>IFERROR('tablas turistas por categorías '!C344/'tablas turistas por categorías '!C357-1,"-")</f>
        <v>27.8125</v>
      </c>
      <c r="D344" s="173">
        <f>IFERROR('tablas turistas por categorías '!E344/'tablas turistas por categorías '!E357-1,"-")</f>
        <v>0.46651844101490969</v>
      </c>
      <c r="E344" s="173">
        <f>IFERROR('tablas turistas por categorías '!G344/'tablas turistas por categorías '!G357-1,"-")</f>
        <v>-8.4511700984040372E-2</v>
      </c>
      <c r="F344" s="173">
        <f>IFERROR('tablas turistas por categorías '!I344/'tablas turistas por categorías '!I357-1,"-")</f>
        <v>0.71082716879623398</v>
      </c>
      <c r="G344" s="173">
        <f>IFERROR('tablas turistas por categorías '!K344/'tablas turistas por categorías '!K357-1,"-")</f>
        <v>0.57684210526315782</v>
      </c>
      <c r="H344" s="173">
        <f>IFERROR('tablas turistas por categorías '!M344/'tablas turistas por categorías '!M357-1,"-")</f>
        <v>0.2697538302633844</v>
      </c>
      <c r="I344" s="173">
        <f>IFERROR('tablas turistas por categorías '!O344/'tablas turistas por categorías '!O357-1,"-")</f>
        <v>0.37014945838475244</v>
      </c>
      <c r="J344" s="173">
        <f>IFERROR('tablas turistas por categorías '!Q344/'tablas turistas por categorías '!Q357-1,"-")</f>
        <v>0.30847126011316162</v>
      </c>
    </row>
    <row r="345" spans="2:10" ht="15" hidden="1" customHeight="1" outlineLevel="1">
      <c r="B345" s="41" t="s">
        <v>11</v>
      </c>
      <c r="C345" s="164">
        <f>IFERROR('tablas turistas por categorías '!C345/'tablas turistas por categorías '!C358-1,"-")</f>
        <v>-0.66666666666666674</v>
      </c>
      <c r="D345" s="164">
        <f>IFERROR('tablas turistas por categorías '!E345/'tablas turistas por categorías '!E358-1,"-")</f>
        <v>-0.42866121935889379</v>
      </c>
      <c r="E345" s="164">
        <f>IFERROR('tablas turistas por categorías '!G345/'tablas turistas por categorías '!G358-1,"-")</f>
        <v>1.152876280535855</v>
      </c>
      <c r="F345" s="164">
        <f>IFERROR('tablas turistas por categorías '!I345/'tablas turistas por categorías '!I358-1,"-")</f>
        <v>0.66129032258064524</v>
      </c>
      <c r="G345" s="164">
        <f>IFERROR('tablas turistas por categorías '!K345/'tablas turistas por categorías '!K358-1,"-")</f>
        <v>-0.59740259740259738</v>
      </c>
      <c r="H345" s="165">
        <f>IFERROR('tablas turistas por categorías '!M345/'tablas turistas por categorías '!M358-1,"-")</f>
        <v>0.30231179608772973</v>
      </c>
      <c r="I345" s="164">
        <f>IFERROR('tablas turistas por categorías '!O345/'tablas turistas por categorías '!O358-1,"-")</f>
        <v>3.3734939759036076E-2</v>
      </c>
      <c r="J345" s="165">
        <f>IFERROR('tablas turistas por categorías '!Q345/'tablas turistas por categorías '!Q358-1,"-")</f>
        <v>0.20003670398238205</v>
      </c>
    </row>
    <row r="346" spans="2:10" ht="15" hidden="1" customHeight="1" outlineLevel="1">
      <c r="B346" s="41" t="s">
        <v>12</v>
      </c>
      <c r="C346" s="164" t="str">
        <f>IFERROR('tablas turistas por categorías '!C346/'tablas turistas por categorías '!C359-1,"-")</f>
        <v>-</v>
      </c>
      <c r="D346" s="164">
        <f>IFERROR('tablas turistas por categorías '!E346/'tablas turistas por categorías '!E359-1,"-")</f>
        <v>0.11805555555555558</v>
      </c>
      <c r="E346" s="164">
        <f>IFERROR('tablas turistas por categorías '!G346/'tablas turistas por categorías '!G359-1,"-")</f>
        <v>-0.15432098765432101</v>
      </c>
      <c r="F346" s="164">
        <f>IFERROR('tablas turistas por categorías '!I346/'tablas turistas por categorías '!I359-1,"-")</f>
        <v>2.0123839009287936E-2</v>
      </c>
      <c r="G346" s="164">
        <f>IFERROR('tablas turistas por categorías '!K346/'tablas turistas por categorías '!K359-1,"-")</f>
        <v>1.6</v>
      </c>
      <c r="H346" s="165">
        <f>IFERROR('tablas turistas por categorías '!M346/'tablas turistas por categorías '!M359-1,"-")</f>
        <v>-9.9277978339350481E-3</v>
      </c>
      <c r="I346" s="164">
        <f>IFERROR('tablas turistas por categorías '!O346/'tablas turistas por categorías '!O359-1,"-")</f>
        <v>-7.2566371681415887E-2</v>
      </c>
      <c r="J346" s="165">
        <f>IFERROR('tablas turistas por categorías '!Q346/'tablas turistas por categorías '!Q359-1,"-")</f>
        <v>-3.5279369627507218E-2</v>
      </c>
    </row>
    <row r="347" spans="2:10" ht="15" hidden="1" customHeight="1" outlineLevel="1">
      <c r="B347" s="41" t="s">
        <v>13</v>
      </c>
      <c r="C347" s="164" t="str">
        <f>IFERROR('tablas turistas por categorías '!C347/'tablas turistas por categorías '!C360-1,"-")</f>
        <v>-</v>
      </c>
      <c r="D347" s="164">
        <f>IFERROR('tablas turistas por categorías '!E347/'tablas turistas por categorías '!E360-1,"-")</f>
        <v>1.1420765027322406</v>
      </c>
      <c r="E347" s="164">
        <f>IFERROR('tablas turistas por categorías '!G347/'tablas turistas por categorías '!G360-1,"-")</f>
        <v>2.5114155251141579E-2</v>
      </c>
      <c r="F347" s="164">
        <f>IFERROR('tablas turistas por categorías '!I347/'tablas turistas por categorías '!I360-1,"-")</f>
        <v>-0.21088435374149661</v>
      </c>
      <c r="G347" s="164">
        <f>IFERROR('tablas turistas por categorías '!K347/'tablas turistas por categorías '!K360-1,"-")</f>
        <v>1.5454545454545454</v>
      </c>
      <c r="H347" s="165">
        <f>IFERROR('tablas turistas por categorías '!M347/'tablas turistas por categorías '!M360-1,"-")</f>
        <v>0.31396172927002119</v>
      </c>
      <c r="I347" s="164">
        <f>IFERROR('tablas turistas por categorías '!O347/'tablas turistas por categorías '!O360-1,"-")</f>
        <v>-0.20643642072213497</v>
      </c>
      <c r="J347" s="165">
        <f>IFERROR('tablas turistas por categorías '!Q347/'tablas turistas por categorías '!Q360-1,"-")</f>
        <v>6.7039106145251326E-2</v>
      </c>
    </row>
    <row r="348" spans="2:10" ht="15" hidden="1" customHeight="1" outlineLevel="1">
      <c r="B348" s="41" t="s">
        <v>14</v>
      </c>
      <c r="C348" s="164" t="str">
        <f>IFERROR('tablas turistas por categorías '!C348/'tablas turistas por categorías '!C361-1,"-")</f>
        <v>-</v>
      </c>
      <c r="D348" s="164">
        <f>IFERROR('tablas turistas por categorías '!E348/'tablas turistas por categorías '!E361-1,"-")</f>
        <v>0.48571428571428577</v>
      </c>
      <c r="E348" s="164">
        <f>IFERROR('tablas turistas por categorías '!G348/'tablas turistas por categorías '!G361-1,"-")</f>
        <v>5.8191489361702127</v>
      </c>
      <c r="F348" s="164">
        <f>IFERROR('tablas turistas por categorías '!I348/'tablas turistas por categorías '!I361-1,"-")</f>
        <v>0.25</v>
      </c>
      <c r="G348" s="164">
        <f>IFERROR('tablas turistas por categorías '!K348/'tablas turistas por categorías '!K361-1,"-")</f>
        <v>0</v>
      </c>
      <c r="H348" s="165">
        <f>IFERROR('tablas turistas por categorías '!M348/'tablas turistas por categorías '!M361-1,"-")</f>
        <v>1.8047493403693933</v>
      </c>
      <c r="I348" s="164">
        <f>IFERROR('tablas turistas por categorías '!O348/'tablas turistas por categorías '!O361-1,"-")</f>
        <v>2.8405797101449277</v>
      </c>
      <c r="J348" s="165">
        <f>IFERROR('tablas turistas por categorías '!Q348/'tablas turistas por categorías '!Q361-1,"-")</f>
        <v>1.9642857142857144</v>
      </c>
    </row>
    <row r="349" spans="2:10" ht="15" hidden="1" customHeight="1" outlineLevel="1">
      <c r="B349" s="41" t="s">
        <v>15</v>
      </c>
      <c r="C349" s="164" t="str">
        <f>IFERROR('tablas turistas por categorías '!C349/'tablas turistas por categorías '!C362-1,"-")</f>
        <v>-</v>
      </c>
      <c r="D349" s="164">
        <f>IFERROR('tablas turistas por categorías '!E349/'tablas turistas por categorías '!E362-1,"-")</f>
        <v>1.6</v>
      </c>
      <c r="E349" s="164">
        <f>IFERROR('tablas turistas por categorías '!G349/'tablas turistas por categorías '!G362-1,"-")</f>
        <v>97.285714285714292</v>
      </c>
      <c r="F349" s="164">
        <f>IFERROR('tablas turistas por categorías '!I349/'tablas turistas por categorías '!I362-1,"-")</f>
        <v>-1</v>
      </c>
      <c r="G349" s="164">
        <f>IFERROR('tablas turistas por categorías '!K349/'tablas turistas por categorías '!K362-1,"-")</f>
        <v>-0.4</v>
      </c>
      <c r="H349" s="165">
        <f>IFERROR('tablas turistas por categorías '!M349/'tablas turistas por categorías '!M362-1,"-")</f>
        <v>38.111111111111114</v>
      </c>
      <c r="I349" s="164" t="str">
        <f>IFERROR('tablas turistas por categorías '!O349/'tablas turistas por categorías '!O362-1,"-")</f>
        <v>-</v>
      </c>
      <c r="J349" s="165">
        <f>IFERROR('tablas turistas por categorías '!Q349/'tablas turistas por categorías '!Q362-1,"-")</f>
        <v>51.277777777777779</v>
      </c>
    </row>
    <row r="350" spans="2:10" ht="15" hidden="1" customHeight="1" outlineLevel="1">
      <c r="B350" s="41" t="s">
        <v>16</v>
      </c>
      <c r="C350" s="164" t="str">
        <f>IFERROR('tablas turistas por categorías '!C350/'tablas turistas por categorías '!C363-1,"-")</f>
        <v>-</v>
      </c>
      <c r="D350" s="164">
        <f>IFERROR('tablas turistas por categorías '!E350/'tablas turistas por categorías '!E363-1,"-")</f>
        <v>0</v>
      </c>
      <c r="E350" s="164">
        <f>IFERROR('tablas turistas por categorías '!G350/'tablas turistas por categorías '!G363-1,"-")</f>
        <v>185.2</v>
      </c>
      <c r="F350" s="164">
        <f>IFERROR('tablas turistas por categorías '!I350/'tablas turistas por categorías '!I363-1,"-")</f>
        <v>0</v>
      </c>
      <c r="G350" s="164" t="str">
        <f>IFERROR('tablas turistas por categorías '!K350/'tablas turistas por categorías '!K363-1,"-")</f>
        <v>-</v>
      </c>
      <c r="H350" s="165">
        <f>IFERROR('tablas turistas por categorías '!M350/'tablas turistas por categorías '!M363-1,"-")</f>
        <v>51.444444444444443</v>
      </c>
      <c r="I350" s="164" t="str">
        <f>IFERROR('tablas turistas por categorías '!O350/'tablas turistas por categorías '!O363-1,"-")</f>
        <v>-</v>
      </c>
      <c r="J350" s="165">
        <f>IFERROR('tablas turistas por categorías '!Q350/'tablas turistas por categorías '!Q363-1,"-")</f>
        <v>74.555555555555557</v>
      </c>
    </row>
    <row r="351" spans="2:10" ht="15" hidden="1" customHeight="1" outlineLevel="1">
      <c r="B351" s="41" t="s">
        <v>17</v>
      </c>
      <c r="C351" s="164" t="str">
        <f>IFERROR('tablas turistas por categorías '!C351/'tablas turistas por categorías '!C364-1,"-")</f>
        <v>-</v>
      </c>
      <c r="D351" s="164">
        <f>IFERROR('tablas turistas por categorías '!E351/'tablas turistas por categorías '!E364-1,"-")</f>
        <v>-0.25</v>
      </c>
      <c r="E351" s="164">
        <f>IFERROR('tablas turistas por categorías '!G351/'tablas turistas por categorías '!G364-1,"-")</f>
        <v>28.222222222222221</v>
      </c>
      <c r="F351" s="164">
        <f>IFERROR('tablas turistas por categorías '!I351/'tablas turistas por categorías '!I364-1,"-")</f>
        <v>0.125</v>
      </c>
      <c r="G351" s="164">
        <f>IFERROR('tablas turistas por categorías '!K351/'tablas turistas por categorías '!K364-1,"-")</f>
        <v>-0.5714285714285714</v>
      </c>
      <c r="H351" s="165">
        <f>IFERROR('tablas turistas por categorías '!M351/'tablas turistas por categorías '!M364-1,"-")</f>
        <v>8.9285714285714288</v>
      </c>
      <c r="I351" s="164">
        <f>IFERROR('tablas turistas por categorías '!O351/'tablas turistas por categorías '!O364-1,"-")</f>
        <v>255</v>
      </c>
      <c r="J351" s="165">
        <f>IFERROR('tablas turistas por categorías '!Q351/'tablas turistas por categorías '!Q364-1,"-")</f>
        <v>17.413793103448278</v>
      </c>
    </row>
    <row r="352" spans="2:10" ht="15" hidden="1" customHeight="1" outlineLevel="1">
      <c r="B352" s="41" t="s">
        <v>18</v>
      </c>
      <c r="C352" s="164" t="str">
        <f>IFERROR('tablas turistas por categorías '!C352/'tablas turistas por categorías '!C365-1,"-")</f>
        <v>-</v>
      </c>
      <c r="D352" s="164">
        <f>IFERROR('tablas turistas por categorías '!E352/'tablas turistas por categorías '!E365-1,"-")</f>
        <v>7</v>
      </c>
      <c r="E352" s="164">
        <f>IFERROR('tablas turistas por categorías '!G352/'tablas turistas por categorías '!G365-1,"-")</f>
        <v>61.333333333333336</v>
      </c>
      <c r="F352" s="164">
        <f>IFERROR('tablas turistas por categorías '!I352/'tablas turistas por categorías '!I365-1,"-")</f>
        <v>6</v>
      </c>
      <c r="G352" s="164">
        <f>IFERROR('tablas turistas por categorías '!K352/'tablas turistas por categorías '!K365-1,"-")</f>
        <v>-0.66666666666666674</v>
      </c>
      <c r="H352" s="165">
        <f>IFERROR('tablas turistas por categorías '!M352/'tablas turistas por categorías '!M365-1,"-")</f>
        <v>21.222222222222221</v>
      </c>
      <c r="I352" s="164">
        <f>IFERROR('tablas turistas por categorías '!O352/'tablas turistas por categorías '!O365-1,"-")</f>
        <v>162</v>
      </c>
      <c r="J352" s="165">
        <f>IFERROR('tablas turistas por categorías '!Q352/'tablas turistas por categorías '!Q365-1,"-")</f>
        <v>35.299999999999997</v>
      </c>
    </row>
    <row r="353" spans="2:10" ht="15" hidden="1" customHeight="1" outlineLevel="1">
      <c r="B353" s="41" t="s">
        <v>19</v>
      </c>
      <c r="C353" s="164" t="str">
        <f>IFERROR('tablas turistas por categorías '!C353/'tablas turistas por categorías '!C366-1,"-")</f>
        <v>-</v>
      </c>
      <c r="D353" s="164">
        <f>IFERROR('tablas turistas por categorías '!E353/'tablas turistas por categorías '!E366-1,"-")</f>
        <v>-0.12747875354107652</v>
      </c>
      <c r="E353" s="164">
        <f>IFERROR('tablas turistas por categorías '!G353/'tablas turistas por categorías '!G366-1,"-")</f>
        <v>0.58906882591093113</v>
      </c>
      <c r="F353" s="164">
        <f>IFERROR('tablas turistas por categorías '!I353/'tablas turistas por categorías '!I366-1,"-")</f>
        <v>0.1212121212121211</v>
      </c>
      <c r="G353" s="164">
        <f>IFERROR('tablas turistas por categorías '!K353/'tablas turistas por categorías '!K366-1,"-")</f>
        <v>0.11940298507462677</v>
      </c>
      <c r="H353" s="165">
        <f>IFERROR('tablas turistas por categorías '!M353/'tablas turistas por categorías '!M366-1,"-")</f>
        <v>0.16082916368834876</v>
      </c>
      <c r="I353" s="164">
        <f>IFERROR('tablas turistas por categorías '!O353/'tablas turistas por categorías '!O366-1,"-")</f>
        <v>0.3866317169069462</v>
      </c>
      <c r="J353" s="165">
        <f>IFERROR('tablas turistas por categorías '!Q353/'tablas turistas por categorías '!Q366-1,"-")</f>
        <v>0.24051803885291401</v>
      </c>
    </row>
    <row r="354" spans="2:10" ht="15" hidden="1" customHeight="1" outlineLevel="1">
      <c r="B354" s="41" t="s">
        <v>20</v>
      </c>
      <c r="C354" s="164" t="str">
        <f>IFERROR('tablas turistas por categorías '!C354/'tablas turistas por categorías '!C367-1,"-")</f>
        <v>-</v>
      </c>
      <c r="D354" s="164">
        <f>IFERROR('tablas turistas por categorías '!E354/'tablas turistas por categorías '!E367-1,"-")</f>
        <v>-6.2157221206581403E-2</v>
      </c>
      <c r="E354" s="164">
        <f>IFERROR('tablas turistas por categorías '!G354/'tablas turistas por categorías '!G367-1,"-")</f>
        <v>-0.18564742589703587</v>
      </c>
      <c r="F354" s="164">
        <f>IFERROR('tablas turistas por categorías '!I354/'tablas turistas por categorías '!I367-1,"-")</f>
        <v>-0.66873339238263951</v>
      </c>
      <c r="G354" s="164">
        <f>IFERROR('tablas turistas por categorías '!K354/'tablas turistas por categorías '!K367-1,"-")</f>
        <v>-9.9999999999999978E-2</v>
      </c>
      <c r="H354" s="165">
        <f>IFERROR('tablas turistas por categorías '!M354/'tablas turistas por categorías '!M367-1,"-")</f>
        <v>-0.29344490934449097</v>
      </c>
      <c r="I354" s="164">
        <f>IFERROR('tablas turistas por categorías '!O354/'tablas turistas por categorías '!O367-1,"-")</f>
        <v>-7.9899497487437188E-2</v>
      </c>
      <c r="J354" s="165">
        <f>IFERROR('tablas turistas por categorías '!Q354/'tablas turistas por categorías '!Q367-1,"-")</f>
        <v>-0.21721973094170399</v>
      </c>
    </row>
    <row r="355" spans="2:10" ht="15" hidden="1" customHeight="1" outlineLevel="1">
      <c r="B355" s="41" t="s">
        <v>21</v>
      </c>
      <c r="C355" s="164">
        <f>IFERROR('tablas turistas por categorías '!C355/'tablas turistas por categorías '!C368-1,"-")</f>
        <v>-0.5</v>
      </c>
      <c r="D355" s="164">
        <f>IFERROR('tablas turistas por categorías '!E355/'tablas turistas por categorías '!E368-1,"-")</f>
        <v>-0.18531889290012038</v>
      </c>
      <c r="E355" s="164">
        <f>IFERROR('tablas turistas por categorías '!G355/'tablas turistas por categorías '!G368-1,"-")</f>
        <v>-0.25890909090909087</v>
      </c>
      <c r="F355" s="164">
        <f>IFERROR('tablas turistas por categorías '!I355/'tablas turistas por categorías '!I368-1,"-")</f>
        <v>-0.59143968871595332</v>
      </c>
      <c r="G355" s="164">
        <f>IFERROR('tablas turistas por categorías '!K355/'tablas turistas por categorías '!K368-1,"-")</f>
        <v>-0.67241379310344829</v>
      </c>
      <c r="H355" s="165">
        <f>IFERROR('tablas turistas por categorías '!M355/'tablas turistas por categorías '!M368-1,"-")</f>
        <v>-0.32390011890606418</v>
      </c>
      <c r="I355" s="164">
        <f>IFERROR('tablas turistas por categorías '!O355/'tablas turistas por categorías '!O368-1,"-")</f>
        <v>0.20951234196267299</v>
      </c>
      <c r="J355" s="165">
        <f>IFERROR('tablas turistas por categorías '!Q355/'tablas turistas por categorías '!Q368-1,"-")</f>
        <v>-0.17286055233549269</v>
      </c>
    </row>
    <row r="356" spans="2:10" ht="15" hidden="1" customHeight="1" outlineLevel="1">
      <c r="B356" s="41" t="s">
        <v>22</v>
      </c>
      <c r="C356" s="164">
        <f>IFERROR('tablas turistas por categorías '!C356/'tablas turistas por categorías '!C369-1,"-")</f>
        <v>3.333333333333333</v>
      </c>
      <c r="D356" s="164">
        <f>IFERROR('tablas turistas por categorías '!E356/'tablas turistas por categorías '!E369-1,"-")</f>
        <v>7.299270072993469E-4</v>
      </c>
      <c r="E356" s="164">
        <f>IFERROR('tablas turistas por categorías '!G356/'tablas turistas por categorías '!G369-1,"-")</f>
        <v>5.3948397185300978E-2</v>
      </c>
      <c r="F356" s="164">
        <f>IFERROR('tablas turistas por categorías '!I356/'tablas turistas por categorías '!I369-1,"-")</f>
        <v>-0.52978918423464716</v>
      </c>
      <c r="G356" s="164">
        <f>IFERROR('tablas turistas por categorías '!K356/'tablas turistas por categorías '!K369-1,"-")</f>
        <v>-0.58000000000000007</v>
      </c>
      <c r="H356" s="165">
        <f>IFERROR('tablas turistas por categorías '!M356/'tablas turistas por categorías '!M369-1,"-")</f>
        <v>-0.15026971487284868</v>
      </c>
      <c r="I356" s="164">
        <f>IFERROR('tablas turistas por categorías '!O356/'tablas turistas por categorías '!O369-1,"-")</f>
        <v>0.25954525954525964</v>
      </c>
      <c r="J356" s="165">
        <f>IFERROR('tablas turistas por categorías '!Q356/'tablas turistas por categorías '!Q369-1,"-")</f>
        <v>3.2133676092545027E-3</v>
      </c>
    </row>
    <row r="357" spans="2:10" collapsed="1">
      <c r="B357" s="171">
        <v>1984</v>
      </c>
      <c r="C357" s="173">
        <f>IFERROR('tablas turistas por categorías '!C357/'tablas turistas por categorías '!C370-1,"-")</f>
        <v>0.60000000000000009</v>
      </c>
      <c r="D357" s="173">
        <f>IFERROR('tablas turistas por categorías '!E357/'tablas turistas por categorías '!E370-1,"-")</f>
        <v>-5.593283121373005E-2</v>
      </c>
      <c r="E357" s="173">
        <f>IFERROR('tablas turistas por categorías '!G357/'tablas turistas por categorías '!G370-1,"-")</f>
        <v>0.45418470418470425</v>
      </c>
      <c r="F357" s="173">
        <f>IFERROR('tablas turistas por categorías '!I357/'tablas turistas por categorías '!I370-1,"-")</f>
        <v>-0.35669478693489076</v>
      </c>
      <c r="G357" s="173">
        <f>IFERROR('tablas turistas por categorías '!K357/'tablas turistas por categorías '!K370-1,"-")</f>
        <v>-0.18664383561643838</v>
      </c>
      <c r="H357" s="173">
        <f>IFERROR('tablas turistas por categorías '!M357/'tablas turistas por categorías '!M370-1,"-")</f>
        <v>7.3157214114169644E-2</v>
      </c>
      <c r="I357" s="173">
        <f>IFERROR('tablas turistas por categorías '!O357/'tablas turistas por categorías '!O370-1,"-")</f>
        <v>0.17382906808305165</v>
      </c>
      <c r="J357" s="173">
        <f>IFERROR('tablas turistas por categorías '!Q357/'tablas turistas por categorías '!Q370-1,"-")</f>
        <v>0.10986560244145793</v>
      </c>
    </row>
    <row r="358" spans="2:10" ht="15" hidden="1" customHeight="1" outlineLevel="1">
      <c r="B358" s="41" t="s">
        <v>11</v>
      </c>
      <c r="C358" s="164">
        <f>IFERROR('tablas turistas por categorías '!C358/'tablas turistas por categorías '!C371-1,"-")</f>
        <v>-0.5</v>
      </c>
      <c r="D358" s="164">
        <f>IFERROR('tablas turistas por categorías '!E358/'tablas turistas por categorías '!E371-1,"-")</f>
        <v>0.24199843871975024</v>
      </c>
      <c r="E358" s="164">
        <f>IFERROR('tablas turistas por categorías '!G358/'tablas turistas por categorías '!G371-1,"-")</f>
        <v>0.52707581227436817</v>
      </c>
      <c r="F358" s="164">
        <f>IFERROR('tablas turistas por categorías '!I358/'tablas turistas por categorías '!I371-1,"-")</f>
        <v>-0.30000000000000004</v>
      </c>
      <c r="G358" s="164">
        <f>IFERROR('tablas turistas por categorías '!K358/'tablas turistas por categorías '!K371-1,"-")</f>
        <v>-0.45774647887323938</v>
      </c>
      <c r="H358" s="165">
        <f>IFERROR('tablas turistas por categorías '!M358/'tablas turistas por categorías '!M371-1,"-")</f>
        <v>0.17152777777777772</v>
      </c>
      <c r="I358" s="164">
        <f>IFERROR('tablas turistas por categorías '!O358/'tablas turistas por categorías '!O371-1,"-")</f>
        <v>-0.22400897531787589</v>
      </c>
      <c r="J358" s="165">
        <f>IFERROR('tablas turistas por categorías '!Q358/'tablas turistas por categorías '!Q371-1,"-")</f>
        <v>-1.8905293482174956E-2</v>
      </c>
    </row>
    <row r="359" spans="2:10" ht="15" hidden="1" customHeight="1" outlineLevel="1">
      <c r="B359" s="41" t="s">
        <v>12</v>
      </c>
      <c r="C359" s="164">
        <f>IFERROR('tablas turistas por categorías '!C359/'tablas turistas por categorías '!C372-1,"-")</f>
        <v>-1</v>
      </c>
      <c r="D359" s="164">
        <f>IFERROR('tablas turistas por categorías '!E359/'tablas turistas por categorías '!E372-1,"-")</f>
        <v>0.54601226993865026</v>
      </c>
      <c r="E359" s="164">
        <f>IFERROR('tablas turistas por categorías '!G359/'tablas turistas por categorías '!G372-1,"-")</f>
        <v>1.25</v>
      </c>
      <c r="F359" s="164">
        <f>IFERROR('tablas turistas por categorías '!I359/'tablas turistas por categorías '!I372-1,"-")</f>
        <v>0.30241935483870974</v>
      </c>
      <c r="G359" s="164">
        <f>IFERROR('tablas turistas por categorías '!K359/'tablas turistas por categorías '!K372-1,"-")</f>
        <v>-0.5</v>
      </c>
      <c r="H359" s="165">
        <f>IFERROR('tablas turistas por categorías '!M359/'tablas turistas por categorías '!M372-1,"-")</f>
        <v>0.68389057750759874</v>
      </c>
      <c r="I359" s="164">
        <f>IFERROR('tablas turistas por categorías '!O359/'tablas turistas por categorías '!O372-1,"-")</f>
        <v>6.2333036509349959E-3</v>
      </c>
      <c r="J359" s="165">
        <f>IFERROR('tablas turistas por categorías '!Q359/'tablas turistas por categorías '!Q372-1,"-")</f>
        <v>0.32322274881516577</v>
      </c>
    </row>
    <row r="360" spans="2:10" ht="15" hidden="1" customHeight="1" outlineLevel="1">
      <c r="B360" s="41" t="s">
        <v>13</v>
      </c>
      <c r="C360" s="164" t="str">
        <f>IFERROR('tablas turistas por categorías '!C360/'tablas turistas por categorías '!C373-1,"-")</f>
        <v>-</v>
      </c>
      <c r="D360" s="164">
        <f>IFERROR('tablas turistas por categorías '!E360/'tablas turistas por categorías '!E373-1,"-")</f>
        <v>0.38636363636363646</v>
      </c>
      <c r="E360" s="164">
        <f>IFERROR('tablas turistas por categorías '!G360/'tablas turistas por categorías '!G373-1,"-")</f>
        <v>0.67495219885277247</v>
      </c>
      <c r="F360" s="164">
        <f>IFERROR('tablas turistas por categorías '!I360/'tablas turistas por categorías '!I373-1,"-")</f>
        <v>-0.4555555555555556</v>
      </c>
      <c r="G360" s="164">
        <f>IFERROR('tablas turistas por categorías '!K360/'tablas turistas por categorías '!K373-1,"-")</f>
        <v>-0.83703703703703702</v>
      </c>
      <c r="H360" s="165">
        <f>IFERROR('tablas turistas por categorías '!M360/'tablas turistas por categorías '!M373-1,"-")</f>
        <v>0.1837248322147651</v>
      </c>
      <c r="I360" s="164">
        <f>IFERROR('tablas turistas por categorías '!O360/'tablas turistas por categorías '!O373-1,"-")</f>
        <v>-0.14381720430107525</v>
      </c>
      <c r="J360" s="165">
        <f>IFERROR('tablas turistas por categorías '!Q360/'tablas turistas por categorías '!Q373-1,"-")</f>
        <v>1.8656716417910779E-3</v>
      </c>
    </row>
    <row r="361" spans="2:10" ht="15" hidden="1" customHeight="1" outlineLevel="1">
      <c r="B361" s="41" t="s">
        <v>14</v>
      </c>
      <c r="C361" s="164" t="str">
        <f>IFERROR('tablas turistas por categorías '!C361/'tablas turistas por categorías '!C374-1,"-")</f>
        <v>-</v>
      </c>
      <c r="D361" s="164">
        <f>IFERROR('tablas turistas por categorías '!E361/'tablas turistas por categorías '!E374-1,"-")</f>
        <v>279</v>
      </c>
      <c r="E361" s="164">
        <f>IFERROR('tablas turistas por categorías '!G361/'tablas turistas por categorías '!G374-1,"-")</f>
        <v>-0.4303030303030303</v>
      </c>
      <c r="F361" s="164">
        <f>IFERROR('tablas turistas por categorías '!I361/'tablas turistas por categorías '!I374-1,"-")</f>
        <v>-0.6</v>
      </c>
      <c r="G361" s="164">
        <f>IFERROR('tablas turistas por categorías '!K361/'tablas turistas por categorías '!K374-1,"-")</f>
        <v>-0.96153846153846156</v>
      </c>
      <c r="H361" s="165">
        <f>IFERROR('tablas turistas por categorías '!M361/'tablas turistas por categorías '!M374-1,"-")</f>
        <v>0.87623762376237613</v>
      </c>
      <c r="I361" s="164">
        <f>IFERROR('tablas turistas por categorías '!O361/'tablas turistas por categorías '!O374-1,"-")</f>
        <v>-0.82307692307692304</v>
      </c>
      <c r="J361" s="165">
        <f>IFERROR('tablas turistas por categorías '!Q361/'tablas turistas por categorías '!Q374-1,"-")</f>
        <v>-0.2432432432432432</v>
      </c>
    </row>
    <row r="362" spans="2:10" ht="15" hidden="1" customHeight="1" outlineLevel="1">
      <c r="B362" s="41" t="s">
        <v>15</v>
      </c>
      <c r="C362" s="164">
        <f>IFERROR('tablas turistas por categorías '!C362/'tablas turistas por categorías '!C375-1,"-")</f>
        <v>-1</v>
      </c>
      <c r="D362" s="164">
        <f>IFERROR('tablas turistas por categorías '!E362/'tablas turistas por categorías '!E375-1,"-")</f>
        <v>4</v>
      </c>
      <c r="E362" s="164">
        <f>IFERROR('tablas turistas por categorías '!G362/'tablas turistas por categorías '!G375-1,"-")</f>
        <v>-0.58823529411764708</v>
      </c>
      <c r="F362" s="164" t="str">
        <f>IFERROR('tablas turistas por categorías '!I362/'tablas turistas por categorías '!I375-1,"-")</f>
        <v>-</v>
      </c>
      <c r="G362" s="164">
        <f>IFERROR('tablas turistas por categorías '!K362/'tablas turistas por categorías '!K375-1,"-")</f>
        <v>4</v>
      </c>
      <c r="H362" s="165">
        <f>IFERROR('tablas turistas por categorías '!M362/'tablas turistas por categorías '!M375-1,"-")</f>
        <v>-0.18181818181818177</v>
      </c>
      <c r="I362" s="164" t="str">
        <f>IFERROR('tablas turistas por categorías '!O362/'tablas turistas por categorías '!O375-1,"-")</f>
        <v>-</v>
      </c>
      <c r="J362" s="165">
        <f>IFERROR('tablas turistas por categorías '!Q362/'tablas turistas por categorías '!Q375-1,"-")</f>
        <v>-0.18181818181818177</v>
      </c>
    </row>
    <row r="363" spans="2:10" ht="15" hidden="1" customHeight="1" outlineLevel="1">
      <c r="B363" s="41" t="s">
        <v>16</v>
      </c>
      <c r="C363" s="164">
        <f>IFERROR('tablas turistas por categorías '!C363/'tablas turistas por categorías '!C376-1,"-")</f>
        <v>-1</v>
      </c>
      <c r="D363" s="164">
        <f>IFERROR('tablas turistas por categorías '!E363/'tablas turistas por categorías '!E376-1,"-")</f>
        <v>0.375</v>
      </c>
      <c r="E363" s="164">
        <f>IFERROR('tablas turistas por categorías '!G363/'tablas turistas por categorías '!G376-1,"-")</f>
        <v>-0.54545454545454541</v>
      </c>
      <c r="F363" s="164">
        <f>IFERROR('tablas turistas por categorías '!I363/'tablas turistas por categorías '!I376-1,"-")</f>
        <v>1</v>
      </c>
      <c r="G363" s="164">
        <f>IFERROR('tablas turistas por categorías '!K363/'tablas turistas por categorías '!K376-1,"-")</f>
        <v>-1</v>
      </c>
      <c r="H363" s="165">
        <f>IFERROR('tablas turistas por categorías '!M363/'tablas turistas por categorías '!M376-1,"-")</f>
        <v>-0.55000000000000004</v>
      </c>
      <c r="I363" s="164" t="str">
        <f>IFERROR('tablas turistas por categorías '!O363/'tablas turistas por categorías '!O376-1,"-")</f>
        <v>-</v>
      </c>
      <c r="J363" s="165">
        <f>IFERROR('tablas turistas por categorías '!Q363/'tablas turistas por categorías '!Q376-1,"-")</f>
        <v>-0.55000000000000004</v>
      </c>
    </row>
    <row r="364" spans="2:10" ht="15" hidden="1" customHeight="1" outlineLevel="1">
      <c r="B364" s="41" t="s">
        <v>17</v>
      </c>
      <c r="C364" s="164">
        <f>IFERROR('tablas turistas por categorías '!C364/'tablas turistas por categorías '!C377-1,"-")</f>
        <v>-1</v>
      </c>
      <c r="D364" s="164">
        <f>IFERROR('tablas turistas por categorías '!E364/'tablas turistas por categorías '!E377-1,"-")</f>
        <v>-0.5</v>
      </c>
      <c r="E364" s="164" t="str">
        <f>IFERROR('tablas turistas por categorías '!G364/'tablas turistas por categorías '!G377-1,"-")</f>
        <v>-</v>
      </c>
      <c r="F364" s="164">
        <f>IFERROR('tablas turistas por categorías '!I364/'tablas turistas por categorías '!I377-1,"-")</f>
        <v>-0.38461538461538458</v>
      </c>
      <c r="G364" s="164">
        <f>IFERROR('tablas turistas por categorías '!K364/'tablas turistas por categorías '!K377-1,"-")</f>
        <v>0.16666666666666674</v>
      </c>
      <c r="H364" s="165">
        <f>IFERROR('tablas turistas por categorías '!M364/'tablas turistas por categorías '!M377-1,"-")</f>
        <v>-0.26315789473684215</v>
      </c>
      <c r="I364" s="164" t="str">
        <f>IFERROR('tablas turistas por categorías '!O364/'tablas turistas por categorías '!O377-1,"-")</f>
        <v>-</v>
      </c>
      <c r="J364" s="165">
        <f>IFERROR('tablas turistas por categorías '!Q364/'tablas turistas por categorías '!Q377-1,"-")</f>
        <v>-0.23684210526315785</v>
      </c>
    </row>
    <row r="365" spans="2:10" ht="15" hidden="1" customHeight="1" outlineLevel="1">
      <c r="B365" s="41" t="s">
        <v>18</v>
      </c>
      <c r="C365" s="164">
        <f>IFERROR('tablas turistas por categorías '!C365/'tablas turistas por categorías '!C378-1,"-")</f>
        <v>-1</v>
      </c>
      <c r="D365" s="164">
        <f>IFERROR('tablas turistas por categorías '!E365/'tablas turistas por categorías '!E378-1,"-")</f>
        <v>-0.66666666666666674</v>
      </c>
      <c r="E365" s="164">
        <f>IFERROR('tablas turistas por categorías '!G365/'tablas turistas por categorías '!G378-1,"-")</f>
        <v>-0.53846153846153844</v>
      </c>
      <c r="F365" s="164">
        <f>IFERROR('tablas turistas por categorías '!I365/'tablas turistas por categorías '!I378-1,"-")</f>
        <v>-0.94736842105263164</v>
      </c>
      <c r="G365" s="164" t="str">
        <f>IFERROR('tablas turistas por categorías '!K365/'tablas turistas por categorías '!K378-1,"-")</f>
        <v>-</v>
      </c>
      <c r="H365" s="165">
        <f>IFERROR('tablas turistas por categorías '!M365/'tablas turistas por categorías '!M378-1,"-")</f>
        <v>-0.53846153846153844</v>
      </c>
      <c r="I365" s="164" t="str">
        <f>IFERROR('tablas turistas por categorías '!O365/'tablas turistas por categorías '!O378-1,"-")</f>
        <v>-</v>
      </c>
      <c r="J365" s="165">
        <f>IFERROR('tablas turistas por categorías '!Q365/'tablas turistas por categorías '!Q378-1,"-")</f>
        <v>-0.48717948717948723</v>
      </c>
    </row>
    <row r="366" spans="2:10" ht="15" hidden="1" customHeight="1" outlineLevel="1">
      <c r="B366" s="41" t="s">
        <v>19</v>
      </c>
      <c r="C366" s="164">
        <f>IFERROR('tablas turistas por categorías '!C366/'tablas turistas por categorías '!C379-1,"-")</f>
        <v>-1</v>
      </c>
      <c r="D366" s="164">
        <f>IFERROR('tablas turistas por categorías '!E366/'tablas turistas por categorías '!E379-1,"-")</f>
        <v>4.0428571428571427</v>
      </c>
      <c r="E366" s="164">
        <f>IFERROR('tablas turistas por categorías '!G366/'tablas turistas por categorías '!G379-1,"-")</f>
        <v>0.27319587628865971</v>
      </c>
      <c r="F366" s="164">
        <f>IFERROR('tablas turistas por categorías '!I366/'tablas turistas por categorías '!I379-1,"-")</f>
        <v>-0.6732673267326732</v>
      </c>
      <c r="G366" s="164">
        <f>IFERROR('tablas turistas por categorías '!K366/'tablas turistas por categorías '!K379-1,"-")</f>
        <v>-0.71966527196652719</v>
      </c>
      <c r="H366" s="165">
        <f>IFERROR('tablas turistas por categorías '!M366/'tablas turistas por categorías '!M379-1,"-")</f>
        <v>0.19165247018739362</v>
      </c>
      <c r="I366" s="164">
        <f>IFERROR('tablas turistas por categorías '!O366/'tablas turistas por categorías '!O379-1,"-")</f>
        <v>-0.44184345281638626</v>
      </c>
      <c r="J366" s="165">
        <f>IFERROR('tablas turistas por categorías '!Q366/'tablas turistas por categorías '!Q379-1,"-")</f>
        <v>-0.14915387642660372</v>
      </c>
    </row>
    <row r="367" spans="2:10" ht="15" hidden="1" customHeight="1" outlineLevel="1">
      <c r="B367" s="41" t="s">
        <v>20</v>
      </c>
      <c r="C367" s="164">
        <f>IFERROR('tablas turistas por categorías '!C367/'tablas turistas por categorías '!C380-1,"-")</f>
        <v>-1</v>
      </c>
      <c r="D367" s="164">
        <f>IFERROR('tablas turistas por categorías '!E367/'tablas turistas por categorías '!E380-1,"-")</f>
        <v>0.29774614472123373</v>
      </c>
      <c r="E367" s="164">
        <f>IFERROR('tablas turistas por categorías '!G367/'tablas turistas por categorías '!G380-1,"-")</f>
        <v>8.8285229202037296E-2</v>
      </c>
      <c r="F367" s="164">
        <f>IFERROR('tablas turistas por categorías '!I367/'tablas turistas por categorías '!I380-1,"-")</f>
        <v>0.38697788697788704</v>
      </c>
      <c r="G367" s="164">
        <f>IFERROR('tablas turistas por categorías '!K367/'tablas turistas por categorías '!K380-1,"-")</f>
        <v>-0.69230769230769229</v>
      </c>
      <c r="H367" s="165">
        <f>IFERROR('tablas turistas por categorías '!M367/'tablas turistas por categorías '!M380-1,"-")</f>
        <v>0.15794573643410859</v>
      </c>
      <c r="I367" s="164">
        <f>IFERROR('tablas turistas por categorías '!O367/'tablas turistas por categorías '!O380-1,"-")</f>
        <v>-0.32358939496940853</v>
      </c>
      <c r="J367" s="165">
        <f>IFERROR('tablas turistas por categorías '!Q367/'tablas turistas por categorías '!Q380-1,"-")</f>
        <v>-7.6681020205366046E-2</v>
      </c>
    </row>
    <row r="368" spans="2:10" ht="15" hidden="1" customHeight="1" outlineLevel="1">
      <c r="B368" s="41" t="s">
        <v>21</v>
      </c>
      <c r="C368" s="164" t="str">
        <f>IFERROR('tablas turistas por categorías '!C368/'tablas turistas por categorías '!C381-1,"-")</f>
        <v>-</v>
      </c>
      <c r="D368" s="164">
        <f>IFERROR('tablas turistas por categorías '!E368/'tablas turistas por categorías '!E381-1,"-")</f>
        <v>1.60093896713615</v>
      </c>
      <c r="E368" s="164">
        <f>IFERROR('tablas turistas por categorías '!G368/'tablas turistas por categorías '!G381-1,"-")</f>
        <v>0.1822871883061048</v>
      </c>
      <c r="F368" s="164">
        <f>IFERROR('tablas turistas por categorías '!I368/'tablas turistas por categorías '!I381-1,"-")</f>
        <v>0.2209026128266034</v>
      </c>
      <c r="G368" s="164">
        <f>IFERROR('tablas turistas por categorías '!K368/'tablas turistas por categorías '!K381-1,"-")</f>
        <v>-0.41708542713567842</v>
      </c>
      <c r="H368" s="165">
        <f>IFERROR('tablas turistas por categorías '!M368/'tablas turistas por categorías '!M381-1,"-")</f>
        <v>0.47907140344706289</v>
      </c>
      <c r="I368" s="164">
        <f>IFERROR('tablas turistas por categorías '!O368/'tablas turistas por categorías '!O381-1,"-")</f>
        <v>-0.38114754098360659</v>
      </c>
      <c r="J368" s="165">
        <f>IFERROR('tablas turistas por categorías '!Q368/'tablas turistas por categorías '!Q381-1,"-")</f>
        <v>6.1335263253120997E-2</v>
      </c>
    </row>
    <row r="369" spans="2:10" ht="15" hidden="1" customHeight="1" outlineLevel="1">
      <c r="B369" s="41" t="s">
        <v>22</v>
      </c>
      <c r="C369" s="164">
        <f>IFERROR('tablas turistas por categorías '!C369/'tablas turistas por categorías '!C382-1,"-")</f>
        <v>-0.8125</v>
      </c>
      <c r="D369" s="164">
        <f>IFERROR('tablas turistas por categorías '!E369/'tablas turistas por categorías '!E382-1,"-")</f>
        <v>1.2532894736842106</v>
      </c>
      <c r="E369" s="164">
        <f>IFERROR('tablas turistas por categorías '!G369/'tablas turistas por categorías '!G382-1,"-")</f>
        <v>0.26633663366336635</v>
      </c>
      <c r="F369" s="164">
        <f>IFERROR('tablas turistas por categorías '!I369/'tablas turistas por categorías '!I382-1,"-")</f>
        <v>0.60205580029368577</v>
      </c>
      <c r="G369" s="164">
        <f>IFERROR('tablas turistas por categorías '!K369/'tablas turistas por categorías '!K382-1,"-")</f>
        <v>-0.50495049504950495</v>
      </c>
      <c r="H369" s="165">
        <f>IFERROR('tablas turistas por categorías '!M369/'tablas turistas por categorías '!M382-1,"-")</f>
        <v>0.48701298701298712</v>
      </c>
      <c r="I369" s="164">
        <f>IFERROR('tablas turistas por categorías '!O369/'tablas turistas por categorías '!O382-1,"-")</f>
        <v>-0.22942148760330583</v>
      </c>
      <c r="J369" s="165">
        <f>IFERROR('tablas turistas por categorías '!Q369/'tablas turistas por categorías '!Q382-1,"-")</f>
        <v>0.10295941874889247</v>
      </c>
    </row>
    <row r="370" spans="2:10" collapsed="1">
      <c r="B370" s="171">
        <v>1983</v>
      </c>
      <c r="C370" s="173">
        <f>IFERROR('tablas turistas por categorías '!C370/'tablas turistas por categorías '!C383-1,"-")</f>
        <v>-0.5</v>
      </c>
      <c r="D370" s="173">
        <f>IFERROR('tablas turistas por categorías '!E370/'tablas turistas por categorías '!E383-1,"-")</f>
        <v>0.81959110312289374</v>
      </c>
      <c r="E370" s="173">
        <f>IFERROR('tablas turistas por categorías '!G370/'tablas turistas por categorías '!G383-1,"-")</f>
        <v>0.38162485462701445</v>
      </c>
      <c r="F370" s="173">
        <f>IFERROR('tablas turistas por categorías '!I370/'tablas turistas por categorías '!I383-1,"-")</f>
        <v>0.1086330935251798</v>
      </c>
      <c r="G370" s="173">
        <f>IFERROR('tablas turistas por categorías '!K370/'tablas turistas por categorías '!K383-1,"-")</f>
        <v>-0.58815232722143862</v>
      </c>
      <c r="H370" s="173">
        <f>IFERROR('tablas turistas por categorías '!M370/'tablas turistas por categorías '!M383-1,"-")</f>
        <v>0.34334284650701075</v>
      </c>
      <c r="I370" s="173">
        <f>IFERROR('tablas turistas por categorías '!O370/'tablas turistas por categorías '!O383-1,"-")</f>
        <v>-0.26106089438629876</v>
      </c>
      <c r="J370" s="173">
        <f>IFERROR('tablas turistas por categorías '!Q370/'tablas turistas por categorías '!Q383-1,"-")</f>
        <v>3.4736138944555739E-2</v>
      </c>
    </row>
    <row r="371" spans="2:10" ht="15" hidden="1" customHeight="1" outlineLevel="1">
      <c r="B371" s="41" t="s">
        <v>11</v>
      </c>
      <c r="C371" s="164">
        <f>IFERROR('tablas turistas por categorías '!C371/'tablas turistas por categorías '!C384-1,"-")</f>
        <v>-0.86046511627906974</v>
      </c>
      <c r="D371" s="164">
        <f>IFERROR('tablas turistas por categorías '!E371/'tablas turistas por categorías '!E384-1,"-")</f>
        <v>0.72874493927125505</v>
      </c>
      <c r="E371" s="164">
        <f>IFERROR('tablas turistas por categorías '!G371/'tablas turistas por categorías '!G384-1,"-")</f>
        <v>0.68218623481781382</v>
      </c>
      <c r="F371" s="164">
        <f>IFERROR('tablas turistas por categorías '!I371/'tablas turistas por categorías '!I384-1,"-")</f>
        <v>0.25760649087221088</v>
      </c>
      <c r="G371" s="164">
        <f>IFERROR('tablas turistas por categorías '!K371/'tablas turistas por categorías '!K384-1,"-")</f>
        <v>-9.5541401273885329E-2</v>
      </c>
      <c r="H371" s="165">
        <f>IFERROR('tablas turistas por categorías '!M371/'tablas turistas por categorías '!M384-1,"-")</f>
        <v>0.49377593360995853</v>
      </c>
      <c r="I371" s="164">
        <f>IFERROR('tablas turistas por categorías '!O371/'tablas turistas por categorías '!O384-1,"-")</f>
        <v>-0.10057181298351836</v>
      </c>
      <c r="J371" s="165">
        <f>IFERROR('tablas turistas por categorías '!Q371/'tablas turistas por categorías '!Q384-1,"-")</f>
        <v>0.1332381146704753</v>
      </c>
    </row>
    <row r="372" spans="2:10" ht="15" hidden="1" customHeight="1" outlineLevel="1">
      <c r="B372" s="41" t="s">
        <v>12</v>
      </c>
      <c r="C372" s="164">
        <f>IFERROR('tablas turistas por categorías '!C372/'tablas turistas por categorías '!C385-1,"-")</f>
        <v>0.5</v>
      </c>
      <c r="D372" s="164">
        <f>IFERROR('tablas turistas por categorías '!E372/'tablas turistas por categorías '!E385-1,"-")</f>
        <v>-0.22288438617401674</v>
      </c>
      <c r="E372" s="164">
        <f>IFERROR('tablas turistas por categorías '!G372/'tablas turistas por categorías '!G385-1,"-")</f>
        <v>0.28801431127012522</v>
      </c>
      <c r="F372" s="164">
        <f>IFERROR('tablas turistas por categorías '!I372/'tablas turistas por categorías '!I385-1,"-")</f>
        <v>-0.26951399116347574</v>
      </c>
      <c r="G372" s="164">
        <f>IFERROR('tablas turistas por categorías '!K372/'tablas turistas por categorías '!K385-1,"-")</f>
        <v>-0.36708860759493667</v>
      </c>
      <c r="H372" s="165">
        <f>IFERROR('tablas turistas por categorías '!M372/'tablas turistas por categorías '!M385-1,"-")</f>
        <v>-0.11835640911121037</v>
      </c>
      <c r="I372" s="164">
        <f>IFERROR('tablas turistas por categorías '!O372/'tablas turistas por categorías '!O385-1,"-")</f>
        <v>-0.21742160278745648</v>
      </c>
      <c r="J372" s="165">
        <f>IFERROR('tablas turistas por categorías '!Q372/'tablas turistas por categorías '!Q385-1,"-")</f>
        <v>-0.17400665492268541</v>
      </c>
    </row>
    <row r="373" spans="2:10" ht="15" hidden="1" customHeight="1" outlineLevel="1">
      <c r="B373" s="41" t="s">
        <v>13</v>
      </c>
      <c r="C373" s="164" t="str">
        <f>IFERROR('tablas turistas por categorías '!C373/'tablas turistas por categorías '!C386-1,"-")</f>
        <v>-</v>
      </c>
      <c r="D373" s="164">
        <f>IFERROR('tablas turistas por categorías '!E373/'tablas turistas por categorías '!E386-1,"-")</f>
        <v>2.2592592592592591</v>
      </c>
      <c r="E373" s="164">
        <f>IFERROR('tablas turistas por categorías '!G373/'tablas turistas por categorías '!G386-1,"-")</f>
        <v>1.1974789915966388</v>
      </c>
      <c r="F373" s="164">
        <f>IFERROR('tablas turistas por categorías '!I373/'tablas turistas por categorías '!I386-1,"-")</f>
        <v>1.26890756302521</v>
      </c>
      <c r="G373" s="164">
        <f>IFERROR('tablas turistas por categorías '!K373/'tablas turistas por categorías '!K386-1,"-")</f>
        <v>2.9705882352941178</v>
      </c>
      <c r="H373" s="165">
        <f>IFERROR('tablas turistas por categorías '!M373/'tablas turistas por categorías '!M386-1,"-")</f>
        <v>1.5254237288135593</v>
      </c>
      <c r="I373" s="164">
        <f>IFERROR('tablas turistas por categorías '!O373/'tablas turistas por categorías '!O386-1,"-")</f>
        <v>0.70642201834862384</v>
      </c>
      <c r="J373" s="165">
        <f>IFERROR('tablas turistas por categorías '!Q373/'tablas turistas por categorías '!Q386-1,"-")</f>
        <v>0.99404761904761907</v>
      </c>
    </row>
    <row r="374" spans="2:10" ht="15" hidden="1" customHeight="1" outlineLevel="1">
      <c r="B374" s="41" t="s">
        <v>14</v>
      </c>
      <c r="C374" s="164" t="str">
        <f>IFERROR('tablas turistas por categorías '!C374/'tablas turistas por categorías '!C387-1,"-")</f>
        <v>-</v>
      </c>
      <c r="D374" s="164">
        <f>IFERROR('tablas turistas por categorías '!E374/'tablas turistas por categorías '!E387-1,"-")</f>
        <v>-0.5</v>
      </c>
      <c r="E374" s="164">
        <f>IFERROR('tablas turistas por categorías '!G374/'tablas turistas por categorías '!G387-1,"-")</f>
        <v>4</v>
      </c>
      <c r="F374" s="164">
        <f>IFERROR('tablas turistas por categorías '!I374/'tablas turistas por categorías '!I387-1,"-")</f>
        <v>-9.0909090909090939E-2</v>
      </c>
      <c r="G374" s="164">
        <f>IFERROR('tablas turistas por categorías '!K374/'tablas turistas por categorías '!K387-1,"-")</f>
        <v>1.1666666666666665</v>
      </c>
      <c r="H374" s="165">
        <f>IFERROR('tablas turistas por categorías '!M374/'tablas turistas por categorías '!M387-1,"-")</f>
        <v>2.4827586206896552</v>
      </c>
      <c r="I374" s="164">
        <f>IFERROR('tablas turistas por categorías '!O374/'tablas turistas por categorías '!O387-1,"-")</f>
        <v>20.666666666666668</v>
      </c>
      <c r="J374" s="165">
        <f>IFERROR('tablas turistas por categorías '!Q374/'tablas turistas por categorías '!Q387-1,"-")</f>
        <v>6.7894736842105265</v>
      </c>
    </row>
    <row r="375" spans="2:10" ht="15" hidden="1" customHeight="1" outlineLevel="1">
      <c r="B375" s="41" t="s">
        <v>15</v>
      </c>
      <c r="C375" s="164" t="str">
        <f>IFERROR('tablas turistas por categorías '!C375/'tablas turistas por categorías '!C388-1,"-")</f>
        <v>-</v>
      </c>
      <c r="D375" s="164">
        <f>IFERROR('tablas turistas por categorías '!E375/'tablas turistas por categorías '!E388-1,"-")</f>
        <v>-0.85714285714285721</v>
      </c>
      <c r="E375" s="164">
        <f>IFERROR('tablas turistas por categorías '!G375/'tablas turistas por categorías '!G388-1,"-")</f>
        <v>0.30769230769230771</v>
      </c>
      <c r="F375" s="164">
        <f>IFERROR('tablas turistas por categorías '!I375/'tablas turistas por categorías '!I388-1,"-")</f>
        <v>-1</v>
      </c>
      <c r="G375" s="164">
        <f>IFERROR('tablas turistas por categorías '!K375/'tablas turistas por categorías '!K388-1,"-")</f>
        <v>-0.66666666666666674</v>
      </c>
      <c r="H375" s="165">
        <f>IFERROR('tablas turistas por categorías '!M375/'tablas turistas por categorías '!M388-1,"-")</f>
        <v>-0.12</v>
      </c>
      <c r="I375" s="164">
        <f>IFERROR('tablas turistas por categorías '!O375/'tablas turistas por categorías '!O388-1,"-")</f>
        <v>-1</v>
      </c>
      <c r="J375" s="165">
        <f>IFERROR('tablas turistas por categorías '!Q375/'tablas turistas por categorías '!Q388-1,"-")</f>
        <v>-0.37142857142857144</v>
      </c>
    </row>
    <row r="376" spans="2:10" ht="15" hidden="1" customHeight="1" outlineLevel="1">
      <c r="B376" s="41" t="s">
        <v>16</v>
      </c>
      <c r="C376" s="164" t="str">
        <f>IFERROR('tablas turistas por categorías '!C376/'tablas turistas por categorías '!C389-1,"-")</f>
        <v>-</v>
      </c>
      <c r="D376" s="164">
        <f>IFERROR('tablas turistas por categorías '!E376/'tablas turistas por categorías '!E389-1,"-")</f>
        <v>0.33333333333333326</v>
      </c>
      <c r="E376" s="164">
        <f>IFERROR('tablas turistas por categorías '!G376/'tablas turistas por categorías '!G389-1,"-")</f>
        <v>-0.5</v>
      </c>
      <c r="F376" s="164">
        <f>IFERROR('tablas turistas por categorías '!I376/'tablas turistas por categorías '!I389-1,"-")</f>
        <v>-0.85714285714285721</v>
      </c>
      <c r="G376" s="164">
        <f>IFERROR('tablas turistas por categorías '!K376/'tablas turistas por categorías '!K389-1,"-")</f>
        <v>0.39999999999999991</v>
      </c>
      <c r="H376" s="165">
        <f>IFERROR('tablas turistas por categorías '!M376/'tablas turistas por categorías '!M389-1,"-")</f>
        <v>0</v>
      </c>
      <c r="I376" s="164">
        <f>IFERROR('tablas turistas por categorías '!O376/'tablas turistas por categorías '!O389-1,"-")</f>
        <v>-1</v>
      </c>
      <c r="J376" s="165">
        <f>IFERROR('tablas turistas por categorías '!Q376/'tablas turistas por categorías '!Q389-1,"-")</f>
        <v>-4.7619047619047672E-2</v>
      </c>
    </row>
    <row r="377" spans="2:10" ht="15" hidden="1" customHeight="1" outlineLevel="1">
      <c r="B377" s="41" t="s">
        <v>17</v>
      </c>
      <c r="C377" s="164" t="str">
        <f>IFERROR('tablas turistas por categorías '!C377/'tablas turistas por categorías '!C390-1,"-")</f>
        <v>-</v>
      </c>
      <c r="D377" s="164">
        <f>IFERROR('tablas turistas por categorías '!E377/'tablas turistas por categorías '!E390-1,"-")</f>
        <v>7</v>
      </c>
      <c r="E377" s="164">
        <f>IFERROR('tablas turistas por categorías '!G377/'tablas turistas por categorías '!G390-1,"-")</f>
        <v>-1</v>
      </c>
      <c r="F377" s="164">
        <f>IFERROR('tablas turistas por categorías '!I377/'tablas turistas por categorías '!I390-1,"-")</f>
        <v>0.625</v>
      </c>
      <c r="G377" s="164">
        <f>IFERROR('tablas turistas por categorías '!K377/'tablas turistas por categorías '!K390-1,"-")</f>
        <v>-0.1428571428571429</v>
      </c>
      <c r="H377" s="165">
        <f>IFERROR('tablas turistas por categorías '!M377/'tablas turistas por categorías '!M390-1,"-")</f>
        <v>2.7027027027026973E-2</v>
      </c>
      <c r="I377" s="164">
        <f>IFERROR('tablas turistas por categorías '!O377/'tablas turistas por categorías '!O390-1,"-")</f>
        <v>-1</v>
      </c>
      <c r="J377" s="165">
        <f>IFERROR('tablas turistas por categorías '!Q377/'tablas turistas por categorías '!Q390-1,"-")</f>
        <v>-2.5641025641025661E-2</v>
      </c>
    </row>
    <row r="378" spans="2:10" ht="15" hidden="1" customHeight="1" outlineLevel="1">
      <c r="B378" s="41" t="s">
        <v>18</v>
      </c>
      <c r="C378" s="164" t="str">
        <f>IFERROR('tablas turistas por categorías '!C378/'tablas turistas por categorías '!C391-1,"-")</f>
        <v>-</v>
      </c>
      <c r="D378" s="164">
        <f>IFERROR('tablas turistas por categorías '!E378/'tablas turistas por categorías '!E391-1,"-")</f>
        <v>5</v>
      </c>
      <c r="E378" s="164">
        <f>IFERROR('tablas turistas por categorías '!G378/'tablas turistas por categorías '!G391-1,"-")</f>
        <v>0.30000000000000004</v>
      </c>
      <c r="F378" s="164">
        <f>IFERROR('tablas turistas por categorías '!I378/'tablas turistas por categorías '!I391-1,"-")</f>
        <v>0.89999999999999991</v>
      </c>
      <c r="G378" s="164">
        <f>IFERROR('tablas turistas por categorías '!K378/'tablas turistas por categorías '!K391-1,"-")</f>
        <v>-1</v>
      </c>
      <c r="H378" s="165">
        <f>IFERROR('tablas turistas por categorías '!M378/'tablas turistas por categorías '!M391-1,"-")</f>
        <v>0.14705882352941169</v>
      </c>
      <c r="I378" s="164">
        <f>IFERROR('tablas turistas por categorías '!O378/'tablas turistas por categorías '!O391-1,"-")</f>
        <v>-1</v>
      </c>
      <c r="J378" s="165">
        <f>IFERROR('tablas turistas por categorías '!Q378/'tablas turistas por categorías '!Q391-1,"-")</f>
        <v>-0.36065573770491799</v>
      </c>
    </row>
    <row r="379" spans="2:10" ht="15" hidden="1" customHeight="1" outlineLevel="1">
      <c r="B379" s="41" t="s">
        <v>19</v>
      </c>
      <c r="C379" s="164" t="str">
        <f>IFERROR('tablas turistas por categorías '!C379/'tablas turistas por categorías '!C392-1,"-")</f>
        <v>-</v>
      </c>
      <c r="D379" s="164">
        <f>IFERROR('tablas turistas por categorías '!E379/'tablas turistas por categorías '!E392-1,"-")</f>
        <v>139</v>
      </c>
      <c r="E379" s="164">
        <f>IFERROR('tablas turistas por categorías '!G379/'tablas turistas por categorías '!G392-1,"-")</f>
        <v>-0.26654064272211719</v>
      </c>
      <c r="F379" s="164">
        <f>IFERROR('tablas turistas por categorías '!I379/'tablas turistas por categorías '!I392-1,"-")</f>
        <v>-0.30940170940170941</v>
      </c>
      <c r="G379" s="164">
        <f>IFERROR('tablas turistas por categorías '!K379/'tablas turistas por categorías '!K392-1,"-")</f>
        <v>4.0851063829787231</v>
      </c>
      <c r="H379" s="165">
        <f>IFERROR('tablas turistas por categorías '!M379/'tablas turistas por categorías '!M392-1,"-")</f>
        <v>1.0327022375215211E-2</v>
      </c>
      <c r="I379" s="164">
        <f>IFERROR('tablas turistas por categorías '!O379/'tablas turistas por categorías '!O392-1,"-")</f>
        <v>-0.25095890410958899</v>
      </c>
      <c r="J379" s="165">
        <f>IFERROR('tablas turistas por categorías '!Q379/'tablas turistas por categorías '!Q392-1,"-")</f>
        <v>-0.14931369266822903</v>
      </c>
    </row>
    <row r="380" spans="2:10" ht="15" hidden="1" customHeight="1" outlineLevel="1">
      <c r="B380" s="41" t="s">
        <v>20</v>
      </c>
      <c r="C380" s="164" t="str">
        <f>IFERROR('tablas turistas por categorías '!C380/'tablas turistas por categorías '!C393-1,"-")</f>
        <v>-</v>
      </c>
      <c r="D380" s="164">
        <f>IFERROR('tablas turistas por categorías '!E380/'tablas turistas por categorías '!E393-1,"-")</f>
        <v>420.5</v>
      </c>
      <c r="E380" s="164">
        <f>IFERROR('tablas turistas por categorías '!G380/'tablas turistas por categorías '!G393-1,"-")</f>
        <v>0.25586353944562901</v>
      </c>
      <c r="F380" s="164">
        <f>IFERROR('tablas turistas por categorías '!I380/'tablas turistas por categorías '!I393-1,"-")</f>
        <v>-2.6315789473684181E-2</v>
      </c>
      <c r="G380" s="164">
        <f>IFERROR('tablas turistas por categorías '!K380/'tablas turistas por categorías '!K393-1,"-")</f>
        <v>1.7083333333333335</v>
      </c>
      <c r="H380" s="165">
        <f>IFERROR('tablas turistas por categorías '!M380/'tablas turistas por categorías '!M393-1,"-")</f>
        <v>0.65384615384615374</v>
      </c>
      <c r="I380" s="164">
        <f>IFERROR('tablas turistas por categorías '!O380/'tablas turistas por categorías '!O393-1,"-")</f>
        <v>0.27746417716022576</v>
      </c>
      <c r="J380" s="165">
        <f>IFERROR('tablas turistas por categorías '!Q380/'tablas turistas por categorías '!Q393-1,"-")</f>
        <v>0.44622754491017957</v>
      </c>
    </row>
    <row r="381" spans="2:10" ht="15" hidden="1" customHeight="1" outlineLevel="1">
      <c r="B381" s="41" t="s">
        <v>21</v>
      </c>
      <c r="C381" s="164" t="str">
        <f>IFERROR('tablas turistas por categorías '!C381/'tablas turistas por categorías '!C394-1,"-")</f>
        <v>-</v>
      </c>
      <c r="D381" s="164">
        <f>IFERROR('tablas turistas por categorías '!E381/'tablas turistas por categorías '!E394-1,"-")</f>
        <v>638</v>
      </c>
      <c r="E381" s="164">
        <f>IFERROR('tablas turistas por categorías '!G381/'tablas turistas por categorías '!G394-1,"-")</f>
        <v>0.28935698447893565</v>
      </c>
      <c r="F381" s="164">
        <f>IFERROR('tablas turistas por categorías '!I381/'tablas turistas por categorías '!I394-1,"-")</f>
        <v>1.2019230769230838E-2</v>
      </c>
      <c r="G381" s="164">
        <f>IFERROR('tablas turistas por categorías '!K381/'tablas turistas por categorías '!K394-1,"-")</f>
        <v>1.842857142857143</v>
      </c>
      <c r="H381" s="165">
        <f>IFERROR('tablas turistas por categorías '!M381/'tablas turistas por categorías '!M394-1,"-")</f>
        <v>0.57506925207756243</v>
      </c>
      <c r="I381" s="164">
        <f>IFERROR('tablas turistas por categorías '!O381/'tablas turistas por categorías '!O394-1,"-")</f>
        <v>0.20900900900900909</v>
      </c>
      <c r="J381" s="165">
        <f>IFERROR('tablas turistas por categorías '!Q381/'tablas turistas por categorías '!Q394-1,"-")</f>
        <v>0.37316770186335413</v>
      </c>
    </row>
    <row r="382" spans="2:10" ht="15" hidden="1" customHeight="1" outlineLevel="1">
      <c r="B382" s="41" t="s">
        <v>22</v>
      </c>
      <c r="C382" s="164">
        <f>IFERROR('tablas turistas por categorías '!C382/'tablas turistas por categorías '!C395-1,"-")</f>
        <v>2.2000000000000002</v>
      </c>
      <c r="D382" s="164">
        <f>IFERROR('tablas turistas por categorías '!E382/'tablas turistas por categorías '!E395-1,"-")</f>
        <v>100.33333333333333</v>
      </c>
      <c r="E382" s="164">
        <f>IFERROR('tablas turistas por categorías '!G382/'tablas turistas por categorías '!G395-1,"-")</f>
        <v>-0.28165007112375529</v>
      </c>
      <c r="F382" s="164">
        <f>IFERROR('tablas turistas por categorías '!I382/'tablas turistas por categorías '!I395-1,"-")</f>
        <v>-0.29062500000000002</v>
      </c>
      <c r="G382" s="164">
        <f>IFERROR('tablas turistas por categorías '!K382/'tablas turistas por categorías '!K395-1,"-")</f>
        <v>0.38356164383561642</v>
      </c>
      <c r="H382" s="165">
        <f>IFERROR('tablas turistas por categorías '!M382/'tablas turistas por categorías '!M395-1,"-")</f>
        <v>8.4745762711864181E-3</v>
      </c>
      <c r="I382" s="164">
        <f>IFERROR('tablas turistas por categorías '!O382/'tablas turistas por categorías '!O395-1,"-")</f>
        <v>0.13465866466616649</v>
      </c>
      <c r="J382" s="165">
        <f>IFERROR('tablas turistas por categorías '!Q382/'tablas turistas por categorías '!Q395-1,"-")</f>
        <v>7.2405929304447003E-2</v>
      </c>
    </row>
    <row r="383" spans="2:10" collapsed="1">
      <c r="B383" s="171">
        <v>1982</v>
      </c>
      <c r="C383" s="173">
        <f>IFERROR('tablas turistas por categorías '!C383/'tablas turistas por categorías '!C396-1,"-")</f>
        <v>0.15384615384615374</v>
      </c>
      <c r="D383" s="173">
        <f>IFERROR('tablas turistas por categorías '!E383/'tablas turistas por categorías '!E396-1,"-")</f>
        <v>1.6368483412322274</v>
      </c>
      <c r="E383" s="173">
        <f>IFERROR('tablas turistas por categorías '!G383/'tablas turistas por categorías '!G396-1,"-")</f>
        <v>0.16534365924491778</v>
      </c>
      <c r="F383" s="173">
        <f>IFERROR('tablas turistas por categorías '!I383/'tablas turistas por categorías '!I396-1,"-")</f>
        <v>-8.1902245706737098E-2</v>
      </c>
      <c r="G383" s="173">
        <f>IFERROR('tablas turistas por categorías '!K383/'tablas turistas por categorías '!K396-1,"-")</f>
        <v>0.7271619975639465</v>
      </c>
      <c r="H383" s="173">
        <f>IFERROR('tablas turistas por categorías '!M383/'tablas turistas por categorías '!M396-1,"-")</f>
        <v>0.31382458428431703</v>
      </c>
      <c r="I383" s="173">
        <f>IFERROR('tablas turistas por categorías '!O383/'tablas turistas por categorías '!O396-1,"-")</f>
        <v>6.5112743856093225E-2</v>
      </c>
      <c r="J383" s="173">
        <f>IFERROR('tablas turistas por categorías '!Q383/'tablas turistas por categorías '!Q396-1,"-")</f>
        <v>0.17386655260906747</v>
      </c>
    </row>
    <row r="384" spans="2:10" ht="15" hidden="1" customHeight="1" outlineLevel="1">
      <c r="B384" s="41" t="s">
        <v>11</v>
      </c>
      <c r="C384" s="164" t="str">
        <f>IFERROR('tablas turistas por categorías '!C384/'tablas turistas por categorías '!C397-1,"-")</f>
        <v>-</v>
      </c>
      <c r="D384" s="164">
        <f>IFERROR('tablas turistas por categorías '!E384/'tablas turistas por categorías '!E397-1,"-")</f>
        <v>246</v>
      </c>
      <c r="E384" s="164">
        <f>IFERROR('tablas turistas por categorías '!G384/'tablas turistas por categorías '!G397-1,"-")</f>
        <v>-0.59240924092409242</v>
      </c>
      <c r="F384" s="164">
        <f>IFERROR('tablas turistas por categorías '!I384/'tablas turistas por categorías '!I397-1,"-")</f>
        <v>-0.33914209115281502</v>
      </c>
      <c r="G384" s="164">
        <f>IFERROR('tablas turistas por categorías '!K384/'tablas turistas por categorías '!K397-1,"-")</f>
        <v>2.4130434782608696</v>
      </c>
      <c r="H384" s="165">
        <f>IFERROR('tablas turistas por categorías '!M384/'tablas turistas por categorías '!M397-1,"-")</f>
        <v>-3.9362232187344248E-2</v>
      </c>
      <c r="I384" s="164">
        <f>IFERROR('tablas turistas por categorías '!O384/'tablas turistas por categorías '!O397-1,"-")</f>
        <v>0.49848790322580649</v>
      </c>
      <c r="J384" s="165">
        <f>IFERROR('tablas turistas por categorías '!Q384/'tablas turistas por categorías '!Q397-1,"-")</f>
        <v>0.22801302931596101</v>
      </c>
    </row>
    <row r="385" spans="2:10" ht="15" hidden="1" customHeight="1" outlineLevel="1">
      <c r="B385" s="41" t="s">
        <v>12</v>
      </c>
      <c r="C385" s="164" t="str">
        <f>IFERROR('tablas turistas por categorías '!C385/'tablas turistas por categorías '!C398-1,"-")</f>
        <v>-</v>
      </c>
      <c r="D385" s="164">
        <f>IFERROR('tablas turistas por categorías '!E385/'tablas turistas por categorías '!E398-1,"-")</f>
        <v>54.93333333333333</v>
      </c>
      <c r="E385" s="164">
        <f>IFERROR('tablas turistas por categorías '!G385/'tablas turistas por categorías '!G398-1,"-")</f>
        <v>3.9035087719298245</v>
      </c>
      <c r="F385" s="164">
        <f>IFERROR('tablas turistas por categorías '!I385/'tablas turistas por categorías '!I398-1,"-")</f>
        <v>0.15672913117546838</v>
      </c>
      <c r="G385" s="164">
        <f>IFERROR('tablas turistas por categorías '!K385/'tablas turistas por categorías '!K398-1,"-")</f>
        <v>2.7619047619047619</v>
      </c>
      <c r="H385" s="165">
        <f>IFERROR('tablas turistas por categorías '!M385/'tablas turistas por categorías '!M398-1,"-")</f>
        <v>1.9538258575197891</v>
      </c>
      <c r="I385" s="164">
        <f>IFERROR('tablas turistas por categorías '!O385/'tablas turistas por categorías '!O398-1,"-")</f>
        <v>0.29046762589928066</v>
      </c>
      <c r="J385" s="165">
        <f>IFERROR('tablas turistas por categorías '!Q385/'tablas turistas por categorías '!Q398-1,"-")</f>
        <v>0.71327967806841053</v>
      </c>
    </row>
    <row r="386" spans="2:10" ht="15" hidden="1" customHeight="1" outlineLevel="1">
      <c r="B386" s="41" t="s">
        <v>13</v>
      </c>
      <c r="C386" s="164">
        <f>IFERROR('tablas turistas por categorías '!C386/'tablas turistas por categorías '!C399-1,"-")</f>
        <v>-1</v>
      </c>
      <c r="D386" s="164">
        <f>IFERROR('tablas turistas por categorías '!E386/'tablas turistas por categorías '!E399-1,"-")</f>
        <v>9.125</v>
      </c>
      <c r="E386" s="164">
        <f>IFERROR('tablas turistas por categorías '!G386/'tablas turistas por categorías '!G399-1,"-")</f>
        <v>1.404040404040404</v>
      </c>
      <c r="F386" s="164">
        <f>IFERROR('tablas turistas por categorías '!I386/'tablas turistas por categorías '!I399-1,"-")</f>
        <v>-0.7908611599297013</v>
      </c>
      <c r="G386" s="164">
        <f>IFERROR('tablas turistas por categorías '!K386/'tablas turistas por categorías '!K399-1,"-")</f>
        <v>3.0303030303030276E-2</v>
      </c>
      <c r="H386" s="165">
        <f>IFERROR('tablas turistas por categorías '!M386/'tablas turistas por categorías '!M399-1,"-")</f>
        <v>-0.3370786516853933</v>
      </c>
      <c r="I386" s="164">
        <f>IFERROR('tablas turistas por categorías '!O386/'tablas turistas por categorías '!O399-1,"-")</f>
        <v>-0.27333333333333332</v>
      </c>
      <c r="J386" s="165">
        <f>IFERROR('tablas turistas por categorías '!Q386/'tablas turistas por categorías '!Q399-1,"-")</f>
        <v>-0.29707112970711302</v>
      </c>
    </row>
    <row r="387" spans="2:10" ht="15" hidden="1" customHeight="1" outlineLevel="1">
      <c r="B387" s="41" t="s">
        <v>14</v>
      </c>
      <c r="C387" s="164" t="str">
        <f>IFERROR('tablas turistas por categorías '!C387/'tablas turistas por categorías '!C400-1,"-")</f>
        <v>-</v>
      </c>
      <c r="D387" s="164">
        <f>IFERROR('tablas turistas por categorías '!E387/'tablas turistas por categorías '!E400-1,"-")</f>
        <v>-0.33333333333333337</v>
      </c>
      <c r="E387" s="164" t="str">
        <f>IFERROR('tablas turistas por categorías '!G387/'tablas turistas por categorías '!G400-1,"-")</f>
        <v>-</v>
      </c>
      <c r="F387" s="164">
        <f>IFERROR('tablas turistas por categorías '!I387/'tablas turistas por categorías '!I400-1,"-")</f>
        <v>-0.95582329317269077</v>
      </c>
      <c r="G387" s="164">
        <f>IFERROR('tablas turistas por categorías '!K387/'tablas turistas por categorías '!K400-1,"-")</f>
        <v>2</v>
      </c>
      <c r="H387" s="165">
        <f>IFERROR('tablas turistas por categorías '!M387/'tablas turistas por categorías '!M400-1,"-")</f>
        <v>-0.7734375</v>
      </c>
      <c r="I387" s="164">
        <f>IFERROR('tablas turistas por categorías '!O387/'tablas turistas por categorías '!O400-1,"-")</f>
        <v>-0.96178343949044587</v>
      </c>
      <c r="J387" s="165">
        <f>IFERROR('tablas turistas por categorías '!Q387/'tablas turistas por categorías '!Q400-1,"-")</f>
        <v>-0.89546079779917465</v>
      </c>
    </row>
    <row r="388" spans="2:10" ht="15" hidden="1" customHeight="1" outlineLevel="1">
      <c r="B388" s="41" t="s">
        <v>15</v>
      </c>
      <c r="C388" s="164" t="str">
        <f>IFERROR('tablas turistas por categorías '!C388/'tablas turistas por categorías '!C401-1,"-")</f>
        <v>-</v>
      </c>
      <c r="D388" s="164">
        <f>IFERROR('tablas turistas por categorías '!E388/'tablas turistas por categorías '!E401-1,"-")</f>
        <v>6</v>
      </c>
      <c r="E388" s="164">
        <f>IFERROR('tablas turistas por categorías '!G388/'tablas turistas por categorías '!G401-1,"-")</f>
        <v>3.333333333333333</v>
      </c>
      <c r="F388" s="164">
        <f>IFERROR('tablas turistas por categorías '!I388/'tablas turistas por categorías '!I401-1,"-")</f>
        <v>-0.99230769230769234</v>
      </c>
      <c r="G388" s="164">
        <f>IFERROR('tablas turistas por categorías '!K388/'tablas turistas por categorías '!K401-1,"-")</f>
        <v>0.5</v>
      </c>
      <c r="H388" s="165">
        <f>IFERROR('tablas turistas por categorías '!M388/'tablas turistas por categorías '!M401-1,"-")</f>
        <v>-0.90601503759398494</v>
      </c>
      <c r="I388" s="164">
        <f>IFERROR('tablas turistas por categorías '!O388/'tablas turistas por categorías '!O401-1,"-")</f>
        <v>-0.96551724137931039</v>
      </c>
      <c r="J388" s="165">
        <f>IFERROR('tablas turistas por categorías '!Q388/'tablas turistas por categorías '!Q401-1,"-")</f>
        <v>-0.93705035971223016</v>
      </c>
    </row>
    <row r="389" spans="2:10" ht="15" hidden="1" customHeight="1" outlineLevel="1">
      <c r="B389" s="41" t="s">
        <v>16</v>
      </c>
      <c r="C389" s="164">
        <f>IFERROR('tablas turistas por categorías '!C389/'tablas turistas por categorías '!C402-1,"-")</f>
        <v>-1</v>
      </c>
      <c r="D389" s="164">
        <f>IFERROR('tablas turistas por categorías '!E389/'tablas turistas por categorías '!E402-1,"-")</f>
        <v>2</v>
      </c>
      <c r="E389" s="164">
        <f>IFERROR('tablas turistas por categorías '!G389/'tablas turistas por categorías '!G402-1,"-")</f>
        <v>0.5714285714285714</v>
      </c>
      <c r="F389" s="164">
        <f>IFERROR('tablas turistas por categorías '!I389/'tablas turistas por categorías '!I402-1,"-")</f>
        <v>-0.98153034300791553</v>
      </c>
      <c r="G389" s="164">
        <f>IFERROR('tablas turistas por categorías '!K389/'tablas turistas por categorías '!K402-1,"-")</f>
        <v>4</v>
      </c>
      <c r="H389" s="165">
        <f>IFERROR('tablas turistas por categorías '!M389/'tablas turistas por categorías '!M402-1,"-")</f>
        <v>-0.89974937343358397</v>
      </c>
      <c r="I389" s="164">
        <f>IFERROR('tablas turistas por categorías '!O389/'tablas turistas por categorías '!O402-1,"-")</f>
        <v>-0.99592668024439923</v>
      </c>
      <c r="J389" s="165">
        <f>IFERROR('tablas turistas por categorías '!Q389/'tablas turistas por categorías '!Q402-1,"-")</f>
        <v>-0.95280898876404496</v>
      </c>
    </row>
    <row r="390" spans="2:10" ht="15" hidden="1" customHeight="1" outlineLevel="1">
      <c r="B390" s="41" t="s">
        <v>17</v>
      </c>
      <c r="C390" s="164" t="str">
        <f>IFERROR('tablas turistas por categorías '!C390/'tablas turistas por categorías '!C403-1,"-")</f>
        <v>-</v>
      </c>
      <c r="D390" s="164" t="str">
        <f>IFERROR('tablas turistas por categorías '!E390/'tablas turistas por categorías '!E403-1,"-")</f>
        <v>-</v>
      </c>
      <c r="E390" s="164">
        <f>IFERROR('tablas turistas por categorías '!G390/'tablas turistas por categorías '!G403-1,"-")</f>
        <v>0.90909090909090917</v>
      </c>
      <c r="F390" s="164">
        <f>IFERROR('tablas turistas por categorías '!I390/'tablas turistas por categorías '!I403-1,"-")</f>
        <v>-0.94074074074074077</v>
      </c>
      <c r="G390" s="164">
        <f>IFERROR('tablas turistas por categorías '!K390/'tablas turistas por categorías '!K403-1,"-")</f>
        <v>2.5</v>
      </c>
      <c r="H390" s="165">
        <f>IFERROR('tablas turistas por categorías '!M390/'tablas turistas por categorías '!M403-1,"-")</f>
        <v>-0.75</v>
      </c>
      <c r="I390" s="164">
        <f>IFERROR('tablas turistas por categorías '!O390/'tablas turistas por categorías '!O403-1,"-")</f>
        <v>-0.99423631123919309</v>
      </c>
      <c r="J390" s="165">
        <f>IFERROR('tablas turistas por categorías '!Q390/'tablas turistas por categorías '!Q403-1,"-")</f>
        <v>-0.92121212121212126</v>
      </c>
    </row>
    <row r="391" spans="2:10" ht="15" hidden="1" customHeight="1" outlineLevel="1">
      <c r="B391" s="41" t="s">
        <v>18</v>
      </c>
      <c r="C391" s="164" t="str">
        <f>IFERROR('tablas turistas por categorías '!C391/'tablas turistas por categorías '!C404-1,"-")</f>
        <v>-</v>
      </c>
      <c r="D391" s="164" t="str">
        <f>IFERROR('tablas turistas por categorías '!E391/'tablas turistas por categorías '!E404-1,"-")</f>
        <v>-</v>
      </c>
      <c r="E391" s="164" t="str">
        <f>IFERROR('tablas turistas por categorías '!G391/'tablas turistas por categorías '!G404-1,"-")</f>
        <v>-</v>
      </c>
      <c r="F391" s="164">
        <f>IFERROR('tablas turistas por categorías '!I391/'tablas turistas por categorías '!I404-1,"-")</f>
        <v>-0.96268656716417911</v>
      </c>
      <c r="G391" s="164">
        <f>IFERROR('tablas turistas por categorías '!K391/'tablas turistas por categorías '!K404-1,"-")</f>
        <v>0.18181818181818188</v>
      </c>
      <c r="H391" s="165">
        <f>IFERROR('tablas turistas por categorías '!M391/'tablas turistas por categorías '!M404-1,"-")</f>
        <v>-0.87813620071684584</v>
      </c>
      <c r="I391" s="164">
        <f>IFERROR('tablas turistas por categorías '!O391/'tablas turistas por categorías '!O404-1,"-")</f>
        <v>-0.92643051771117169</v>
      </c>
      <c r="J391" s="165">
        <f>IFERROR('tablas turistas por categorías '!Q391/'tablas turistas por categorías '!Q404-1,"-")</f>
        <v>-0.90557275541795668</v>
      </c>
    </row>
    <row r="392" spans="2:10" ht="15" hidden="1" customHeight="1" outlineLevel="1">
      <c r="B392" s="41" t="s">
        <v>19</v>
      </c>
      <c r="C392" s="164" t="str">
        <f>IFERROR('tablas turistas por categorías '!C392/'tablas turistas por categorías '!C405-1,"-")</f>
        <v>-</v>
      </c>
      <c r="D392" s="164" t="str">
        <f>IFERROR('tablas turistas por categorías '!E392/'tablas turistas por categorías '!E405-1,"-")</f>
        <v>-</v>
      </c>
      <c r="E392" s="164">
        <f>IFERROR('tablas turistas por categorías '!G392/'tablas turistas por categorías '!G405-1,"-")</f>
        <v>1.47196261682243</v>
      </c>
      <c r="F392" s="164">
        <f>IFERROR('tablas turistas por categorías '!I392/'tablas turistas por categorías '!I405-1,"-")</f>
        <v>-6.7911714770797493E-3</v>
      </c>
      <c r="G392" s="164">
        <f>IFERROR('tablas turistas por categorías '!K392/'tablas turistas por categorías '!K405-1,"-")</f>
        <v>-0.65693430656934304</v>
      </c>
      <c r="H392" s="165">
        <f>IFERROR('tablas turistas por categorías '!M392/'tablas turistas por categorías '!M405-1,"-")</f>
        <v>0.23617021276595751</v>
      </c>
      <c r="I392" s="164">
        <f>IFERROR('tablas turistas por categorías '!O392/'tablas turistas por categorías '!O405-1,"-")</f>
        <v>0.20621282220753478</v>
      </c>
      <c r="J392" s="165">
        <f>IFERROR('tablas turistas por categorías '!Q392/'tablas turistas por categorías '!Q405-1,"-")</f>
        <v>0.21769262128006517</v>
      </c>
    </row>
    <row r="393" spans="2:10" ht="15" hidden="1" customHeight="1" outlineLevel="1">
      <c r="B393" s="41" t="s">
        <v>20</v>
      </c>
      <c r="C393" s="164">
        <f>IFERROR('tablas turistas por categorías '!C393/'tablas turistas por categorías '!C406-1,"-")</f>
        <v>-1</v>
      </c>
      <c r="D393" s="164">
        <f>IFERROR('tablas turistas por categorías '!E393/'tablas turistas por categorías '!E406-1,"-")</f>
        <v>-0.99710564399421131</v>
      </c>
      <c r="E393" s="164">
        <f>IFERROR('tablas turistas por categorías '!G393/'tablas turistas por categorías '!G406-1,"-")</f>
        <v>0.15375153751537507</v>
      </c>
      <c r="F393" s="164">
        <f>IFERROR('tablas turistas por categorías '!I393/'tablas turistas por categorías '!I406-1,"-")</f>
        <v>-0.26017699115044246</v>
      </c>
      <c r="G393" s="164">
        <f>IFERROR('tablas turistas por categorías '!K393/'tablas turistas por categorías '!K406-1,"-")</f>
        <v>-0.61445783132530118</v>
      </c>
      <c r="H393" s="165">
        <f>IFERROR('tablas turistas por categorías '!M393/'tablas turistas por categorías '!M406-1,"-")</f>
        <v>-0.37349397590361444</v>
      </c>
      <c r="I393" s="164">
        <f>IFERROR('tablas turistas por categorías '!O393/'tablas turistas por categorías '!O406-1,"-")</f>
        <v>6.2759575449930827E-2</v>
      </c>
      <c r="J393" s="165">
        <f>IFERROR('tablas turistas por categorías '!Q393/'tablas turistas por categorías '!Q406-1,"-")</f>
        <v>-0.19010669253152279</v>
      </c>
    </row>
    <row r="394" spans="2:10" ht="15" hidden="1" customHeight="1" outlineLevel="1">
      <c r="B394" s="41" t="s">
        <v>21</v>
      </c>
      <c r="C394" s="164">
        <f>IFERROR('tablas turistas por categorías '!C394/'tablas turistas por categorías '!C407-1,"-")</f>
        <v>-1</v>
      </c>
      <c r="D394" s="164">
        <f>IFERROR('tablas turistas por categorías '!E394/'tablas turistas por categorías '!E407-1,"-")</f>
        <v>-0.99760765550239239</v>
      </c>
      <c r="E394" s="164">
        <f>IFERROR('tablas turistas por categorías '!G394/'tablas turistas por categorías '!G407-1,"-")</f>
        <v>0.27943262411347525</v>
      </c>
      <c r="F394" s="164">
        <f>IFERROR('tablas turistas por categorías '!I394/'tablas turistas por categorías '!I407-1,"-")</f>
        <v>-0.35403726708074534</v>
      </c>
      <c r="G394" s="164">
        <f>IFERROR('tablas turistas por categorías '!K394/'tablas turistas por categorías '!K407-1,"-")</f>
        <v>-0.66183574879227058</v>
      </c>
      <c r="H394" s="165">
        <f>IFERROR('tablas turistas por categorías '!M394/'tablas turistas por categorías '!M407-1,"-")</f>
        <v>-0.33688464364437909</v>
      </c>
      <c r="I394" s="164">
        <f>IFERROR('tablas turistas por categorías '!O394/'tablas turistas por categorías '!O407-1,"-")</f>
        <v>-3.8961038961038974E-2</v>
      </c>
      <c r="J394" s="165">
        <f>IFERROR('tablas turistas por categorías '!Q394/'tablas turistas por categorías '!Q407-1,"-")</f>
        <v>-0.20011923688394273</v>
      </c>
    </row>
    <row r="395" spans="2:10" ht="15" hidden="1" customHeight="1" outlineLevel="1">
      <c r="B395" s="41" t="s">
        <v>22</v>
      </c>
      <c r="C395" s="164">
        <f>IFERROR('tablas turistas por categorías '!C395/'tablas turistas por categorías '!C408-1,"-")</f>
        <v>-0.94623655913978499</v>
      </c>
      <c r="D395" s="164">
        <f>IFERROR('tablas turistas por categorías '!E395/'tablas turistas por categorías '!E408-1,"-")</f>
        <v>-0.98857142857142855</v>
      </c>
      <c r="E395" s="164">
        <f>IFERROR('tablas turistas por categorías '!G395/'tablas turistas por categorías '!G408-1,"-")</f>
        <v>0.77974683544303791</v>
      </c>
      <c r="F395" s="164">
        <f>IFERROR('tablas turistas por categorías '!I395/'tablas turistas por categorías '!I408-1,"-")</f>
        <v>-0.19327731092436973</v>
      </c>
      <c r="G395" s="164">
        <f>IFERROR('tablas turistas por categorías '!K395/'tablas turistas por categorías '!K408-1,"-")</f>
        <v>-0.23157894736842111</v>
      </c>
      <c r="H395" s="165">
        <f>IFERROR('tablas turistas por categorías '!M395/'tablas turistas por categorías '!M408-1,"-")</f>
        <v>-9.9549080818591706E-2</v>
      </c>
      <c r="I395" s="164">
        <f>IFERROR('tablas turistas por categorías '!O395/'tablas turistas por categorías '!O408-1,"-")</f>
        <v>0.1272727272727272</v>
      </c>
      <c r="J395" s="165">
        <f>IFERROR('tablas turistas por categorías '!Q395/'tablas turistas por categorías '!Q408-1,"-")</f>
        <v>2.6676829268292845E-3</v>
      </c>
    </row>
    <row r="396" spans="2:10" collapsed="1">
      <c r="B396" s="171">
        <v>1981</v>
      </c>
      <c r="C396" s="173">
        <f>IFERROR('tablas turistas por categorías '!C396/'tablas turistas por categorías '!C409-1,"-")</f>
        <v>-0.83116883116883122</v>
      </c>
      <c r="D396" s="173">
        <f>IFERROR('tablas turistas por categorías '!E396/'tablas turistas por categorías '!E409-1,"-")</f>
        <v>1.3205282112845218E-2</v>
      </c>
      <c r="E396" s="173">
        <f>IFERROR('tablas turistas por categorías '!G396/'tablas turistas por categorías '!G409-1,"-")</f>
        <v>0.29937106918238987</v>
      </c>
      <c r="F396" s="173">
        <f>IFERROR('tablas turistas por categorías '!I396/'tablas turistas por categorías '!I409-1,"-")</f>
        <v>-0.38538565629228683</v>
      </c>
      <c r="G396" s="173">
        <f>IFERROR('tablas turistas por categorías '!K396/'tablas turistas por categorías '!K409-1,"-")</f>
        <v>-0.19430814524043183</v>
      </c>
      <c r="H396" s="173">
        <f>IFERROR('tablas turistas por categorías '!M396/'tablas turistas por categorías '!M409-1,"-")</f>
        <v>-0.14556344894832152</v>
      </c>
      <c r="I396" s="173">
        <f>IFERROR('tablas turistas por categorías '!O396/'tablas turistas por categorías '!O409-1,"-")</f>
        <v>3.7510331235297567E-3</v>
      </c>
      <c r="J396" s="173">
        <f>IFERROR('tablas turistas por categorías '!Q396/'tablas turistas por categorías '!Q409-1,"-")</f>
        <v>-6.7504237710639181E-2</v>
      </c>
    </row>
    <row r="397" spans="2:10" ht="15" hidden="1" customHeight="1" outlineLevel="1">
      <c r="B397" s="41" t="s">
        <v>11</v>
      </c>
      <c r="C397" s="164">
        <f>IFERROR('tablas turistas por categorías '!C397/'tablas turistas por categorías '!C410-1,"-")</f>
        <v>-1</v>
      </c>
      <c r="D397" s="164">
        <f>IFERROR('tablas turistas por categorías '!E397/'tablas turistas por categorías '!E410-1,"-")</f>
        <v>-0.99311926605504586</v>
      </c>
      <c r="E397" s="164">
        <f>IFERROR('tablas turistas por categorías '!G397/'tablas turistas por categorías '!G410-1,"-")</f>
        <v>0.37104072398190047</v>
      </c>
      <c r="F397" s="164">
        <f>IFERROR('tablas turistas por categorías '!I397/'tablas turistas por categorías '!I410-1,"-")</f>
        <v>-0.31809872029250452</v>
      </c>
      <c r="G397" s="164">
        <f>IFERROR('tablas turistas por categorías '!K397/'tablas turistas por categorías '!K410-1,"-")</f>
        <v>-0.80508474576271183</v>
      </c>
      <c r="H397" s="165">
        <f>IFERROR('tablas turistas por categorías '!M397/'tablas turistas por categorías '!M410-1,"-")</f>
        <v>-0.2736156351791531</v>
      </c>
      <c r="I397" s="164">
        <f>IFERROR('tablas turistas por categorías '!O397/'tablas turistas por categorías '!O410-1,"-")</f>
        <v>-0.2558139534883721</v>
      </c>
      <c r="J397" s="165">
        <f>IFERROR('tablas turistas por categorías '!Q397/'tablas turistas por categorías '!Q410-1,"-")</f>
        <v>-0.26487382575059859</v>
      </c>
    </row>
    <row r="398" spans="2:10" ht="15" hidden="1" customHeight="1" outlineLevel="1">
      <c r="B398" s="41" t="s">
        <v>12</v>
      </c>
      <c r="C398" s="164">
        <f>IFERROR('tablas turistas por categorías '!C398/'tablas turistas por categorías '!C411-1,"-")</f>
        <v>-1</v>
      </c>
      <c r="D398" s="164">
        <f>IFERROR('tablas turistas por categorías '!E398/'tablas turistas por categorías '!E411-1,"-")</f>
        <v>-0.97377622377622375</v>
      </c>
      <c r="E398" s="164">
        <f>IFERROR('tablas turistas por categorías '!G398/'tablas turistas por categorías '!G411-1,"-")</f>
        <v>-0.89502762430939231</v>
      </c>
      <c r="F398" s="164">
        <f>IFERROR('tablas turistas por categorías '!I398/'tablas turistas por categorías '!I411-1,"-")</f>
        <v>-0.39733059548254623</v>
      </c>
      <c r="G398" s="164">
        <f>IFERROR('tablas turistas por categorías '!K398/'tablas turistas por categorías '!K411-1,"-")</f>
        <v>-0.82995951417004044</v>
      </c>
      <c r="H398" s="165">
        <f>IFERROR('tablas turistas por categorías '!M398/'tablas turistas por categorías '!M411-1,"-")</f>
        <v>-0.74597855227882037</v>
      </c>
      <c r="I398" s="164">
        <f>IFERROR('tablas turistas por categorías '!O398/'tablas turistas por categorías '!O411-1,"-")</f>
        <v>-0.21690140845070427</v>
      </c>
      <c r="J398" s="165">
        <f>IFERROR('tablas turistas por categorías '!Q398/'tablas turistas por categorías '!Q411-1,"-")</f>
        <v>-0.48798076923076927</v>
      </c>
    </row>
    <row r="399" spans="2:10" ht="15" hidden="1" customHeight="1" outlineLevel="1">
      <c r="B399" s="41" t="s">
        <v>13</v>
      </c>
      <c r="C399" s="164">
        <f>IFERROR('tablas turistas por categorías '!C399/'tablas turistas por categorías '!C412-1,"-")</f>
        <v>-0.92500000000000004</v>
      </c>
      <c r="D399" s="164">
        <f>IFERROR('tablas turistas por categorías '!E399/'tablas turistas por categorías '!E412-1,"-")</f>
        <v>-0.96078431372549022</v>
      </c>
      <c r="E399" s="164">
        <f>IFERROR('tablas turistas por categorías '!G399/'tablas turistas por categorías '!G412-1,"-")</f>
        <v>-0.15384615384615385</v>
      </c>
      <c r="F399" s="164">
        <f>IFERROR('tablas turistas por categorías '!I399/'tablas turistas por categorías '!I412-1,"-")</f>
        <v>-0.15453194650817237</v>
      </c>
      <c r="G399" s="164">
        <f>IFERROR('tablas turistas por categorías '!K399/'tablas turistas por categorías '!K412-1,"-")</f>
        <v>-0.77083333333333337</v>
      </c>
      <c r="H399" s="165">
        <f>IFERROR('tablas turistas por categorías '!M399/'tablas turistas por categorías '!M412-1,"-")</f>
        <v>-0.39558573853989809</v>
      </c>
      <c r="I399" s="164">
        <f>IFERROR('tablas turistas por categorías '!O399/'tablas turistas por categorías '!O412-1,"-")</f>
        <v>-0.43635509628933766</v>
      </c>
      <c r="J399" s="165">
        <f>IFERROR('tablas turistas por categorías '!Q399/'tablas turistas por categorías '!Q412-1,"-")</f>
        <v>-0.42183247656486245</v>
      </c>
    </row>
    <row r="400" spans="2:10" ht="15" hidden="1" customHeight="1" outlineLevel="1">
      <c r="B400" s="41" t="s">
        <v>14</v>
      </c>
      <c r="C400" s="164">
        <f>IFERROR('tablas turistas por categorías '!C400/'tablas turistas por categorías '!C413-1,"-")</f>
        <v>-1</v>
      </c>
      <c r="D400" s="164">
        <f>IFERROR('tablas turistas por categorías '!E400/'tablas turistas por categorías '!E413-1,"-")</f>
        <v>-0.4</v>
      </c>
      <c r="E400" s="164">
        <f>IFERROR('tablas turistas por categorías '!G400/'tablas turistas por categorías '!G413-1,"-")</f>
        <v>-1</v>
      </c>
      <c r="F400" s="164">
        <f>IFERROR('tablas turistas por categorías '!I400/'tablas turistas por categorías '!I413-1,"-")</f>
        <v>-0.48659793814432994</v>
      </c>
      <c r="G400" s="164">
        <f>IFERROR('tablas turistas por categorías '!K400/'tablas turistas por categorías '!K413-1,"-")</f>
        <v>-0.69230769230769229</v>
      </c>
      <c r="H400" s="165">
        <f>IFERROR('tablas turistas por categorías '!M400/'tablas turistas por categorías '!M413-1,"-")</f>
        <v>-0.50291262135922332</v>
      </c>
      <c r="I400" s="164">
        <f>IFERROR('tablas turistas por categorías '!O400/'tablas turistas por categorías '!O413-1,"-")</f>
        <v>0.91463414634146334</v>
      </c>
      <c r="J400" s="165">
        <f>IFERROR('tablas turistas por categorías '!Q400/'tablas turistas por categorías '!Q413-1,"-")</f>
        <v>-4.4678055190538801E-2</v>
      </c>
    </row>
    <row r="401" spans="2:10" ht="15" hidden="1" customHeight="1" outlineLevel="1">
      <c r="B401" s="41" t="s">
        <v>15</v>
      </c>
      <c r="C401" s="164" t="str">
        <f>IFERROR('tablas turistas por categorías '!C401/'tablas turistas por categorías '!C414-1,"-")</f>
        <v>-</v>
      </c>
      <c r="D401" s="164">
        <f>IFERROR('tablas turistas por categorías '!E401/'tablas turistas por categorías '!E414-1,"-")</f>
        <v>-0.8</v>
      </c>
      <c r="E401" s="164">
        <f>IFERROR('tablas turistas por categorías '!G401/'tablas turistas por categorías '!G414-1,"-")</f>
        <v>2</v>
      </c>
      <c r="F401" s="164">
        <f>IFERROR('tablas turistas por categorías '!I401/'tablas turistas por categorías '!I414-1,"-")</f>
        <v>-0.38242280285035635</v>
      </c>
      <c r="G401" s="164" t="str">
        <f>IFERROR('tablas turistas por categorías '!K401/'tablas turistas por categorías '!K414-1,"-")</f>
        <v>-</v>
      </c>
      <c r="H401" s="165">
        <f>IFERROR('tablas turistas por categorías '!M401/'tablas turistas por categorías '!M414-1,"-")</f>
        <v>-0.37704918032786883</v>
      </c>
      <c r="I401" s="164">
        <f>IFERROR('tablas turistas por categorías '!O401/'tablas turistas por categorías '!O414-1,"-")</f>
        <v>0.33640552995391704</v>
      </c>
      <c r="J401" s="165">
        <f>IFERROR('tablas turistas por categorías '!Q401/'tablas turistas por categorías '!Q414-1,"-")</f>
        <v>-0.13664596273291929</v>
      </c>
    </row>
    <row r="402" spans="2:10" ht="15" hidden="1" customHeight="1" outlineLevel="1">
      <c r="B402" s="41" t="s">
        <v>16</v>
      </c>
      <c r="C402" s="164">
        <f>IFERROR('tablas turistas por categorías '!C402/'tablas turistas por categorías '!C415-1,"-")</f>
        <v>-0.85714285714285721</v>
      </c>
      <c r="D402" s="164">
        <f>IFERROR('tablas turistas por categorías '!E402/'tablas turistas por categorías '!E415-1,"-")</f>
        <v>-0.7142857142857143</v>
      </c>
      <c r="E402" s="164">
        <f>IFERROR('tablas turistas por categorías '!G402/'tablas turistas por categorías '!G415-1,"-")</f>
        <v>6</v>
      </c>
      <c r="F402" s="164">
        <f>IFERROR('tablas turistas por categorías '!I402/'tablas turistas por categorías '!I415-1,"-")</f>
        <v>0.50996015936254979</v>
      </c>
      <c r="G402" s="164">
        <f>IFERROR('tablas turistas por categorías '!K402/'tablas turistas por categorías '!K415-1,"-")</f>
        <v>-0.875</v>
      </c>
      <c r="H402" s="165">
        <f>IFERROR('tablas turistas por categorías '!M402/'tablas turistas por categorías '!M415-1,"-")</f>
        <v>0.38062283737024227</v>
      </c>
      <c r="I402" s="164">
        <f>IFERROR('tablas turistas por categorías '!O402/'tablas turistas por categorías '!O415-1,"-")</f>
        <v>0.66440677966101691</v>
      </c>
      <c r="J402" s="165">
        <f>IFERROR('tablas turistas por categorías '!Q402/'tablas turistas por categorías '!Q415-1,"-")</f>
        <v>0.52397260273972601</v>
      </c>
    </row>
    <row r="403" spans="2:10" ht="15" hidden="1" customHeight="1" outlineLevel="1">
      <c r="B403" s="41" t="s">
        <v>17</v>
      </c>
      <c r="C403" s="164">
        <f>IFERROR('tablas turistas por categorías '!C403/'tablas turistas por categorías '!C416-1,"-")</f>
        <v>-1</v>
      </c>
      <c r="D403" s="164">
        <f>IFERROR('tablas turistas por categorías '!E403/'tablas turistas por categorías '!E416-1,"-")</f>
        <v>-1</v>
      </c>
      <c r="E403" s="164">
        <f>IFERROR('tablas turistas por categorías '!G403/'tablas turistas por categorías '!G416-1,"-")</f>
        <v>2.6666666666666665</v>
      </c>
      <c r="F403" s="164">
        <f>IFERROR('tablas turistas por categorías '!I403/'tablas turistas por categorías '!I416-1,"-")</f>
        <v>-0.62184873949579833</v>
      </c>
      <c r="G403" s="164">
        <f>IFERROR('tablas turistas por categorías '!K403/'tablas turistas por categorías '!K416-1,"-")</f>
        <v>-0.81818181818181812</v>
      </c>
      <c r="H403" s="165">
        <f>IFERROR('tablas turistas por categorías '!M403/'tablas turistas por categorías '!M416-1,"-")</f>
        <v>-0.80026990553306343</v>
      </c>
      <c r="I403" s="164">
        <f>IFERROR('tablas turistas por categorías '!O403/'tablas turistas por categorías '!O416-1,"-")</f>
        <v>-0.12151898734177213</v>
      </c>
      <c r="J403" s="165">
        <f>IFERROR('tablas turistas por categorías '!Q403/'tablas turistas por categorías '!Q416-1,"-")</f>
        <v>-0.56426056338028174</v>
      </c>
    </row>
    <row r="404" spans="2:10" ht="15" hidden="1" customHeight="1" outlineLevel="1">
      <c r="B404" s="41" t="s">
        <v>18</v>
      </c>
      <c r="C404" s="164">
        <f>IFERROR('tablas turistas por categorías '!C404/'tablas turistas por categorías '!C417-1,"-")</f>
        <v>-1</v>
      </c>
      <c r="D404" s="164">
        <f>IFERROR('tablas turistas por categorías '!E404/'tablas turistas por categorías '!E417-1,"-")</f>
        <v>-1</v>
      </c>
      <c r="E404" s="164">
        <f>IFERROR('tablas turistas por categorías '!G404/'tablas turistas por categorías '!G417-1,"-")</f>
        <v>-1</v>
      </c>
      <c r="F404" s="164">
        <f>IFERROR('tablas turistas por categorías '!I404/'tablas turistas por categorías '!I417-1,"-")</f>
        <v>-0.44855967078189296</v>
      </c>
      <c r="G404" s="164">
        <f>IFERROR('tablas turistas por categorías '!K404/'tablas turistas por categorías '!K417-1,"-")</f>
        <v>0.5714285714285714</v>
      </c>
      <c r="H404" s="165">
        <f>IFERROR('tablas turistas por categorías '!M404/'tablas turistas por categorías '!M417-1,"-")</f>
        <v>-0.47556390977443608</v>
      </c>
      <c r="I404" s="164">
        <f>IFERROR('tablas turistas por categorías '!O404/'tablas turistas por categorías '!O417-1,"-")</f>
        <v>6.0693641618497107E-2</v>
      </c>
      <c r="J404" s="165">
        <f>IFERROR('tablas turistas por categorías '!Q404/'tablas turistas por categorías '!Q417-1,"-")</f>
        <v>-0.26423690205011385</v>
      </c>
    </row>
    <row r="405" spans="2:10" ht="15" hidden="1" customHeight="1" outlineLevel="1">
      <c r="B405" s="41" t="s">
        <v>19</v>
      </c>
      <c r="C405" s="164">
        <f>IFERROR('tablas turistas por categorías '!C405/'tablas turistas por categorías '!C418-1,"-")</f>
        <v>-1</v>
      </c>
      <c r="D405" s="164">
        <f>IFERROR('tablas turistas por categorías '!E405/'tablas turistas por categorías '!E418-1,"-")</f>
        <v>-1</v>
      </c>
      <c r="E405" s="164">
        <f>IFERROR('tablas turistas por categorías '!G405/'tablas turistas por categorías '!G418-1,"-")</f>
        <v>-0.62521891418563924</v>
      </c>
      <c r="F405" s="164">
        <f>IFERROR('tablas turistas por categorías '!I405/'tablas turistas por categorías '!I418-1,"-")</f>
        <v>-0.22295514511873349</v>
      </c>
      <c r="G405" s="164">
        <f>IFERROR('tablas turistas por categorías '!K405/'tablas turistas por categorías '!K418-1,"-")</f>
        <v>-0.62872628726287261</v>
      </c>
      <c r="H405" s="165">
        <f>IFERROR('tablas turistas por categorías '!M405/'tablas turistas por categorías '!M418-1,"-")</f>
        <v>-0.61332784862196621</v>
      </c>
      <c r="I405" s="164">
        <f>IFERROR('tablas turistas por categorías '!O405/'tablas turistas por categorías '!O418-1,"-")</f>
        <v>-0.37193856371938561</v>
      </c>
      <c r="J405" s="165">
        <f>IFERROR('tablas turistas por categorías '!Q405/'tablas turistas por categorías '!Q418-1,"-")</f>
        <v>-0.49318181818181817</v>
      </c>
    </row>
    <row r="406" spans="2:10" ht="15" hidden="1" customHeight="1" outlineLevel="1">
      <c r="B406" s="41" t="s">
        <v>20</v>
      </c>
      <c r="C406" s="164">
        <f>IFERROR('tablas turistas por categorías '!C406/'tablas turistas por categorías '!C419-1,"-")</f>
        <v>-0.26056338028169013</v>
      </c>
      <c r="D406" s="164">
        <f>IFERROR('tablas turistas por categorías '!E406/'tablas turistas por categorías '!E419-1,"-")</f>
        <v>-0.4709035222052067</v>
      </c>
      <c r="E406" s="164">
        <f>IFERROR('tablas turistas por categorías '!G406/'tablas turistas por categorías '!G419-1,"-")</f>
        <v>-0.32193494578815685</v>
      </c>
      <c r="F406" s="164">
        <f>IFERROR('tablas turistas por categorías '!I406/'tablas turistas por categorías '!I419-1,"-")</f>
        <v>-3.7478705281090319E-2</v>
      </c>
      <c r="G406" s="164">
        <f>IFERROR('tablas turistas por categorías '!K406/'tablas turistas por categorías '!K419-1,"-")</f>
        <v>0.12669683257918551</v>
      </c>
      <c r="H406" s="165">
        <f>IFERROR('tablas turistas por categorías '!M406/'tablas turistas por categorías '!M419-1,"-")</f>
        <v>-0.26076199901039088</v>
      </c>
      <c r="I406" s="164">
        <f>IFERROR('tablas turistas por categorías '!O406/'tablas turistas por categorías '!O419-1,"-")</f>
        <v>-0.48758571766375025</v>
      </c>
      <c r="J406" s="165">
        <f>IFERROR('tablas turistas por categorías '!Q406/'tablas turistas por categorías '!Q419-1,"-")</f>
        <v>-0.3767380002418087</v>
      </c>
    </row>
    <row r="407" spans="2:10" ht="15" hidden="1" customHeight="1" outlineLevel="1">
      <c r="B407" s="41" t="s">
        <v>21</v>
      </c>
      <c r="C407" s="164">
        <f>IFERROR('tablas turistas por categorías '!C407/'tablas turistas por categorías '!C420-1,"-")</f>
        <v>5.0505050505050608E-2</v>
      </c>
      <c r="D407" s="164">
        <f>IFERROR('tablas turistas por categorías '!E407/'tablas turistas por categorías '!E420-1,"-")</f>
        <v>-0.78835443037974684</v>
      </c>
      <c r="E407" s="164">
        <f>IFERROR('tablas turistas por categorías '!G407/'tablas turistas por categorías '!G420-1,"-")</f>
        <v>-0.53125</v>
      </c>
      <c r="F407" s="164">
        <f>IFERROR('tablas turistas por categorías '!I407/'tablas turistas por categorías '!I420-1,"-")</f>
        <v>0.15102770330652371</v>
      </c>
      <c r="G407" s="164">
        <f>IFERROR('tablas turistas por categorías '!K407/'tablas turistas por categorías '!K420-1,"-")</f>
        <v>-0.60795454545454541</v>
      </c>
      <c r="H407" s="165">
        <f>IFERROR('tablas turistas por categorías '!M407/'tablas turistas por categorías '!M420-1,"-")</f>
        <v>-0.47904306220095694</v>
      </c>
      <c r="I407" s="164">
        <f>IFERROR('tablas turistas por categorías '!O407/'tablas turistas por categorías '!O420-1,"-")</f>
        <v>-0.41430020283975655</v>
      </c>
      <c r="J407" s="165">
        <f>IFERROR('tablas turistas por categorías '!Q407/'tablas turistas por categorías '!Q420-1,"-")</f>
        <v>-0.45119424146580867</v>
      </c>
    </row>
    <row r="408" spans="2:10" ht="15" hidden="1" customHeight="1" outlineLevel="1">
      <c r="B408" s="41" t="s">
        <v>22</v>
      </c>
      <c r="C408" s="164">
        <f>IFERROR('tablas turistas por categorías '!C408/'tablas turistas por categorías '!C421-1,"-")</f>
        <v>-0.23140495867768596</v>
      </c>
      <c r="D408" s="164">
        <f>IFERROR('tablas turistas por categorías '!E408/'tablas turistas por categorías '!E421-1,"-")</f>
        <v>-0.81964960494675365</v>
      </c>
      <c r="E408" s="164">
        <f>IFERROR('tablas turistas por categorías '!G408/'tablas turistas por categorías '!G421-1,"-")</f>
        <v>-0.35615321923390386</v>
      </c>
      <c r="F408" s="164">
        <f>IFERROR('tablas turistas por categorías '!I408/'tablas turistas por categorías '!I421-1,"-")</f>
        <v>1.3628620102214661E-2</v>
      </c>
      <c r="G408" s="164">
        <f>IFERROR('tablas turistas por categorías '!K408/'tablas turistas por categorías '!K421-1,"-")</f>
        <v>-5.0000000000000044E-2</v>
      </c>
      <c r="H408" s="165">
        <f>IFERROR('tablas turistas por categorías '!M408/'tablas turistas por categorías '!M421-1,"-")</f>
        <v>-0.49712192569335423</v>
      </c>
      <c r="I408" s="164">
        <f>IFERROR('tablas turistas por categorías '!O408/'tablas turistas por categorías '!O421-1,"-")</f>
        <v>-0.47676991150442483</v>
      </c>
      <c r="J408" s="165">
        <f>IFERROR('tablas turistas por categorías '!Q408/'tablas turistas por categorías '!Q421-1,"-")</f>
        <v>-0.48814980981176237</v>
      </c>
    </row>
    <row r="409" spans="2:10" collapsed="1">
      <c r="B409" s="171">
        <v>1980</v>
      </c>
      <c r="C409" s="173">
        <f>IFERROR('tablas turistas por categorías '!C409/'tablas turistas por categorías '!C422-1,"-")</f>
        <v>-0.77185185185185179</v>
      </c>
      <c r="D409" s="173">
        <f>IFERROR('tablas turistas por categorías '!E409/'tablas turistas por categorías '!E422-1,"-")</f>
        <v>-0.78779773277289511</v>
      </c>
      <c r="E409" s="173">
        <f>IFERROR('tablas turistas por categorías '!G409/'tablas turistas por categorías '!G422-1,"-")</f>
        <v>-0.39854743531547887</v>
      </c>
      <c r="F409" s="173">
        <f>IFERROR('tablas turistas por categorías '!I409/'tablas turistas por categorías '!I422-1,"-")</f>
        <v>-0.17577515056881554</v>
      </c>
      <c r="G409" s="173">
        <f>IFERROR('tablas turistas por categorías '!K409/'tablas turistas por categorías '!K422-1,"-")</f>
        <v>-0.51103646833013427</v>
      </c>
      <c r="H409" s="173">
        <f>IFERROR('tablas turistas por categorías '!M409/'tablas turistas por categorías '!M422-1,"-")</f>
        <v>-0.46545048399106481</v>
      </c>
      <c r="I409" s="173">
        <f>IFERROR('tablas turistas por categorías '!O409/'tablas turistas por categorías '!O422-1,"-")</f>
        <v>-0.3510067667932002</v>
      </c>
      <c r="J409" s="173">
        <f>IFERROR('tablas turistas por categorías '!Q409/'tablas turistas por categorías '!Q422-1,"-")</f>
        <v>-0.41116721465476747</v>
      </c>
    </row>
    <row r="410" spans="2:10" ht="15" hidden="1" customHeight="1" outlineLevel="1">
      <c r="B410" s="41" t="s">
        <v>11</v>
      </c>
      <c r="C410" s="164">
        <f>IFERROR('tablas turistas por categorías '!C410/'tablas turistas por categorías '!C423-1,"-")</f>
        <v>0.41250000000000009</v>
      </c>
      <c r="D410" s="164">
        <f>IFERROR('tablas turistas por categorías '!E410/'tablas turistas por categorías '!E423-1,"-")</f>
        <v>-0.78265204386839482</v>
      </c>
      <c r="E410" s="164">
        <f>IFERROR('tablas turistas por categorías '!G410/'tablas turistas por categorías '!G423-1,"-")</f>
        <v>-0.18374884579870732</v>
      </c>
      <c r="F410" s="164">
        <f>IFERROR('tablas turistas por categorías '!I410/'tablas turistas por categorías '!I423-1,"-")</f>
        <v>-6.7348678601875545E-2</v>
      </c>
      <c r="G410" s="164">
        <f>IFERROR('tablas turistas por categorías '!K410/'tablas turistas por categorías '!K423-1,"-")</f>
        <v>-0.4869565217391304</v>
      </c>
      <c r="H410" s="165">
        <f>IFERROR('tablas turistas por categorías '!M410/'tablas turistas por categorías '!M423-1,"-")</f>
        <v>-0.42461474385672637</v>
      </c>
      <c r="I410" s="164">
        <f>IFERROR('tablas turistas por categorías '!O410/'tablas turistas por categorías '!O423-1,"-")</f>
        <v>-0.19407496977025396</v>
      </c>
      <c r="J410" s="165">
        <f>IFERROR('tablas turistas por categorías '!Q410/'tablas turistas por categorías '!Q423-1,"-")</f>
        <v>-0.33057953144266339</v>
      </c>
    </row>
    <row r="411" spans="2:10" ht="15" hidden="1" customHeight="1" outlineLevel="1">
      <c r="B411" s="41" t="s">
        <v>12</v>
      </c>
      <c r="C411" s="164">
        <f>IFERROR('tablas turistas por categorías '!C411/'tablas turistas por categorías '!C424-1,"-")</f>
        <v>0.36363636363636354</v>
      </c>
      <c r="D411" s="164">
        <f>IFERROR('tablas turistas por categorías '!E411/'tablas turistas por categorías '!E424-1,"-")</f>
        <v>-0.7428057553956835</v>
      </c>
      <c r="E411" s="164">
        <f>IFERROR('tablas turistas por categorías '!G411/'tablas turistas por categorías '!G424-1,"-")</f>
        <v>-0.21075581395348841</v>
      </c>
      <c r="F411" s="164">
        <f>IFERROR('tablas turistas por categorías '!I411/'tablas turistas por categorías '!I424-1,"-")</f>
        <v>-0.20748576078112291</v>
      </c>
      <c r="G411" s="164">
        <f>IFERROR('tablas turistas por categorías '!K411/'tablas turistas por categorías '!K424-1,"-")</f>
        <v>-0.15410958904109584</v>
      </c>
      <c r="H411" s="165">
        <f>IFERROR('tablas turistas por categorías '!M411/'tablas turistas por categorías '!M424-1,"-")</f>
        <v>-0.42593305117352831</v>
      </c>
      <c r="I411" s="164">
        <f>IFERROR('tablas turistas por categorías '!O411/'tablas turistas por categorías '!O424-1,"-")</f>
        <v>-0.20179876335019675</v>
      </c>
      <c r="J411" s="165">
        <f>IFERROR('tablas turistas por categorías '!Q411/'tablas turistas por categorías '!Q424-1,"-")</f>
        <v>-0.33485609867519417</v>
      </c>
    </row>
    <row r="412" spans="2:10" ht="15" hidden="1" customHeight="1" outlineLevel="1">
      <c r="B412" s="41" t="s">
        <v>13</v>
      </c>
      <c r="C412" s="164">
        <f>IFERROR('tablas turistas por categorías '!C412/'tablas turistas por categorías '!C425-1,"-")</f>
        <v>1.5</v>
      </c>
      <c r="D412" s="164">
        <f>IFERROR('tablas turistas por categorías '!E412/'tablas turistas por categorías '!E425-1,"-")</f>
        <v>-0.79414732593340065</v>
      </c>
      <c r="E412" s="164">
        <f>IFERROR('tablas turistas por categorías '!G412/'tablas turistas por categorías '!G425-1,"-")</f>
        <v>-0.77966101694915257</v>
      </c>
      <c r="F412" s="164">
        <f>IFERROR('tablas turistas por categorías '!I412/'tablas turistas por categorías '!I425-1,"-")</f>
        <v>1.8154311649016597E-2</v>
      </c>
      <c r="G412" s="164">
        <f>IFERROR('tablas turistas por categorías '!K412/'tablas turistas por categorías '!K425-1,"-")</f>
        <v>-0.61185983827493262</v>
      </c>
      <c r="H412" s="165">
        <f>IFERROR('tablas turistas por categorías '!M412/'tablas turistas por categorías '!M425-1,"-")</f>
        <v>-0.54163424124513626</v>
      </c>
      <c r="I412" s="164">
        <f>IFERROR('tablas turistas por categorías '!O412/'tablas turistas por categorías '!O425-1,"-")</f>
        <v>0.13667912439935925</v>
      </c>
      <c r="J412" s="165">
        <f>IFERROR('tablas turistas por categorías '!Q412/'tablas turistas por categorías '!Q425-1,"-")</f>
        <v>-0.25568309700652714</v>
      </c>
    </row>
    <row r="413" spans="2:10" ht="15" hidden="1" customHeight="1" outlineLevel="1">
      <c r="B413" s="41" t="s">
        <v>14</v>
      </c>
      <c r="C413" s="164">
        <f>IFERROR('tablas turistas por categorías '!C413/'tablas turistas por categorías '!C426-1,"-")</f>
        <v>-0.16666666666666663</v>
      </c>
      <c r="D413" s="164">
        <f>IFERROR('tablas turistas por categorías '!E413/'tablas turistas por categorías '!E426-1,"-")</f>
        <v>-0.99427262313860254</v>
      </c>
      <c r="E413" s="164">
        <f>IFERROR('tablas turistas por categorías '!G413/'tablas turistas por categorías '!G426-1,"-")</f>
        <v>0.39999999999999991</v>
      </c>
      <c r="F413" s="164">
        <f>IFERROR('tablas turistas por categorías '!I413/'tablas turistas por categorías '!I426-1,"-")</f>
        <v>0.26302083333333326</v>
      </c>
      <c r="G413" s="164">
        <f>IFERROR('tablas turistas por categorías '!K413/'tablas turistas por categorías '!K426-1,"-")</f>
        <v>-0.71111111111111114</v>
      </c>
      <c r="H413" s="165">
        <f>IFERROR('tablas turistas por categorías '!M413/'tablas turistas por categorías '!M426-1,"-")</f>
        <v>-0.60776846915460769</v>
      </c>
      <c r="I413" s="164">
        <f>IFERROR('tablas turistas por categorías '!O413/'tablas turistas por categorías '!O426-1,"-")</f>
        <v>0.12844036697247696</v>
      </c>
      <c r="J413" s="165">
        <f>IFERROR('tablas turistas por categorías '!Q413/'tablas turistas por categorías '!Q426-1,"-")</f>
        <v>-0.50293925538863493</v>
      </c>
    </row>
    <row r="414" spans="2:10" ht="15" hidden="1" customHeight="1" outlineLevel="1">
      <c r="B414" s="41" t="s">
        <v>15</v>
      </c>
      <c r="C414" s="164">
        <f>IFERROR('tablas turistas por categorías '!C414/'tablas turistas por categorías '!C427-1,"-")</f>
        <v>-1</v>
      </c>
      <c r="D414" s="164" t="str">
        <f>IFERROR('tablas turistas por categorías '!E414/'tablas turistas por categorías '!E427-1,"-")</f>
        <v>-</v>
      </c>
      <c r="E414" s="164">
        <f>IFERROR('tablas turistas por categorías '!G414/'tablas turistas por categorías '!G427-1,"-")</f>
        <v>-0.66666666666666674</v>
      </c>
      <c r="F414" s="164">
        <f>IFERROR('tablas turistas por categorías '!I414/'tablas turistas por categorías '!I427-1,"-")</f>
        <v>-7.4725274725274682E-2</v>
      </c>
      <c r="G414" s="164">
        <f>IFERROR('tablas turistas por categorías '!K414/'tablas turistas por categorías '!K427-1,"-")</f>
        <v>-1</v>
      </c>
      <c r="H414" s="165">
        <f>IFERROR('tablas turistas por categorías '!M414/'tablas turistas por categorías '!M427-1,"-")</f>
        <v>-9.5338983050847426E-2</v>
      </c>
      <c r="I414" s="164">
        <f>IFERROR('tablas turistas por categorías '!O414/'tablas turistas por categorías '!O427-1,"-")</f>
        <v>-6.4655172413793149E-2</v>
      </c>
      <c r="J414" s="165">
        <f>IFERROR('tablas turistas por categorías '!Q414/'tablas turistas por categorías '!Q427-1,"-")</f>
        <v>-8.5227272727272707E-2</v>
      </c>
    </row>
    <row r="415" spans="2:10" ht="15" hidden="1" customHeight="1" outlineLevel="1">
      <c r="B415" s="41" t="s">
        <v>16</v>
      </c>
      <c r="C415" s="164" t="str">
        <f>IFERROR('tablas turistas por categorías '!C415/'tablas turistas por categorías '!C428-1,"-")</f>
        <v>-</v>
      </c>
      <c r="D415" s="164">
        <f>IFERROR('tablas turistas por categorías '!E415/'tablas turistas por categorías '!E428-1,"-")</f>
        <v>-0.93518518518518523</v>
      </c>
      <c r="E415" s="164" t="str">
        <f>IFERROR('tablas turistas por categorías '!G415/'tablas turistas por categorías '!G428-1,"-")</f>
        <v>-</v>
      </c>
      <c r="F415" s="164">
        <f>IFERROR('tablas turistas por categorías '!I415/'tablas turistas por categorías '!I428-1,"-")</f>
        <v>-0.22049689440993792</v>
      </c>
      <c r="G415" s="164">
        <f>IFERROR('tablas turistas por categorías '!K415/'tablas turistas por categorías '!K428-1,"-")</f>
        <v>-0.38461538461538458</v>
      </c>
      <c r="H415" s="165">
        <f>IFERROR('tablas turistas por categorías '!M415/'tablas turistas por categorías '!M428-1,"-")</f>
        <v>-0.34762979683972917</v>
      </c>
      <c r="I415" s="164">
        <f>IFERROR('tablas turistas por categorías '!O415/'tablas turistas por categorías '!O428-1,"-")</f>
        <v>0.53645833333333326</v>
      </c>
      <c r="J415" s="165">
        <f>IFERROR('tablas turistas por categorías '!Q415/'tablas turistas por categorías '!Q428-1,"-")</f>
        <v>-8.0314960629921273E-2</v>
      </c>
    </row>
    <row r="416" spans="2:10" ht="15" hidden="1" customHeight="1" outlineLevel="1">
      <c r="B416" s="41" t="s">
        <v>17</v>
      </c>
      <c r="C416" s="164">
        <f>IFERROR('tablas turistas por categorías '!C416/'tablas turistas por categorías '!C429-1,"-")</f>
        <v>122</v>
      </c>
      <c r="D416" s="164">
        <f>IFERROR('tablas turistas por categorías '!E416/'tablas turistas por categorías '!E429-1,"-")</f>
        <v>-0.98648648648648651</v>
      </c>
      <c r="E416" s="164">
        <f>IFERROR('tablas turistas por categorías '!G416/'tablas turistas por categorías '!G429-1,"-")</f>
        <v>-0.4</v>
      </c>
      <c r="F416" s="164">
        <f>IFERROR('tablas turistas por categorías '!I416/'tablas turistas por categorías '!I429-1,"-")</f>
        <v>0.10869565217391308</v>
      </c>
      <c r="G416" s="164">
        <f>IFERROR('tablas turistas por categorías '!K416/'tablas turistas por categorías '!K429-1,"-")</f>
        <v>10</v>
      </c>
      <c r="H416" s="165">
        <f>IFERROR('tablas turistas por categorías '!M416/'tablas turistas por categorías '!M429-1,"-")</f>
        <v>0.82962962962962972</v>
      </c>
      <c r="I416" s="164">
        <f>IFERROR('tablas turistas por categorías '!O416/'tablas turistas por categorías '!O429-1,"-")</f>
        <v>-0.52294685990338163</v>
      </c>
      <c r="J416" s="165">
        <f>IFERROR('tablas turistas por categorías '!Q416/'tablas turistas por categorías '!Q429-1,"-")</f>
        <v>-7.866991078669916E-2</v>
      </c>
    </row>
    <row r="417" spans="2:10" ht="15" hidden="1" customHeight="1" outlineLevel="1">
      <c r="B417" s="41" t="s">
        <v>18</v>
      </c>
      <c r="C417" s="164">
        <f>IFERROR('tablas turistas por categorías '!C417/'tablas turistas por categorías '!C430-1,"-")</f>
        <v>12</v>
      </c>
      <c r="D417" s="164">
        <f>IFERROR('tablas turistas por categorías '!E417/'tablas turistas por categorías '!E430-1,"-")</f>
        <v>-0.9509803921568627</v>
      </c>
      <c r="E417" s="164">
        <f>IFERROR('tablas turistas por categorías '!G417/'tablas turistas por categorías '!G430-1,"-")</f>
        <v>0</v>
      </c>
      <c r="F417" s="164">
        <f>IFERROR('tablas turistas por categorías '!I417/'tablas turistas por categorías '!I430-1,"-")</f>
        <v>0.14352941176470591</v>
      </c>
      <c r="G417" s="164">
        <f>IFERROR('tablas turistas por categorías '!K417/'tablas turistas por categorías '!K430-1,"-")</f>
        <v>0.16666666666666674</v>
      </c>
      <c r="H417" s="165">
        <f>IFERROR('tablas turistas por categorías '!M417/'tablas turistas por categorías '!M430-1,"-")</f>
        <v>-2.025782688766109E-2</v>
      </c>
      <c r="I417" s="164">
        <f>IFERROR('tablas turistas por categorías '!O417/'tablas turistas por categorías '!O430-1,"-")</f>
        <v>-0.55754475703324813</v>
      </c>
      <c r="J417" s="165">
        <f>IFERROR('tablas turistas por categorías '!Q417/'tablas turistas por categorías '!Q430-1,"-")</f>
        <v>-0.33735849056603773</v>
      </c>
    </row>
    <row r="418" spans="2:10" ht="15" hidden="1" customHeight="1" outlineLevel="1">
      <c r="B418" s="41" t="s">
        <v>19</v>
      </c>
      <c r="C418" s="164">
        <f>IFERROR('tablas turistas por categorías '!C418/'tablas turistas por categorías '!C431-1,"-")</f>
        <v>2.6352941176470588</v>
      </c>
      <c r="D418" s="164">
        <f>IFERROR('tablas turistas por categorías '!E418/'tablas turistas por categorías '!E431-1,"-")</f>
        <v>14.703703703703704</v>
      </c>
      <c r="E418" s="164">
        <f>IFERROR('tablas turistas por categorías '!G418/'tablas turistas por categorías '!G431-1,"-")</f>
        <v>1.4194915254237288</v>
      </c>
      <c r="F418" s="164">
        <f>IFERROR('tablas turistas por categorías '!I418/'tablas turistas por categorías '!I431-1,"-")</f>
        <v>0.21669341894061001</v>
      </c>
      <c r="G418" s="164">
        <f>IFERROR('tablas turistas por categorías '!K418/'tablas turistas por categorías '!K431-1,"-")</f>
        <v>3.4457831325301207</v>
      </c>
      <c r="H418" s="165">
        <f>IFERROR('tablas turistas por categorías '!M418/'tablas turistas por categorías '!M431-1,"-")</f>
        <v>1.306451612903226</v>
      </c>
      <c r="I418" s="164">
        <f>IFERROR('tablas turistas por categorías '!O418/'tablas turistas por categorías '!O431-1,"-")</f>
        <v>0.3495798319327732</v>
      </c>
      <c r="J418" s="165">
        <f>IFERROR('tablas turistas por categorías '!Q418/'tablas turistas por categorías '!Q431-1,"-")</f>
        <v>0.70482564283198301</v>
      </c>
    </row>
    <row r="419" spans="2:10" ht="15" hidden="1" customHeight="1" outlineLevel="1">
      <c r="B419" s="41" t="s">
        <v>20</v>
      </c>
      <c r="C419" s="164">
        <f>IFERROR('tablas turistas por categorías '!C419/'tablas turistas por categorías '!C432-1,"-")</f>
        <v>-0.73605947955390327</v>
      </c>
      <c r="D419" s="164">
        <f>IFERROR('tablas turistas por categorías '!E419/'tablas turistas por categorías '!E432-1,"-")</f>
        <v>0.75773889636608338</v>
      </c>
      <c r="E419" s="164">
        <f>IFERROR('tablas turistas por categorías '!G419/'tablas turistas por categorías '!G432-1,"-")</f>
        <v>-5.8043117744610573E-3</v>
      </c>
      <c r="F419" s="164">
        <f>IFERROR('tablas turistas por categorías '!I419/'tablas turistas por categorías '!I432-1,"-")</f>
        <v>-7.9937304075235138E-2</v>
      </c>
      <c r="G419" s="164">
        <f>IFERROR('tablas turistas por categorías '!K419/'tablas turistas por categorías '!K432-1,"-")</f>
        <v>-0.16603773584905657</v>
      </c>
      <c r="H419" s="165">
        <f>IFERROR('tablas turistas por categorías '!M419/'tablas turistas por categorías '!M432-1,"-")</f>
        <v>3.4756703078451245E-3</v>
      </c>
      <c r="I419" s="164">
        <f>IFERROR('tablas turistas por categorías '!O419/'tablas turistas por categorías '!O432-1,"-")</f>
        <v>0.76797658862876261</v>
      </c>
      <c r="J419" s="165">
        <f>IFERROR('tablas turistas por categorías '!Q419/'tablas turistas por categorías '!Q432-1,"-")</f>
        <v>0.28831775700934581</v>
      </c>
    </row>
    <row r="420" spans="2:10" ht="15" hidden="1" customHeight="1" outlineLevel="1">
      <c r="B420" s="41" t="s">
        <v>21</v>
      </c>
      <c r="C420" s="164">
        <f>IFERROR('tablas turistas por categorías '!C420/'tablas turistas por categorías '!C433-1,"-")</f>
        <v>-0.7744874715261959</v>
      </c>
      <c r="D420" s="164">
        <f>IFERROR('tablas turistas por categorías '!E420/'tablas turistas por categorías '!E433-1,"-")</f>
        <v>1.7777777777777777</v>
      </c>
      <c r="E420" s="164">
        <f>IFERROR('tablas turistas por categorías '!G420/'tablas turistas por categorías '!G433-1,"-")</f>
        <v>0.61894510226049526</v>
      </c>
      <c r="F420" s="164">
        <f>IFERROR('tablas turistas por categorías '!I420/'tablas turistas por categorías '!I433-1,"-")</f>
        <v>-9.6122778675282738E-2</v>
      </c>
      <c r="G420" s="164">
        <f>IFERROR('tablas turistas por categorías '!K420/'tablas turistas por categorías '!K433-1,"-")</f>
        <v>1.0625</v>
      </c>
      <c r="H420" s="165">
        <f>IFERROR('tablas turistas por categorías '!M420/'tablas turistas por categorías '!M433-1,"-")</f>
        <v>0.46235656311223061</v>
      </c>
      <c r="I420" s="164">
        <f>IFERROR('tablas turistas por categorías '!O420/'tablas turistas por categorías '!O433-1,"-")</f>
        <v>0.32794612794612799</v>
      </c>
      <c r="J420" s="165">
        <f>IFERROR('tablas turistas por categorías '!Q420/'tablas turistas por categorías '!Q433-1,"-")</f>
        <v>0.40134494880024452</v>
      </c>
    </row>
    <row r="421" spans="2:10" ht="15" hidden="1" customHeight="1" outlineLevel="1">
      <c r="B421" s="41" t="s">
        <v>22</v>
      </c>
      <c r="C421" s="164">
        <f>IFERROR('tablas turistas por categorías '!C421/'tablas turistas por categorías '!C434-1,"-")</f>
        <v>-0.75992063492063489</v>
      </c>
      <c r="D421" s="164">
        <f>IFERROR('tablas turistas por categorías '!E421/'tablas turistas por categorías '!E434-1,"-")</f>
        <v>1.9051896207584829</v>
      </c>
      <c r="E421" s="164">
        <f>IFERROR('tablas turistas por categorías '!G421/'tablas turistas por categorías '!G434-1,"-")</f>
        <v>0.45551601423487553</v>
      </c>
      <c r="F421" s="164">
        <f>IFERROR('tablas turistas por categorías '!I421/'tablas turistas por categorías '!I434-1,"-")</f>
        <v>-7.6077768385460764E-3</v>
      </c>
      <c r="G421" s="164">
        <f>IFERROR('tablas turistas por categorías '!K421/'tablas turistas por categorías '!K434-1,"-")</f>
        <v>3.4482758620689724E-2</v>
      </c>
      <c r="H421" s="165">
        <f>IFERROR('tablas turistas por categorías '!M421/'tablas turistas por categorías '!M434-1,"-")</f>
        <v>0.5</v>
      </c>
      <c r="I421" s="164">
        <f>IFERROR('tablas turistas por categorías '!O421/'tablas turistas por categorías '!O434-1,"-")</f>
        <v>0.1143984220907297</v>
      </c>
      <c r="J421" s="165">
        <f>IFERROR('tablas turistas por categorías '!Q421/'tablas turistas por categorías '!Q434-1,"-")</f>
        <v>0.30147245493780139</v>
      </c>
    </row>
    <row r="422" spans="2:10" collapsed="1">
      <c r="B422" s="171">
        <v>1979</v>
      </c>
      <c r="C422" s="173">
        <f>IFERROR('tablas turistas por categorías '!C422/'tablas turistas por categorías '!C435-1,"-")</f>
        <v>-0.22945205479452058</v>
      </c>
      <c r="D422" s="173">
        <f>IFERROR('tablas turistas por categorías '!E422/'tablas turistas por categorías '!E435-1,"-")</f>
        <v>-0.11398262047173002</v>
      </c>
      <c r="E422" s="173">
        <f>IFERROR('tablas turistas por categorías '!G422/'tablas turistas por categorías '!G435-1,"-")</f>
        <v>6.1686746987951846E-2</v>
      </c>
      <c r="F422" s="173">
        <f>IFERROR('tablas turistas por categorías '!I422/'tablas turistas por categorías '!I435-1,"-")</f>
        <v>-3.4980088257453468E-2</v>
      </c>
      <c r="G422" s="173">
        <f>IFERROR('tablas turistas por categorías '!K422/'tablas turistas por categorías '!K435-1,"-")</f>
        <v>-4.7755491881565915E-3</v>
      </c>
      <c r="H422" s="173">
        <f>IFERROR('tablas turistas por categorías '!M422/'tablas turistas por categorías '!M435-1,"-")</f>
        <v>-4.8293944655068533E-2</v>
      </c>
      <c r="I422" s="173">
        <f>IFERROR('tablas turistas por categorías '!O422/'tablas turistas por categorías '!O435-1,"-")</f>
        <v>9.2006848697846255E-2</v>
      </c>
      <c r="J422" s="173">
        <f>IFERROR('tablas turistas por categorías '!Q422/'tablas turistas por categorías '!Q435-1,"-")</f>
        <v>1.3467679552531919E-2</v>
      </c>
    </row>
    <row r="423" spans="2:10" ht="15" customHeight="1">
      <c r="B423" s="325" t="s">
        <v>40</v>
      </c>
      <c r="C423" s="325"/>
      <c r="D423" s="325"/>
      <c r="E423" s="325"/>
      <c r="F423" s="325"/>
      <c r="G423" s="325"/>
      <c r="H423" s="325"/>
      <c r="I423" s="325"/>
      <c r="J423" s="325"/>
    </row>
  </sheetData>
  <mergeCells count="2">
    <mergeCell ref="B5:J5"/>
    <mergeCell ref="B423:J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7" t="s">
        <v>309</v>
      </c>
      <c r="C5" s="297"/>
      <c r="D5" s="297"/>
      <c r="E5" s="297"/>
      <c r="F5" s="297"/>
      <c r="G5" s="297"/>
      <c r="H5" s="297"/>
      <c r="I5" s="297"/>
      <c r="J5" s="297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38">
        <v>2010</v>
      </c>
      <c r="C7" s="136">
        <v>2.3715649364124151E-3</v>
      </c>
      <c r="D7" s="136">
        <v>2.8409969088098917E-2</v>
      </c>
      <c r="E7" s="136">
        <v>1.1740436453927111E-2</v>
      </c>
      <c r="F7" s="136">
        <v>9.2380840219216196E-3</v>
      </c>
      <c r="G7" s="136">
        <v>3.4737722498447833E-3</v>
      </c>
      <c r="H7" s="136">
        <v>9.5687542989623953E-3</v>
      </c>
      <c r="I7" s="136">
        <v>2.6475398232332303E-2</v>
      </c>
      <c r="J7" s="136">
        <v>1.6193487293858309E-2</v>
      </c>
    </row>
    <row r="8" spans="2:10">
      <c r="B8" s="37">
        <v>2009</v>
      </c>
      <c r="C8" s="46">
        <v>2.4885251341038544E-3</v>
      </c>
      <c r="D8" s="46">
        <v>6.2883701925532456E-2</v>
      </c>
      <c r="E8" s="46">
        <v>1.7854852320675105E-2</v>
      </c>
      <c r="F8" s="46">
        <v>9.4735185358754033E-3</v>
      </c>
      <c r="G8" s="46">
        <v>4.0769432406958135E-3</v>
      </c>
      <c r="H8" s="70">
        <v>1.2351990382430679E-2</v>
      </c>
      <c r="I8" s="46">
        <v>3.1347633638354362E-2</v>
      </c>
      <c r="J8" s="70">
        <v>2.0124126393278194E-2</v>
      </c>
    </row>
    <row r="9" spans="2:10">
      <c r="B9" s="37">
        <v>2008</v>
      </c>
      <c r="C9" s="46">
        <v>1.1981830537572875E-3</v>
      </c>
      <c r="D9" s="46">
        <v>7.7431358815997053E-2</v>
      </c>
      <c r="E9" s="46">
        <v>1.7007772745065146E-2</v>
      </c>
      <c r="F9" s="46">
        <v>9.0231504329736732E-3</v>
      </c>
      <c r="G9" s="46">
        <v>3.5630770341379906E-3</v>
      </c>
      <c r="H9" s="70">
        <v>1.313661340287357E-2</v>
      </c>
      <c r="I9" s="46">
        <v>3.6560788548532785E-2</v>
      </c>
      <c r="J9" s="70">
        <v>2.2760309406429344E-2</v>
      </c>
    </row>
    <row r="10" spans="2:10">
      <c r="B10" s="37">
        <v>2007</v>
      </c>
      <c r="C10" s="46">
        <v>1.7756530647088954E-3</v>
      </c>
      <c r="D10" s="46">
        <v>4.3464694686261664E-2</v>
      </c>
      <c r="E10" s="46">
        <v>1.6955030208746374E-2</v>
      </c>
      <c r="F10" s="46">
        <v>8.0299061606602246E-3</v>
      </c>
      <c r="G10" s="46">
        <v>4.0531564936796905E-3</v>
      </c>
      <c r="H10" s="70">
        <v>1.0973718944262356E-2</v>
      </c>
      <c r="I10" s="46">
        <v>3.4838094758041421E-2</v>
      </c>
      <c r="J10" s="70">
        <v>2.0839458481347221E-2</v>
      </c>
    </row>
    <row r="11" spans="2:10">
      <c r="B11" s="37">
        <v>2006</v>
      </c>
      <c r="C11" s="46">
        <v>1.6139258746901838E-3</v>
      </c>
      <c r="D11" s="46">
        <v>0.10253305381698744</v>
      </c>
      <c r="E11" s="46">
        <v>1.7904562538146075E-2</v>
      </c>
      <c r="F11" s="46">
        <v>6.2642760727655315E-3</v>
      </c>
      <c r="G11" s="46">
        <v>3.3340568480669536E-3</v>
      </c>
      <c r="H11" s="70">
        <v>1.262842186700568E-2</v>
      </c>
      <c r="I11" s="46">
        <v>2.6342878897858905E-2</v>
      </c>
      <c r="J11" s="70">
        <v>1.8430702696911563E-2</v>
      </c>
    </row>
    <row r="12" spans="2:10">
      <c r="B12" s="37">
        <v>2005</v>
      </c>
      <c r="C12" s="46">
        <v>1.5951276102088166E-3</v>
      </c>
      <c r="D12" s="46">
        <v>0.11471997190940784</v>
      </c>
      <c r="E12" s="46">
        <v>1.8287385129490394E-2</v>
      </c>
      <c r="F12" s="46">
        <v>5.4635913494123535E-3</v>
      </c>
      <c r="G12" s="46">
        <v>3.5769323210473485E-3</v>
      </c>
      <c r="H12" s="70">
        <v>1.3033241006944469E-2</v>
      </c>
      <c r="I12" s="46">
        <v>2.4701037438220649E-2</v>
      </c>
      <c r="J12" s="70">
        <v>1.8169389359314544E-2</v>
      </c>
    </row>
    <row r="13" spans="2:10">
      <c r="B13" s="37">
        <v>2004</v>
      </c>
      <c r="C13" s="46">
        <v>3.1376936735339187E-3</v>
      </c>
      <c r="D13" s="46">
        <v>6.805200881108793E-2</v>
      </c>
      <c r="E13" s="46">
        <v>1.3520675276663157E-2</v>
      </c>
      <c r="F13" s="46">
        <v>4.368191051778882E-3</v>
      </c>
      <c r="G13" s="46">
        <v>2.0305168219089073E-3</v>
      </c>
      <c r="H13" s="70">
        <v>8.8118918848370635E-3</v>
      </c>
      <c r="I13" s="46">
        <v>2.6592589934972464E-2</v>
      </c>
      <c r="J13" s="70">
        <v>1.6814869765152431E-2</v>
      </c>
    </row>
    <row r="14" spans="2:10">
      <c r="B14" s="37">
        <v>2003</v>
      </c>
      <c r="C14" s="46">
        <v>2.39573124251334E-3</v>
      </c>
      <c r="D14" s="46">
        <v>4.5774292349634819E-3</v>
      </c>
      <c r="E14" s="46">
        <v>1.319164312073878E-2</v>
      </c>
      <c r="F14" s="46">
        <v>3.0311742773035566E-3</v>
      </c>
      <c r="G14" s="46">
        <v>1.8159055729102087E-3</v>
      </c>
      <c r="H14" s="70">
        <v>5.601747680547422E-3</v>
      </c>
      <c r="I14" s="46">
        <v>2.3087750476317042E-2</v>
      </c>
      <c r="J14" s="70">
        <v>1.3821959684385658E-2</v>
      </c>
    </row>
    <row r="15" spans="2:10">
      <c r="B15" s="37">
        <v>2002</v>
      </c>
      <c r="C15" s="46">
        <v>1.7261742527482512E-3</v>
      </c>
      <c r="D15" s="46">
        <v>3.0744079934607832E-3</v>
      </c>
      <c r="E15" s="46">
        <v>1.3674174348703367E-2</v>
      </c>
      <c r="F15" s="46">
        <v>2.1477257280453623E-3</v>
      </c>
      <c r="G15" s="46">
        <v>2.2840215390152407E-3</v>
      </c>
      <c r="H15" s="70">
        <v>5.2197184303790908E-3</v>
      </c>
      <c r="I15" s="46">
        <v>2.5359798271145869E-2</v>
      </c>
      <c r="J15" s="70">
        <v>1.4737341146488376E-2</v>
      </c>
    </row>
    <row r="16" spans="2:10">
      <c r="B16" s="37">
        <v>2001</v>
      </c>
      <c r="C16" s="46">
        <v>1.477556427370459E-3</v>
      </c>
      <c r="D16" s="46">
        <v>2.7761559053903692E-3</v>
      </c>
      <c r="E16" s="46">
        <v>1.1251517078372587E-2</v>
      </c>
      <c r="F16" s="46">
        <v>1.4017132648888315E-3</v>
      </c>
      <c r="G16" s="46">
        <v>1.2185007321243895E-3</v>
      </c>
      <c r="H16" s="70">
        <v>4.2001756790886286E-3</v>
      </c>
      <c r="I16" s="46">
        <v>2.4770822051383451E-2</v>
      </c>
      <c r="J16" s="70">
        <v>1.415582949234627E-2</v>
      </c>
    </row>
    <row r="17" spans="2:10">
      <c r="B17" s="37">
        <v>2000</v>
      </c>
      <c r="C17" s="46">
        <v>1.2183877766069548E-3</v>
      </c>
      <c r="D17" s="46">
        <v>2.8523911740248689E-3</v>
      </c>
      <c r="E17" s="46">
        <v>1.5070325723028256E-2</v>
      </c>
      <c r="F17" s="46">
        <v>2.3786276221896279E-3</v>
      </c>
      <c r="G17" s="46">
        <v>1.5984887015912227E-3</v>
      </c>
      <c r="H17" s="70">
        <v>5.9006040270694849E-3</v>
      </c>
      <c r="I17" s="46">
        <v>2.5705264087806413E-2</v>
      </c>
      <c r="J17" s="70">
        <v>1.5663286068376522E-2</v>
      </c>
    </row>
    <row r="18" spans="2:10">
      <c r="B18" s="37">
        <v>1999</v>
      </c>
      <c r="C18" s="46">
        <v>1.4550046669961018E-3</v>
      </c>
      <c r="D18" s="46">
        <v>2.6163456192563037E-3</v>
      </c>
      <c r="E18" s="46">
        <v>1.5116644676296486E-2</v>
      </c>
      <c r="F18" s="46">
        <v>2.8242746130907031E-3</v>
      </c>
      <c r="G18" s="46">
        <v>2.3140056422350339E-3</v>
      </c>
      <c r="H18" s="70">
        <v>6.4495414667704934E-3</v>
      </c>
      <c r="I18" s="46">
        <v>2.7169901782285066E-2</v>
      </c>
      <c r="J18" s="70">
        <v>1.6840004446547076E-2</v>
      </c>
    </row>
    <row r="19" spans="2:10">
      <c r="B19" s="37">
        <v>1998</v>
      </c>
      <c r="C19" s="46">
        <v>1.3471691243400691E-3</v>
      </c>
      <c r="D19" s="46">
        <v>9.4732140758327261E-3</v>
      </c>
      <c r="E19" s="46">
        <v>1.2349398965481033E-2</v>
      </c>
      <c r="F19" s="46">
        <v>2.8787381420338153E-3</v>
      </c>
      <c r="G19" s="46">
        <v>3.0561975428779952E-3</v>
      </c>
      <c r="H19" s="70">
        <v>6.0015491138672413E-3</v>
      </c>
      <c r="I19" s="46">
        <v>2.9668367381774204E-2</v>
      </c>
      <c r="J19" s="70">
        <v>1.7907158650226507E-2</v>
      </c>
    </row>
    <row r="20" spans="2:10">
      <c r="B20" s="37">
        <v>1997</v>
      </c>
      <c r="C20" s="46">
        <v>1.2864034304091478E-3</v>
      </c>
      <c r="D20" s="46">
        <v>3.1634977704358717E-3</v>
      </c>
      <c r="E20" s="46">
        <v>9.5185469621193678E-3</v>
      </c>
      <c r="F20" s="46">
        <v>3.9132330960778752E-3</v>
      </c>
      <c r="G20" s="46">
        <v>4.0527181066924468E-3</v>
      </c>
      <c r="H20" s="70">
        <v>5.5477131564088088E-3</v>
      </c>
      <c r="I20" s="46">
        <v>2.4970574996326222E-2</v>
      </c>
      <c r="J20" s="70">
        <v>1.5331664946049848E-2</v>
      </c>
    </row>
    <row r="21" spans="2:10">
      <c r="B21" s="37">
        <v>1996</v>
      </c>
      <c r="C21" s="46">
        <v>9.7550778664251124E-4</v>
      </c>
      <c r="D21" s="46">
        <v>2.7839254513686664E-3</v>
      </c>
      <c r="E21" s="46">
        <v>1.181408412856334E-2</v>
      </c>
      <c r="F21" s="46">
        <v>3.6132527796839749E-3</v>
      </c>
      <c r="G21" s="46">
        <v>2.9376104619950418E-3</v>
      </c>
      <c r="H21" s="70">
        <v>6.0228529850690857E-3</v>
      </c>
      <c r="I21" s="46">
        <v>2.2786834083631528E-2</v>
      </c>
      <c r="J21" s="70">
        <v>1.4577255235042424E-2</v>
      </c>
    </row>
    <row r="22" spans="2:10">
      <c r="B22" s="37">
        <v>1995</v>
      </c>
      <c r="C22" s="46">
        <v>1.7784156500577205E-3</v>
      </c>
      <c r="D22" s="46">
        <v>2.5230781553495264E-3</v>
      </c>
      <c r="E22" s="46">
        <v>1.2911072271398311E-2</v>
      </c>
      <c r="F22" s="46">
        <v>2.4471825613448569E-3</v>
      </c>
      <c r="G22" s="46">
        <v>3.3159881644730131E-3</v>
      </c>
      <c r="H22" s="70">
        <v>5.7030722392465661E-3</v>
      </c>
      <c r="I22" s="46">
        <v>1.6732342783526279E-2</v>
      </c>
      <c r="J22" s="70">
        <v>1.1303055903516183E-2</v>
      </c>
    </row>
    <row r="23" spans="2:10">
      <c r="B23" s="37">
        <v>1994</v>
      </c>
      <c r="C23" s="46">
        <v>1.118701709376212E-2</v>
      </c>
      <c r="D23" s="46">
        <v>2.6549905116732535E-3</v>
      </c>
      <c r="E23" s="46">
        <v>7.3796501189929437E-3</v>
      </c>
      <c r="F23" s="46">
        <v>2.2800287515490026E-3</v>
      </c>
      <c r="G23" s="46">
        <v>2.42477542559206E-3</v>
      </c>
      <c r="H23" s="70">
        <v>3.9496217360341221E-3</v>
      </c>
      <c r="I23" s="46">
        <v>1.89261180428992E-2</v>
      </c>
      <c r="J23" s="70">
        <v>1.1385933496832847E-2</v>
      </c>
    </row>
    <row r="24" spans="2:10">
      <c r="B24" s="37">
        <v>1993</v>
      </c>
      <c r="C24" s="46">
        <v>2.5834929083768783E-2</v>
      </c>
      <c r="D24" s="46">
        <v>7.4294551111856386E-3</v>
      </c>
      <c r="E24" s="46">
        <v>5.1817883927199482E-3</v>
      </c>
      <c r="F24" s="46">
        <v>2.4184877332691806E-3</v>
      </c>
      <c r="G24" s="46">
        <v>4.2490199841004415E-3</v>
      </c>
      <c r="H24" s="70">
        <v>4.242360634217731E-3</v>
      </c>
      <c r="I24" s="46">
        <v>2.3332300189598018E-2</v>
      </c>
      <c r="J24" s="70">
        <v>1.3178472724222619E-2</v>
      </c>
    </row>
    <row r="25" spans="2:10">
      <c r="B25" s="37">
        <v>1992</v>
      </c>
      <c r="C25" s="46">
        <v>8.348591686470061E-2</v>
      </c>
      <c r="D25" s="46">
        <v>1.2294243942337184E-2</v>
      </c>
      <c r="E25" s="46">
        <v>1.0130963769664799E-2</v>
      </c>
      <c r="F25" s="46">
        <v>2.6305860979085232E-3</v>
      </c>
      <c r="G25" s="46">
        <v>5.6616653059039261E-3</v>
      </c>
      <c r="H25" s="70">
        <v>7.1171023094951016E-3</v>
      </c>
      <c r="I25" s="46">
        <v>2.7223276762119171E-2</v>
      </c>
      <c r="J25" s="70">
        <v>1.6650185922139966E-2</v>
      </c>
    </row>
    <row r="26" spans="2:10">
      <c r="B26" s="37">
        <v>1991</v>
      </c>
      <c r="C26" s="46">
        <v>0.15880089122949159</v>
      </c>
      <c r="D26" s="46">
        <v>2.3277745218178911E-2</v>
      </c>
      <c r="E26" s="46">
        <v>1.2860506244439247E-2</v>
      </c>
      <c r="F26" s="46">
        <v>2.2358092659694765E-3</v>
      </c>
      <c r="G26" s="46">
        <v>6.389447106714072E-3</v>
      </c>
      <c r="H26" s="70">
        <v>8.9448089992969302E-3</v>
      </c>
      <c r="I26" s="46">
        <v>2.7591982690927989E-2</v>
      </c>
      <c r="J26" s="70">
        <v>1.7400612756713556E-2</v>
      </c>
    </row>
    <row r="27" spans="2:10">
      <c r="B27" s="37">
        <v>1990</v>
      </c>
      <c r="C27" s="46">
        <v>0.1198681062908127</v>
      </c>
      <c r="D27" s="46">
        <v>3.1587236020034076E-2</v>
      </c>
      <c r="E27" s="46">
        <v>1.8274502910534039E-2</v>
      </c>
      <c r="F27" s="46">
        <v>2.7139401732953674E-3</v>
      </c>
      <c r="G27" s="46">
        <v>5.8893374495369273E-3</v>
      </c>
      <c r="H27" s="70">
        <v>1.1597610637403203E-2</v>
      </c>
      <c r="I27" s="46">
        <v>3.4182308984649371E-2</v>
      </c>
      <c r="J27" s="70">
        <v>2.1574560399814421E-2</v>
      </c>
    </row>
    <row r="28" spans="2:10">
      <c r="B28" s="37">
        <v>1989</v>
      </c>
      <c r="C28" s="46">
        <v>0.16222490481938898</v>
      </c>
      <c r="D28" s="46">
        <v>3.938463409443313E-2</v>
      </c>
      <c r="E28" s="46">
        <v>2.0229683551062541E-2</v>
      </c>
      <c r="F28" s="46">
        <v>4.4202118693515554E-3</v>
      </c>
      <c r="G28" s="46">
        <v>4.0119655111736756E-3</v>
      </c>
      <c r="H28" s="70">
        <v>1.4223727321398311E-2</v>
      </c>
      <c r="I28" s="46">
        <v>5.7617065122042913E-2</v>
      </c>
      <c r="J28" s="70">
        <v>3.3181119503507404E-2</v>
      </c>
    </row>
    <row r="29" spans="2:10">
      <c r="B29" s="37">
        <v>1988</v>
      </c>
      <c r="C29" s="46">
        <v>1.7500875043752187E-3</v>
      </c>
      <c r="D29" s="46">
        <v>3.4084049705472179E-2</v>
      </c>
      <c r="E29" s="46">
        <v>2.0302114257569802E-2</v>
      </c>
      <c r="F29" s="46">
        <v>5.0368496505029539E-3</v>
      </c>
      <c r="G29" s="46">
        <v>7.8737935316362823E-3</v>
      </c>
      <c r="H29" s="70">
        <v>1.356622704819351E-2</v>
      </c>
      <c r="I29" s="46">
        <v>8.1038510582066722E-2</v>
      </c>
      <c r="J29" s="70">
        <v>4.1506499357733088E-2</v>
      </c>
    </row>
    <row r="30" spans="2:10">
      <c r="B30" s="37">
        <v>1987</v>
      </c>
      <c r="C30" s="46">
        <v>3.1528336092062739E-4</v>
      </c>
      <c r="D30" s="46">
        <v>8.454524015407594E-2</v>
      </c>
      <c r="E30" s="46">
        <v>1.2969722997637965E-2</v>
      </c>
      <c r="F30" s="46">
        <v>8.1609808973402264E-3</v>
      </c>
      <c r="G30" s="46">
        <v>9.6705204103772115E-3</v>
      </c>
      <c r="H30" s="70">
        <v>1.9237853895377931E-2</v>
      </c>
      <c r="I30" s="46">
        <v>6.487314995237381E-2</v>
      </c>
      <c r="J30" s="70">
        <v>3.6121554823414927E-2</v>
      </c>
    </row>
    <row r="31" spans="2:10">
      <c r="B31" s="37">
        <v>1986</v>
      </c>
      <c r="C31" s="46">
        <v>2.0356234096692113E-2</v>
      </c>
      <c r="D31" s="46">
        <v>7.2662496925868569E-2</v>
      </c>
      <c r="E31" s="46">
        <v>1.2370378380976413E-2</v>
      </c>
      <c r="F31" s="46">
        <v>9.357948183213163E-3</v>
      </c>
      <c r="G31" s="46">
        <v>1.1178560852827955E-2</v>
      </c>
      <c r="H31" s="70">
        <v>1.8075866019592445E-2</v>
      </c>
      <c r="I31" s="46">
        <v>5.4652474118778598E-2</v>
      </c>
      <c r="J31" s="70">
        <v>3.0646546125063762E-2</v>
      </c>
    </row>
    <row r="32" spans="2:10">
      <c r="B32" s="37">
        <v>1985</v>
      </c>
      <c r="C32" s="46">
        <v>5.431836927064923E-2</v>
      </c>
      <c r="D32" s="46">
        <v>7.3901008370131152E-2</v>
      </c>
      <c r="E32" s="46">
        <v>3.421970963783548E-2</v>
      </c>
      <c r="F32" s="46">
        <v>8.8219383296575249E-3</v>
      </c>
      <c r="G32" s="46">
        <v>9.7648101793909054E-3</v>
      </c>
      <c r="H32" s="70">
        <v>2.5563047256633796E-2</v>
      </c>
      <c r="I32" s="46">
        <v>4.0082953763706124E-2</v>
      </c>
      <c r="J32" s="70">
        <v>2.9943300799815095E-2</v>
      </c>
    </row>
    <row r="33" spans="2:12">
      <c r="B33" s="37">
        <v>1984</v>
      </c>
      <c r="C33" s="46">
        <v>1.8065487391795258E-3</v>
      </c>
      <c r="D33" s="46">
        <v>4.6227886673357595E-2</v>
      </c>
      <c r="E33" s="46">
        <v>3.4750000000000003E-2</v>
      </c>
      <c r="F33" s="46">
        <v>5.71099375900144E-3</v>
      </c>
      <c r="G33" s="46">
        <v>5.5409740449110529E-3</v>
      </c>
      <c r="H33" s="70">
        <v>2.0267906908585948E-2</v>
      </c>
      <c r="I33" s="46">
        <v>3.1037410442409707E-2</v>
      </c>
      <c r="J33" s="70">
        <v>2.3399026968705612E-2</v>
      </c>
    </row>
    <row r="34" spans="2:12">
      <c r="B34" s="37">
        <v>1983</v>
      </c>
      <c r="C34" s="46">
        <v>1.1098779134295228E-3</v>
      </c>
      <c r="D34" s="46">
        <v>4.8323100697489872E-2</v>
      </c>
      <c r="E34" s="46">
        <v>2.5232419836395854E-2</v>
      </c>
      <c r="F34" s="46">
        <v>9.7711814611752476E-3</v>
      </c>
      <c r="G34" s="46">
        <v>7.0617540719960341E-3</v>
      </c>
      <c r="H34" s="70">
        <v>2.0047554146543807E-2</v>
      </c>
      <c r="I34" s="46">
        <v>2.7982768055596217E-2</v>
      </c>
      <c r="J34" s="70">
        <v>2.2359557270530434E-2</v>
      </c>
    </row>
    <row r="35" spans="2:12">
      <c r="B35" s="37">
        <v>1982</v>
      </c>
      <c r="C35" s="46">
        <v>2.5758811660155411E-3</v>
      </c>
      <c r="D35" s="46">
        <v>2.801785185977855E-2</v>
      </c>
      <c r="E35" s="46">
        <v>1.8300061415723642E-2</v>
      </c>
      <c r="F35" s="46">
        <v>9.1626602916230881E-3</v>
      </c>
      <c r="G35" s="46">
        <v>1.8141575937464016E-2</v>
      </c>
      <c r="H35" s="70">
        <v>1.5433774476148892E-2</v>
      </c>
      <c r="I35" s="46">
        <v>4.0508866132362042E-2</v>
      </c>
      <c r="J35" s="70">
        <v>2.2566004226243823E-2</v>
      </c>
    </row>
    <row r="36" spans="2:12">
      <c r="B36" s="37">
        <v>1981</v>
      </c>
      <c r="C36" s="46">
        <v>2.2048846675712347E-3</v>
      </c>
      <c r="D36" s="46">
        <v>1.373642023029662E-2</v>
      </c>
      <c r="E36" s="46">
        <v>1.6749739754769542E-2</v>
      </c>
      <c r="F36" s="46">
        <v>1.0954159903723016E-2</v>
      </c>
      <c r="G36" s="46">
        <v>1.3007795170796628E-2</v>
      </c>
      <c r="H36" s="70">
        <v>1.315483307151627E-2</v>
      </c>
      <c r="I36" s="46">
        <v>3.6629815667668181E-2</v>
      </c>
      <c r="J36" s="70">
        <v>2.057494866529774E-2</v>
      </c>
    </row>
    <row r="37" spans="2:12">
      <c r="B37" s="37">
        <v>1980</v>
      </c>
      <c r="C37" s="46">
        <v>1.0803605878845277E-2</v>
      </c>
      <c r="D37" s="46">
        <v>1.2418656310332232E-2</v>
      </c>
      <c r="E37" s="46">
        <v>1.4961551635231725E-2</v>
      </c>
      <c r="F37" s="46">
        <v>2.242451828250645E-2</v>
      </c>
      <c r="G37" s="46">
        <v>1.7080693285058166E-2</v>
      </c>
      <c r="H37" s="70">
        <v>1.7562207128362633E-2</v>
      </c>
      <c r="I37" s="46">
        <v>4.22840767344832E-2</v>
      </c>
      <c r="J37" s="70">
        <v>2.5293076706444116E-2</v>
      </c>
    </row>
    <row r="38" spans="2:12">
      <c r="B38" s="37">
        <v>1979</v>
      </c>
      <c r="C38" s="46">
        <v>3.7475016655562958E-2</v>
      </c>
      <c r="D38" s="46">
        <v>5.2100684190617759E-2</v>
      </c>
      <c r="E38" s="46">
        <v>2.2743305883527021E-2</v>
      </c>
      <c r="F38" s="46">
        <v>2.4511599678500542E-2</v>
      </c>
      <c r="G38" s="46">
        <v>2.8069986396023868E-2</v>
      </c>
      <c r="H38" s="70">
        <v>2.9280533895542839E-2</v>
      </c>
      <c r="I38" s="46">
        <v>5.9764060681383284E-2</v>
      </c>
      <c r="J38" s="70">
        <v>3.862537333854426E-2</v>
      </c>
    </row>
    <row r="39" spans="2:12">
      <c r="B39" s="37">
        <v>1978</v>
      </c>
      <c r="C39" s="46">
        <v>5.4582840052339709E-2</v>
      </c>
      <c r="D39" s="46">
        <v>6.2446704299597595E-2</v>
      </c>
      <c r="E39" s="46">
        <v>2.1060858268036213E-2</v>
      </c>
      <c r="F39" s="46">
        <v>2.4120563877566916E-2</v>
      </c>
      <c r="G39" s="46">
        <v>2.2896756839504012E-2</v>
      </c>
      <c r="H39" s="70">
        <v>2.9827385223803148E-2</v>
      </c>
      <c r="I39" s="46">
        <v>5.4911993349399023E-2</v>
      </c>
      <c r="J39" s="70">
        <v>3.7335278457625048E-2</v>
      </c>
    </row>
    <row r="40" spans="2:12">
      <c r="B40" s="300" t="s">
        <v>40</v>
      </c>
      <c r="C40" s="300"/>
      <c r="D40" s="300"/>
      <c r="E40" s="300"/>
      <c r="F40" s="300"/>
      <c r="G40" s="300"/>
      <c r="H40" s="300"/>
      <c r="I40" s="300"/>
      <c r="J40" s="300"/>
    </row>
    <row r="41" spans="2:12" ht="15.75" thickBot="1"/>
    <row r="42" spans="2:12" ht="16.5" thickBot="1">
      <c r="L42" s="1" t="s">
        <v>100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1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1" t="s">
        <v>7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7" t="s">
        <v>300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</row>
    <row r="6" spans="2:18" ht="18" customHeight="1">
      <c r="B6" s="326">
        <v>2009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</row>
    <row r="7" spans="2:18" ht="15" customHeight="1">
      <c r="B7" s="176"/>
      <c r="C7" s="306" t="s">
        <v>287</v>
      </c>
      <c r="D7" s="307"/>
      <c r="E7" s="307"/>
      <c r="F7" s="307"/>
      <c r="G7" s="307"/>
      <c r="H7" s="307"/>
      <c r="I7" s="307"/>
      <c r="J7" s="307"/>
      <c r="K7" s="327" t="s">
        <v>33</v>
      </c>
      <c r="L7" s="328"/>
      <c r="M7" s="328"/>
      <c r="N7" s="328"/>
      <c r="O7" s="328"/>
      <c r="P7" s="328"/>
      <c r="Q7" s="328"/>
      <c r="R7" s="328"/>
    </row>
    <row r="8" spans="2:18" ht="15" customHeight="1">
      <c r="B8" s="36" t="s">
        <v>170</v>
      </c>
      <c r="C8" s="81" t="s">
        <v>35</v>
      </c>
      <c r="D8" s="81" t="s">
        <v>36</v>
      </c>
      <c r="E8" s="81" t="s">
        <v>37</v>
      </c>
      <c r="F8" s="81" t="s">
        <v>38</v>
      </c>
      <c r="G8" s="81" t="s">
        <v>39</v>
      </c>
      <c r="H8" s="68" t="s">
        <v>8</v>
      </c>
      <c r="I8" s="67" t="s">
        <v>41</v>
      </c>
      <c r="J8" s="68" t="s">
        <v>10</v>
      </c>
      <c r="K8" s="82" t="s">
        <v>35</v>
      </c>
      <c r="L8" s="82" t="s">
        <v>36</v>
      </c>
      <c r="M8" s="82" t="s">
        <v>37</v>
      </c>
      <c r="N8" s="82" t="s">
        <v>38</v>
      </c>
      <c r="O8" s="82" t="s">
        <v>39</v>
      </c>
      <c r="P8" s="177" t="s">
        <v>8</v>
      </c>
      <c r="Q8" s="68" t="s">
        <v>41</v>
      </c>
      <c r="R8" s="177" t="s">
        <v>10</v>
      </c>
    </row>
    <row r="9" spans="2:18">
      <c r="B9" s="178" t="s">
        <v>85</v>
      </c>
      <c r="C9" s="2">
        <v>22</v>
      </c>
      <c r="D9" s="2">
        <v>634</v>
      </c>
      <c r="E9" s="2">
        <v>2556</v>
      </c>
      <c r="F9" s="2">
        <v>2057</v>
      </c>
      <c r="G9" s="2">
        <v>162</v>
      </c>
      <c r="H9" s="69">
        <v>5431</v>
      </c>
      <c r="I9" s="2">
        <v>10668</v>
      </c>
      <c r="J9" s="69">
        <v>16099</v>
      </c>
      <c r="K9" s="9">
        <v>3540</v>
      </c>
      <c r="L9" s="9">
        <v>8943</v>
      </c>
      <c r="M9" s="9">
        <v>50726</v>
      </c>
      <c r="N9" s="9">
        <v>122099</v>
      </c>
      <c r="O9" s="9">
        <v>27214</v>
      </c>
      <c r="P9" s="69">
        <v>212522</v>
      </c>
      <c r="Q9" s="9">
        <v>168208</v>
      </c>
      <c r="R9" s="69">
        <v>380730</v>
      </c>
    </row>
    <row r="10" spans="2:18">
      <c r="B10" s="178" t="s">
        <v>86</v>
      </c>
      <c r="C10" s="2">
        <v>5</v>
      </c>
      <c r="D10" s="2">
        <v>715</v>
      </c>
      <c r="E10" s="2">
        <v>2028</v>
      </c>
      <c r="F10" s="2">
        <v>2497</v>
      </c>
      <c r="G10" s="2">
        <v>256</v>
      </c>
      <c r="H10" s="69">
        <v>5501</v>
      </c>
      <c r="I10" s="2">
        <v>10433</v>
      </c>
      <c r="J10" s="69">
        <v>15934</v>
      </c>
      <c r="K10" s="9">
        <v>3592</v>
      </c>
      <c r="L10" s="9">
        <v>9753</v>
      </c>
      <c r="M10" s="9">
        <v>52472</v>
      </c>
      <c r="N10" s="9">
        <v>129307</v>
      </c>
      <c r="O10" s="9">
        <v>28743</v>
      </c>
      <c r="P10" s="69">
        <v>223867</v>
      </c>
      <c r="Q10" s="9">
        <v>161715</v>
      </c>
      <c r="R10" s="69">
        <v>385582</v>
      </c>
    </row>
    <row r="11" spans="2:18">
      <c r="B11" s="178" t="s">
        <v>87</v>
      </c>
      <c r="C11" s="2">
        <v>13</v>
      </c>
      <c r="D11" s="2">
        <v>1167</v>
      </c>
      <c r="E11" s="2">
        <v>2601</v>
      </c>
      <c r="F11" s="2">
        <v>2326</v>
      </c>
      <c r="G11" s="2">
        <v>219</v>
      </c>
      <c r="H11" s="69">
        <v>6326</v>
      </c>
      <c r="I11" s="2">
        <v>11738</v>
      </c>
      <c r="J11" s="69">
        <v>18064</v>
      </c>
      <c r="K11" s="9">
        <v>3618</v>
      </c>
      <c r="L11" s="9">
        <v>10874</v>
      </c>
      <c r="M11" s="9">
        <v>55754</v>
      </c>
      <c r="N11" s="9">
        <v>132524</v>
      </c>
      <c r="O11" s="9">
        <v>27363</v>
      </c>
      <c r="P11" s="69">
        <v>230133</v>
      </c>
      <c r="Q11" s="9">
        <v>179375</v>
      </c>
      <c r="R11" s="69">
        <v>409508</v>
      </c>
    </row>
    <row r="12" spans="2:18">
      <c r="B12" s="178" t="s">
        <v>88</v>
      </c>
      <c r="C12" s="2">
        <v>7</v>
      </c>
      <c r="D12" s="2">
        <v>404</v>
      </c>
      <c r="E12" s="2">
        <v>714</v>
      </c>
      <c r="F12" s="2">
        <v>1234</v>
      </c>
      <c r="G12" s="2">
        <v>113</v>
      </c>
      <c r="H12" s="69">
        <v>2472</v>
      </c>
      <c r="I12" s="2">
        <v>4249</v>
      </c>
      <c r="J12" s="69">
        <v>6721</v>
      </c>
      <c r="K12" s="9">
        <v>3406</v>
      </c>
      <c r="L12" s="9">
        <v>8261</v>
      </c>
      <c r="M12" s="9">
        <v>53565</v>
      </c>
      <c r="N12" s="9">
        <v>152500</v>
      </c>
      <c r="O12" s="9">
        <v>35334</v>
      </c>
      <c r="P12" s="69">
        <v>253066</v>
      </c>
      <c r="Q12" s="9">
        <v>165364</v>
      </c>
      <c r="R12" s="69">
        <v>418430</v>
      </c>
    </row>
    <row r="13" spans="2:18">
      <c r="B13" s="178" t="s">
        <v>89</v>
      </c>
      <c r="C13" s="2">
        <v>0</v>
      </c>
      <c r="D13" s="2">
        <v>258</v>
      </c>
      <c r="E13" s="2">
        <v>92</v>
      </c>
      <c r="F13" s="2">
        <v>348</v>
      </c>
      <c r="G13" s="2">
        <v>223</v>
      </c>
      <c r="H13" s="69">
        <v>921</v>
      </c>
      <c r="I13" s="2">
        <v>1056</v>
      </c>
      <c r="J13" s="69">
        <v>1977</v>
      </c>
      <c r="K13" s="9">
        <v>3268</v>
      </c>
      <c r="L13" s="9">
        <v>7358</v>
      </c>
      <c r="M13" s="9">
        <v>44849</v>
      </c>
      <c r="N13" s="9">
        <v>132873</v>
      </c>
      <c r="O13" s="9">
        <v>28764</v>
      </c>
      <c r="P13" s="69">
        <v>217112</v>
      </c>
      <c r="Q13" s="9">
        <v>133181</v>
      </c>
      <c r="R13" s="69">
        <v>350293</v>
      </c>
    </row>
    <row r="14" spans="2:18">
      <c r="B14" s="178" t="s">
        <v>90</v>
      </c>
      <c r="C14" s="2">
        <v>17</v>
      </c>
      <c r="D14" s="2">
        <v>453</v>
      </c>
      <c r="E14" s="2">
        <v>72</v>
      </c>
      <c r="F14" s="2">
        <v>556</v>
      </c>
      <c r="G14" s="2">
        <v>60</v>
      </c>
      <c r="H14" s="69">
        <v>1158</v>
      </c>
      <c r="I14" s="2">
        <v>1092</v>
      </c>
      <c r="J14" s="69">
        <v>2250</v>
      </c>
      <c r="K14" s="9">
        <v>2968</v>
      </c>
      <c r="L14" s="9">
        <v>6482</v>
      </c>
      <c r="M14" s="9">
        <v>45973</v>
      </c>
      <c r="N14" s="9">
        <v>130560</v>
      </c>
      <c r="O14" s="9">
        <v>27732</v>
      </c>
      <c r="P14" s="69">
        <v>213715</v>
      </c>
      <c r="Q14" s="9">
        <v>136143</v>
      </c>
      <c r="R14" s="69">
        <v>349858</v>
      </c>
    </row>
    <row r="15" spans="2:18">
      <c r="B15" s="178" t="s">
        <v>91</v>
      </c>
      <c r="C15" s="2">
        <v>3</v>
      </c>
      <c r="D15" s="2">
        <v>375</v>
      </c>
      <c r="E15" s="2">
        <v>125</v>
      </c>
      <c r="F15" s="2">
        <v>395</v>
      </c>
      <c r="G15" s="2">
        <v>64</v>
      </c>
      <c r="H15" s="69">
        <v>962</v>
      </c>
      <c r="I15" s="2">
        <v>948</v>
      </c>
      <c r="J15" s="69">
        <v>1910</v>
      </c>
      <c r="K15" s="9">
        <v>2588</v>
      </c>
      <c r="L15" s="9">
        <v>7610</v>
      </c>
      <c r="M15" s="9">
        <v>52065</v>
      </c>
      <c r="N15" s="9">
        <v>162242</v>
      </c>
      <c r="O15" s="9">
        <v>30900</v>
      </c>
      <c r="P15" s="69">
        <v>255405</v>
      </c>
      <c r="Q15" s="9">
        <v>178790</v>
      </c>
      <c r="R15" s="69">
        <v>434195</v>
      </c>
    </row>
    <row r="16" spans="2:18">
      <c r="B16" s="178" t="s">
        <v>92</v>
      </c>
      <c r="C16" s="2">
        <v>6</v>
      </c>
      <c r="D16" s="2">
        <v>317</v>
      </c>
      <c r="E16" s="2">
        <v>115</v>
      </c>
      <c r="F16" s="2">
        <v>275</v>
      </c>
      <c r="G16" s="2">
        <v>3</v>
      </c>
      <c r="H16" s="69">
        <v>716</v>
      </c>
      <c r="I16" s="2">
        <v>753</v>
      </c>
      <c r="J16" s="69">
        <v>1469</v>
      </c>
      <c r="K16" s="9">
        <v>2239</v>
      </c>
      <c r="L16" s="9">
        <v>5989</v>
      </c>
      <c r="M16" s="9">
        <v>53857</v>
      </c>
      <c r="N16" s="9">
        <v>175419</v>
      </c>
      <c r="O16" s="9">
        <v>32722</v>
      </c>
      <c r="P16" s="69">
        <v>270226</v>
      </c>
      <c r="Q16" s="9">
        <v>197556</v>
      </c>
      <c r="R16" s="69">
        <v>467782</v>
      </c>
    </row>
    <row r="17" spans="2:20" ht="15.75" customHeight="1">
      <c r="B17" s="178" t="s">
        <v>93</v>
      </c>
      <c r="C17" s="2">
        <v>1</v>
      </c>
      <c r="D17" s="2">
        <v>460</v>
      </c>
      <c r="E17" s="2">
        <v>165</v>
      </c>
      <c r="F17" s="2">
        <v>495</v>
      </c>
      <c r="G17" s="2">
        <v>10</v>
      </c>
      <c r="H17" s="69">
        <v>1131</v>
      </c>
      <c r="I17" s="2">
        <v>1029</v>
      </c>
      <c r="J17" s="69">
        <v>2160</v>
      </c>
      <c r="K17" s="9">
        <v>2417</v>
      </c>
      <c r="L17" s="9">
        <v>6760</v>
      </c>
      <c r="M17" s="9">
        <v>39273</v>
      </c>
      <c r="N17" s="9">
        <v>134835</v>
      </c>
      <c r="O17" s="9">
        <v>30563</v>
      </c>
      <c r="P17" s="69">
        <v>213848</v>
      </c>
      <c r="Q17" s="9">
        <v>140366</v>
      </c>
      <c r="R17" s="69">
        <v>354214</v>
      </c>
    </row>
    <row r="18" spans="2:20">
      <c r="B18" s="178" t="s">
        <v>94</v>
      </c>
      <c r="C18" s="2">
        <v>4</v>
      </c>
      <c r="D18" s="2">
        <v>335</v>
      </c>
      <c r="E18" s="2">
        <v>633</v>
      </c>
      <c r="F18" s="2">
        <v>1729</v>
      </c>
      <c r="G18" s="2">
        <v>131</v>
      </c>
      <c r="H18" s="69">
        <v>2832</v>
      </c>
      <c r="I18" s="2">
        <v>4227</v>
      </c>
      <c r="J18" s="69">
        <v>7059</v>
      </c>
      <c r="K18" s="9">
        <v>2808</v>
      </c>
      <c r="L18" s="9">
        <v>7573</v>
      </c>
      <c r="M18" s="9">
        <v>47048</v>
      </c>
      <c r="N18" s="9">
        <v>152041</v>
      </c>
      <c r="O18" s="9">
        <v>30616</v>
      </c>
      <c r="P18" s="69">
        <v>240086</v>
      </c>
      <c r="Q18" s="9">
        <v>164785</v>
      </c>
      <c r="R18" s="69">
        <v>404871</v>
      </c>
    </row>
    <row r="19" spans="2:20">
      <c r="B19" s="178" t="s">
        <v>95</v>
      </c>
      <c r="C19" s="2">
        <v>8</v>
      </c>
      <c r="D19" s="2">
        <v>526</v>
      </c>
      <c r="E19" s="2">
        <v>533</v>
      </c>
      <c r="F19" s="2">
        <v>2009</v>
      </c>
      <c r="G19" s="2">
        <v>171</v>
      </c>
      <c r="H19" s="69">
        <v>3247</v>
      </c>
      <c r="I19" s="2">
        <v>7225</v>
      </c>
      <c r="J19" s="69">
        <v>10472</v>
      </c>
      <c r="K19" s="9">
        <v>2817</v>
      </c>
      <c r="L19" s="9">
        <v>8543</v>
      </c>
      <c r="M19" s="9">
        <v>48638</v>
      </c>
      <c r="N19" s="9">
        <v>134672</v>
      </c>
      <c r="O19" s="9">
        <v>30578</v>
      </c>
      <c r="P19" s="69">
        <v>225248</v>
      </c>
      <c r="Q19" s="9">
        <v>146554</v>
      </c>
      <c r="R19" s="69">
        <v>371802</v>
      </c>
    </row>
    <row r="20" spans="2:20">
      <c r="B20" s="178" t="s">
        <v>96</v>
      </c>
      <c r="C20" s="2">
        <v>4</v>
      </c>
      <c r="D20" s="2">
        <v>512</v>
      </c>
      <c r="E20" s="2">
        <v>945</v>
      </c>
      <c r="F20" s="2">
        <v>2150</v>
      </c>
      <c r="G20" s="2">
        <v>50</v>
      </c>
      <c r="H20" s="69">
        <v>3661</v>
      </c>
      <c r="I20" s="2">
        <v>6964</v>
      </c>
      <c r="J20" s="69">
        <v>10625</v>
      </c>
      <c r="K20" s="9">
        <v>2905</v>
      </c>
      <c r="L20" s="9">
        <v>9749</v>
      </c>
      <c r="M20" s="9">
        <v>48280</v>
      </c>
      <c r="N20" s="9">
        <v>137341</v>
      </c>
      <c r="O20" s="9">
        <v>28073</v>
      </c>
      <c r="P20" s="69">
        <v>226348</v>
      </c>
      <c r="Q20" s="9">
        <v>154169</v>
      </c>
      <c r="R20" s="69">
        <v>380517</v>
      </c>
    </row>
    <row r="21" spans="2:20">
      <c r="B21" s="179" t="s">
        <v>97</v>
      </c>
      <c r="C21" s="33">
        <v>90</v>
      </c>
      <c r="D21" s="33">
        <v>6156</v>
      </c>
      <c r="E21" s="33">
        <v>10579</v>
      </c>
      <c r="F21" s="33">
        <v>16071</v>
      </c>
      <c r="G21" s="33">
        <v>1462</v>
      </c>
      <c r="H21" s="33">
        <v>34358</v>
      </c>
      <c r="I21" s="33">
        <v>60382</v>
      </c>
      <c r="J21" s="33">
        <v>94740</v>
      </c>
      <c r="K21" s="33">
        <v>36166</v>
      </c>
      <c r="L21" s="33">
        <v>97895</v>
      </c>
      <c r="M21" s="33">
        <v>592500</v>
      </c>
      <c r="N21" s="33">
        <v>1696413</v>
      </c>
      <c r="O21" s="33">
        <v>358602</v>
      </c>
      <c r="P21" s="33">
        <v>2781576</v>
      </c>
      <c r="Q21" s="33">
        <v>1926206</v>
      </c>
      <c r="R21" s="33">
        <v>4707782</v>
      </c>
    </row>
    <row r="22" spans="2:20" ht="15" customHeight="1">
      <c r="B22" s="312" t="s">
        <v>40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</row>
    <row r="24" spans="2:20" ht="15.75" thickBot="1"/>
    <row r="25" spans="2:20" ht="16.5" customHeight="1" thickBot="1">
      <c r="B25" s="317" t="s">
        <v>300</v>
      </c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T25" s="1" t="s">
        <v>100</v>
      </c>
    </row>
    <row r="26" spans="2:20" ht="15.75">
      <c r="B26" s="326">
        <v>2010</v>
      </c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</row>
    <row r="27" spans="2:20">
      <c r="B27" s="176"/>
      <c r="C27" s="306" t="s">
        <v>287</v>
      </c>
      <c r="D27" s="307"/>
      <c r="E27" s="307"/>
      <c r="F27" s="307"/>
      <c r="G27" s="307"/>
      <c r="H27" s="307"/>
      <c r="I27" s="307"/>
      <c r="J27" s="307"/>
      <c r="K27" s="327" t="s">
        <v>33</v>
      </c>
      <c r="L27" s="328"/>
      <c r="M27" s="328"/>
      <c r="N27" s="328"/>
      <c r="O27" s="328"/>
      <c r="P27" s="328"/>
      <c r="Q27" s="328"/>
      <c r="R27" s="328"/>
    </row>
    <row r="28" spans="2:20" ht="25.5">
      <c r="B28" s="36" t="s">
        <v>170</v>
      </c>
      <c r="C28" s="81" t="s">
        <v>35</v>
      </c>
      <c r="D28" s="81" t="s">
        <v>36</v>
      </c>
      <c r="E28" s="81" t="s">
        <v>37</v>
      </c>
      <c r="F28" s="81" t="s">
        <v>38</v>
      </c>
      <c r="G28" s="81" t="s">
        <v>39</v>
      </c>
      <c r="H28" s="68" t="s">
        <v>171</v>
      </c>
      <c r="I28" s="67" t="s">
        <v>41</v>
      </c>
      <c r="J28" s="68" t="s">
        <v>34</v>
      </c>
      <c r="K28" s="82" t="s">
        <v>35</v>
      </c>
      <c r="L28" s="82" t="s">
        <v>36</v>
      </c>
      <c r="M28" s="82" t="s">
        <v>37</v>
      </c>
      <c r="N28" s="82" t="s">
        <v>38</v>
      </c>
      <c r="O28" s="82" t="s">
        <v>39</v>
      </c>
      <c r="P28" s="177" t="s">
        <v>171</v>
      </c>
      <c r="Q28" s="68" t="s">
        <v>41</v>
      </c>
      <c r="R28" s="177" t="s">
        <v>34</v>
      </c>
    </row>
    <row r="29" spans="2:20">
      <c r="B29" s="178" t="s">
        <v>85</v>
      </c>
      <c r="C29" s="2">
        <v>16</v>
      </c>
      <c r="D29" s="2">
        <v>578</v>
      </c>
      <c r="E29" s="2">
        <v>1330</v>
      </c>
      <c r="F29" s="2">
        <v>2236</v>
      </c>
      <c r="G29" s="2">
        <v>115</v>
      </c>
      <c r="H29" s="69">
        <v>4275</v>
      </c>
      <c r="I29" s="2">
        <v>8421</v>
      </c>
      <c r="J29" s="69">
        <v>12696</v>
      </c>
      <c r="K29" s="9">
        <v>2987</v>
      </c>
      <c r="L29" s="9">
        <v>8756</v>
      </c>
      <c r="M29" s="9">
        <v>50861</v>
      </c>
      <c r="N29" s="9">
        <v>136615</v>
      </c>
      <c r="O29" s="9">
        <v>27278</v>
      </c>
      <c r="P29" s="69">
        <v>226497</v>
      </c>
      <c r="Q29" s="9">
        <v>155740</v>
      </c>
      <c r="R29" s="69">
        <v>382237</v>
      </c>
    </row>
    <row r="30" spans="2:20">
      <c r="B30" s="178" t="s">
        <v>86</v>
      </c>
      <c r="C30" s="2">
        <v>11</v>
      </c>
      <c r="D30" s="2">
        <v>484</v>
      </c>
      <c r="E30" s="2">
        <v>1260</v>
      </c>
      <c r="F30" s="2">
        <v>2542</v>
      </c>
      <c r="G30" s="2">
        <v>227</v>
      </c>
      <c r="H30" s="69">
        <v>4524</v>
      </c>
      <c r="I30" s="2">
        <v>8611</v>
      </c>
      <c r="J30" s="69">
        <v>13135</v>
      </c>
      <c r="K30" s="9">
        <v>3684</v>
      </c>
      <c r="L30" s="9">
        <v>9646</v>
      </c>
      <c r="M30" s="9">
        <v>48623</v>
      </c>
      <c r="N30" s="9">
        <v>132574</v>
      </c>
      <c r="O30" s="9">
        <v>28689</v>
      </c>
      <c r="P30" s="69">
        <v>223216</v>
      </c>
      <c r="Q30" s="9">
        <v>146331</v>
      </c>
      <c r="R30" s="69">
        <v>369547</v>
      </c>
    </row>
    <row r="31" spans="2:20">
      <c r="B31" s="178" t="s">
        <v>87</v>
      </c>
      <c r="C31" s="2">
        <v>11</v>
      </c>
      <c r="D31" s="2">
        <v>471</v>
      </c>
      <c r="E31" s="2">
        <v>1246</v>
      </c>
      <c r="F31" s="2">
        <v>2780</v>
      </c>
      <c r="G31" s="2">
        <v>238</v>
      </c>
      <c r="H31" s="69">
        <v>4746</v>
      </c>
      <c r="I31" s="2">
        <v>7501</v>
      </c>
      <c r="J31" s="69">
        <v>12247</v>
      </c>
      <c r="K31" s="9">
        <v>3127</v>
      </c>
      <c r="L31" s="9">
        <v>9330</v>
      </c>
      <c r="M31" s="9">
        <v>51721</v>
      </c>
      <c r="N31" s="9">
        <v>143087</v>
      </c>
      <c r="O31" s="9">
        <v>32662</v>
      </c>
      <c r="P31" s="69">
        <v>239927</v>
      </c>
      <c r="Q31" s="9">
        <v>164434</v>
      </c>
      <c r="R31" s="69">
        <v>404361</v>
      </c>
    </row>
    <row r="32" spans="2:20">
      <c r="B32" s="178" t="s">
        <v>88</v>
      </c>
      <c r="C32" s="2">
        <v>1</v>
      </c>
      <c r="D32" s="2">
        <v>305</v>
      </c>
      <c r="E32" s="2">
        <v>633</v>
      </c>
      <c r="F32" s="2">
        <v>914</v>
      </c>
      <c r="G32" s="2">
        <v>107</v>
      </c>
      <c r="H32" s="69">
        <v>1960</v>
      </c>
      <c r="I32" s="2">
        <v>2570</v>
      </c>
      <c r="J32" s="69">
        <v>4530</v>
      </c>
      <c r="K32" s="9">
        <v>2681</v>
      </c>
      <c r="L32" s="9">
        <v>8448</v>
      </c>
      <c r="M32" s="9">
        <v>50278</v>
      </c>
      <c r="N32" s="9">
        <v>165132</v>
      </c>
      <c r="O32" s="9">
        <v>32413</v>
      </c>
      <c r="P32" s="69">
        <v>258952</v>
      </c>
      <c r="Q32" s="9">
        <v>163597</v>
      </c>
      <c r="R32" s="69">
        <v>422549</v>
      </c>
    </row>
    <row r="33" spans="2:18">
      <c r="B33" s="178" t="s">
        <v>89</v>
      </c>
      <c r="C33" s="2">
        <v>0</v>
      </c>
      <c r="D33" s="2">
        <v>171</v>
      </c>
      <c r="E33" s="2">
        <v>76</v>
      </c>
      <c r="F33" s="2">
        <v>401</v>
      </c>
      <c r="G33" s="2">
        <v>43</v>
      </c>
      <c r="H33" s="69">
        <v>691</v>
      </c>
      <c r="I33" s="2">
        <v>983</v>
      </c>
      <c r="J33" s="69">
        <v>1674</v>
      </c>
      <c r="K33" s="9">
        <v>2701</v>
      </c>
      <c r="L33" s="9">
        <v>7466</v>
      </c>
      <c r="M33" s="9">
        <v>48052</v>
      </c>
      <c r="N33" s="9">
        <v>144858</v>
      </c>
      <c r="O33" s="9">
        <v>30252</v>
      </c>
      <c r="P33" s="69">
        <v>233329</v>
      </c>
      <c r="Q33" s="9">
        <v>127968</v>
      </c>
      <c r="R33" s="69">
        <v>361297</v>
      </c>
    </row>
    <row r="34" spans="2:18">
      <c r="B34" s="178" t="s">
        <v>90</v>
      </c>
      <c r="C34" s="2">
        <v>1</v>
      </c>
      <c r="D34" s="2">
        <v>146</v>
      </c>
      <c r="E34" s="2">
        <v>85</v>
      </c>
      <c r="F34" s="2">
        <v>532</v>
      </c>
      <c r="G34" s="2">
        <v>38</v>
      </c>
      <c r="H34" s="69">
        <v>802</v>
      </c>
      <c r="I34" s="2">
        <v>689</v>
      </c>
      <c r="J34" s="69">
        <v>1491</v>
      </c>
      <c r="K34" s="9">
        <v>2410</v>
      </c>
      <c r="L34" s="9">
        <v>7595</v>
      </c>
      <c r="M34" s="9">
        <v>44967</v>
      </c>
      <c r="N34" s="9">
        <v>148211</v>
      </c>
      <c r="O34" s="9">
        <v>27670</v>
      </c>
      <c r="P34" s="69">
        <v>230853</v>
      </c>
      <c r="Q34" s="9">
        <v>144090</v>
      </c>
      <c r="R34" s="69">
        <v>374943</v>
      </c>
    </row>
    <row r="35" spans="2:18">
      <c r="B35" s="178" t="s">
        <v>91</v>
      </c>
      <c r="C35" s="2">
        <v>0</v>
      </c>
      <c r="D35" s="2">
        <v>180</v>
      </c>
      <c r="E35" s="2">
        <v>73</v>
      </c>
      <c r="F35" s="2">
        <v>493</v>
      </c>
      <c r="G35" s="2">
        <v>53</v>
      </c>
      <c r="H35" s="69">
        <v>799</v>
      </c>
      <c r="I35" s="2">
        <v>884</v>
      </c>
      <c r="J35" s="69">
        <v>1683</v>
      </c>
      <c r="K35" s="9">
        <v>2669</v>
      </c>
      <c r="L35" s="9">
        <v>7272</v>
      </c>
      <c r="M35" s="9">
        <v>50936</v>
      </c>
      <c r="N35" s="9">
        <v>169403</v>
      </c>
      <c r="O35" s="9">
        <v>34774</v>
      </c>
      <c r="P35" s="69">
        <v>265054</v>
      </c>
      <c r="Q35" s="9">
        <v>186205</v>
      </c>
      <c r="R35" s="69">
        <v>451259</v>
      </c>
    </row>
    <row r="36" spans="2:18">
      <c r="B36" s="178" t="s">
        <v>92</v>
      </c>
      <c r="C36" s="2">
        <v>2</v>
      </c>
      <c r="D36" s="2">
        <v>157</v>
      </c>
      <c r="E36" s="2">
        <v>79</v>
      </c>
      <c r="F36" s="2">
        <v>372</v>
      </c>
      <c r="G36" s="2">
        <v>5</v>
      </c>
      <c r="H36" s="69">
        <v>615</v>
      </c>
      <c r="I36" s="2">
        <v>556</v>
      </c>
      <c r="J36" s="69">
        <v>1171</v>
      </c>
      <c r="K36" s="9">
        <v>1981</v>
      </c>
      <c r="L36" s="9">
        <v>7175</v>
      </c>
      <c r="M36" s="9">
        <v>53512</v>
      </c>
      <c r="N36" s="9">
        <v>182450</v>
      </c>
      <c r="O36" s="9">
        <v>38188</v>
      </c>
      <c r="P36" s="69">
        <v>283306</v>
      </c>
      <c r="Q36" s="9">
        <v>181892</v>
      </c>
      <c r="R36" s="69">
        <v>465198</v>
      </c>
    </row>
    <row r="37" spans="2:18">
      <c r="B37" s="178" t="s">
        <v>93</v>
      </c>
      <c r="C37" s="2">
        <v>11</v>
      </c>
      <c r="D37" s="2">
        <v>13</v>
      </c>
      <c r="E37" s="2">
        <v>104</v>
      </c>
      <c r="F37" s="2">
        <v>405</v>
      </c>
      <c r="G37" s="2">
        <v>44</v>
      </c>
      <c r="H37" s="69">
        <v>577</v>
      </c>
      <c r="I37" s="2">
        <v>498</v>
      </c>
      <c r="J37" s="69">
        <v>1075</v>
      </c>
      <c r="K37" s="9">
        <v>2510</v>
      </c>
      <c r="L37" s="9">
        <v>6841</v>
      </c>
      <c r="M37" s="9">
        <v>41615</v>
      </c>
      <c r="N37" s="9">
        <v>148005</v>
      </c>
      <c r="O37" s="9">
        <v>31575</v>
      </c>
      <c r="P37" s="69">
        <v>230546</v>
      </c>
      <c r="Q37" s="9">
        <v>133127</v>
      </c>
      <c r="R37" s="69">
        <v>363673</v>
      </c>
    </row>
    <row r="38" spans="2:18">
      <c r="B38" s="178" t="s">
        <v>94</v>
      </c>
      <c r="C38" s="2">
        <v>4</v>
      </c>
      <c r="D38" s="2">
        <v>347</v>
      </c>
      <c r="E38" s="2">
        <v>427</v>
      </c>
      <c r="F38" s="2">
        <v>1880</v>
      </c>
      <c r="G38" s="2">
        <v>203</v>
      </c>
      <c r="H38" s="69">
        <v>2861</v>
      </c>
      <c r="I38" s="2">
        <v>4481</v>
      </c>
      <c r="J38" s="69">
        <v>7342</v>
      </c>
      <c r="K38" s="9">
        <v>2458</v>
      </c>
      <c r="L38" s="9">
        <v>9239</v>
      </c>
      <c r="M38" s="9">
        <v>49409</v>
      </c>
      <c r="N38" s="9">
        <v>165014</v>
      </c>
      <c r="O38" s="9">
        <v>43146</v>
      </c>
      <c r="P38" s="69">
        <v>269266</v>
      </c>
      <c r="Q38" s="9">
        <v>164341</v>
      </c>
      <c r="R38" s="69">
        <v>433607</v>
      </c>
    </row>
    <row r="39" spans="2:18">
      <c r="B39" s="178" t="s">
        <v>95</v>
      </c>
      <c r="C39" s="2">
        <v>10</v>
      </c>
      <c r="D39" s="2">
        <v>47</v>
      </c>
      <c r="E39" s="2">
        <v>727</v>
      </c>
      <c r="F39" s="2">
        <v>2252</v>
      </c>
      <c r="G39" s="2">
        <v>165</v>
      </c>
      <c r="H39" s="69">
        <v>3201</v>
      </c>
      <c r="I39" s="2">
        <v>6898</v>
      </c>
      <c r="J39" s="69">
        <v>10099</v>
      </c>
      <c r="K39" s="9">
        <v>2860</v>
      </c>
      <c r="L39" s="9">
        <v>11039</v>
      </c>
      <c r="M39" s="9">
        <v>47641</v>
      </c>
      <c r="N39" s="9">
        <v>144232</v>
      </c>
      <c r="O39" s="9">
        <v>31036</v>
      </c>
      <c r="P39" s="69">
        <v>236808</v>
      </c>
      <c r="Q39" s="9">
        <v>159831</v>
      </c>
      <c r="R39" s="69">
        <v>396639</v>
      </c>
    </row>
    <row r="40" spans="2:18">
      <c r="B40" s="178" t="s">
        <v>96</v>
      </c>
      <c r="C40" s="2">
        <v>13</v>
      </c>
      <c r="D40" s="2">
        <v>42</v>
      </c>
      <c r="E40" s="2">
        <v>835</v>
      </c>
      <c r="F40" s="2">
        <v>2058</v>
      </c>
      <c r="G40" s="2">
        <v>116</v>
      </c>
      <c r="H40" s="69">
        <v>3064</v>
      </c>
      <c r="I40" s="2">
        <v>8029</v>
      </c>
      <c r="J40" s="69">
        <v>11093</v>
      </c>
      <c r="K40" s="9">
        <v>3665</v>
      </c>
      <c r="L40" s="9">
        <v>10713</v>
      </c>
      <c r="M40" s="9">
        <v>47968</v>
      </c>
      <c r="N40" s="9">
        <v>146014</v>
      </c>
      <c r="O40" s="9">
        <v>32095</v>
      </c>
      <c r="P40" s="69">
        <v>240455</v>
      </c>
      <c r="Q40" s="9">
        <v>165560</v>
      </c>
      <c r="R40" s="69">
        <v>406015</v>
      </c>
    </row>
    <row r="41" spans="2:18">
      <c r="B41" s="179" t="s">
        <v>97</v>
      </c>
      <c r="C41" s="33">
        <v>80</v>
      </c>
      <c r="D41" s="33">
        <v>2941</v>
      </c>
      <c r="E41" s="33">
        <v>6875</v>
      </c>
      <c r="F41" s="33">
        <v>16865</v>
      </c>
      <c r="G41" s="33">
        <v>1354</v>
      </c>
      <c r="H41" s="33">
        <v>28115</v>
      </c>
      <c r="I41" s="33">
        <v>50121</v>
      </c>
      <c r="J41" s="33">
        <v>78236</v>
      </c>
      <c r="K41" s="33">
        <v>33733</v>
      </c>
      <c r="L41" s="33">
        <v>103520</v>
      </c>
      <c r="M41" s="33">
        <v>585583</v>
      </c>
      <c r="N41" s="33">
        <v>1825595</v>
      </c>
      <c r="O41" s="33">
        <v>389778</v>
      </c>
      <c r="P41" s="33">
        <v>2938209</v>
      </c>
      <c r="Q41" s="33">
        <v>1893116</v>
      </c>
      <c r="R41" s="33">
        <v>4831325</v>
      </c>
    </row>
    <row r="42" spans="2:18" ht="15" customHeight="1">
      <c r="B42" s="312" t="s">
        <v>40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baseColWidth="10" defaultRowHeight="15" outlineLevelRow="1"/>
  <cols>
    <col min="1" max="1" width="15.7109375" style="13" customWidth="1"/>
    <col min="2" max="2" width="13" style="13" customWidth="1"/>
    <col min="3" max="48" width="10.7109375" customWidth="1"/>
    <col min="50" max="267" width="11.42578125" style="13"/>
    <col min="268" max="268" width="36.7109375" style="13" customWidth="1"/>
    <col min="269" max="269" width="12.7109375" style="13" customWidth="1"/>
    <col min="270" max="270" width="12.42578125" style="13" customWidth="1"/>
    <col min="271" max="271" width="10.7109375" style="13" customWidth="1"/>
    <col min="272" max="272" width="4.7109375" style="13" customWidth="1"/>
    <col min="273" max="273" width="36.7109375" style="13" customWidth="1"/>
    <col min="274" max="523" width="11.42578125" style="13"/>
    <col min="524" max="524" width="36.7109375" style="13" customWidth="1"/>
    <col min="525" max="525" width="12.7109375" style="13" customWidth="1"/>
    <col min="526" max="526" width="12.42578125" style="13" customWidth="1"/>
    <col min="527" max="527" width="10.7109375" style="13" customWidth="1"/>
    <col min="528" max="528" width="4.7109375" style="13" customWidth="1"/>
    <col min="529" max="529" width="36.7109375" style="13" customWidth="1"/>
    <col min="530" max="779" width="11.42578125" style="13"/>
    <col min="780" max="780" width="36.7109375" style="13" customWidth="1"/>
    <col min="781" max="781" width="12.7109375" style="13" customWidth="1"/>
    <col min="782" max="782" width="12.42578125" style="13" customWidth="1"/>
    <col min="783" max="783" width="10.7109375" style="13" customWidth="1"/>
    <col min="784" max="784" width="4.7109375" style="13" customWidth="1"/>
    <col min="785" max="785" width="36.7109375" style="13" customWidth="1"/>
    <col min="786" max="1035" width="11.42578125" style="13"/>
    <col min="1036" max="1036" width="36.7109375" style="13" customWidth="1"/>
    <col min="1037" max="1037" width="12.7109375" style="13" customWidth="1"/>
    <col min="1038" max="1038" width="12.42578125" style="13" customWidth="1"/>
    <col min="1039" max="1039" width="10.7109375" style="13" customWidth="1"/>
    <col min="1040" max="1040" width="4.7109375" style="13" customWidth="1"/>
    <col min="1041" max="1041" width="36.7109375" style="13" customWidth="1"/>
    <col min="1042" max="1291" width="11.42578125" style="13"/>
    <col min="1292" max="1292" width="36.7109375" style="13" customWidth="1"/>
    <col min="1293" max="1293" width="12.7109375" style="13" customWidth="1"/>
    <col min="1294" max="1294" width="12.42578125" style="13" customWidth="1"/>
    <col min="1295" max="1295" width="10.7109375" style="13" customWidth="1"/>
    <col min="1296" max="1296" width="4.7109375" style="13" customWidth="1"/>
    <col min="1297" max="1297" width="36.7109375" style="13" customWidth="1"/>
    <col min="1298" max="1547" width="11.42578125" style="13"/>
    <col min="1548" max="1548" width="36.7109375" style="13" customWidth="1"/>
    <col min="1549" max="1549" width="12.7109375" style="13" customWidth="1"/>
    <col min="1550" max="1550" width="12.42578125" style="13" customWidth="1"/>
    <col min="1551" max="1551" width="10.7109375" style="13" customWidth="1"/>
    <col min="1552" max="1552" width="4.7109375" style="13" customWidth="1"/>
    <col min="1553" max="1553" width="36.7109375" style="13" customWidth="1"/>
    <col min="1554" max="1803" width="11.42578125" style="13"/>
    <col min="1804" max="1804" width="36.7109375" style="13" customWidth="1"/>
    <col min="1805" max="1805" width="12.7109375" style="13" customWidth="1"/>
    <col min="1806" max="1806" width="12.42578125" style="13" customWidth="1"/>
    <col min="1807" max="1807" width="10.7109375" style="13" customWidth="1"/>
    <col min="1808" max="1808" width="4.7109375" style="13" customWidth="1"/>
    <col min="1809" max="1809" width="36.7109375" style="13" customWidth="1"/>
    <col min="1810" max="2059" width="11.42578125" style="13"/>
    <col min="2060" max="2060" width="36.7109375" style="13" customWidth="1"/>
    <col min="2061" max="2061" width="12.7109375" style="13" customWidth="1"/>
    <col min="2062" max="2062" width="12.42578125" style="13" customWidth="1"/>
    <col min="2063" max="2063" width="10.7109375" style="13" customWidth="1"/>
    <col min="2064" max="2064" width="4.7109375" style="13" customWidth="1"/>
    <col min="2065" max="2065" width="36.7109375" style="13" customWidth="1"/>
    <col min="2066" max="2315" width="11.42578125" style="13"/>
    <col min="2316" max="2316" width="36.7109375" style="13" customWidth="1"/>
    <col min="2317" max="2317" width="12.7109375" style="13" customWidth="1"/>
    <col min="2318" max="2318" width="12.42578125" style="13" customWidth="1"/>
    <col min="2319" max="2319" width="10.7109375" style="13" customWidth="1"/>
    <col min="2320" max="2320" width="4.7109375" style="13" customWidth="1"/>
    <col min="2321" max="2321" width="36.7109375" style="13" customWidth="1"/>
    <col min="2322" max="2571" width="11.42578125" style="13"/>
    <col min="2572" max="2572" width="36.7109375" style="13" customWidth="1"/>
    <col min="2573" max="2573" width="12.7109375" style="13" customWidth="1"/>
    <col min="2574" max="2574" width="12.42578125" style="13" customWidth="1"/>
    <col min="2575" max="2575" width="10.7109375" style="13" customWidth="1"/>
    <col min="2576" max="2576" width="4.7109375" style="13" customWidth="1"/>
    <col min="2577" max="2577" width="36.7109375" style="13" customWidth="1"/>
    <col min="2578" max="2827" width="11.42578125" style="13"/>
    <col min="2828" max="2828" width="36.7109375" style="13" customWidth="1"/>
    <col min="2829" max="2829" width="12.7109375" style="13" customWidth="1"/>
    <col min="2830" max="2830" width="12.42578125" style="13" customWidth="1"/>
    <col min="2831" max="2831" width="10.7109375" style="13" customWidth="1"/>
    <col min="2832" max="2832" width="4.7109375" style="13" customWidth="1"/>
    <col min="2833" max="2833" width="36.7109375" style="13" customWidth="1"/>
    <col min="2834" max="3083" width="11.42578125" style="13"/>
    <col min="3084" max="3084" width="36.7109375" style="13" customWidth="1"/>
    <col min="3085" max="3085" width="12.7109375" style="13" customWidth="1"/>
    <col min="3086" max="3086" width="12.42578125" style="13" customWidth="1"/>
    <col min="3087" max="3087" width="10.7109375" style="13" customWidth="1"/>
    <col min="3088" max="3088" width="4.7109375" style="13" customWidth="1"/>
    <col min="3089" max="3089" width="36.7109375" style="13" customWidth="1"/>
    <col min="3090" max="3339" width="11.42578125" style="13"/>
    <col min="3340" max="3340" width="36.7109375" style="13" customWidth="1"/>
    <col min="3341" max="3341" width="12.7109375" style="13" customWidth="1"/>
    <col min="3342" max="3342" width="12.42578125" style="13" customWidth="1"/>
    <col min="3343" max="3343" width="10.7109375" style="13" customWidth="1"/>
    <col min="3344" max="3344" width="4.7109375" style="13" customWidth="1"/>
    <col min="3345" max="3345" width="36.7109375" style="13" customWidth="1"/>
    <col min="3346" max="3595" width="11.42578125" style="13"/>
    <col min="3596" max="3596" width="36.7109375" style="13" customWidth="1"/>
    <col min="3597" max="3597" width="12.7109375" style="13" customWidth="1"/>
    <col min="3598" max="3598" width="12.42578125" style="13" customWidth="1"/>
    <col min="3599" max="3599" width="10.7109375" style="13" customWidth="1"/>
    <col min="3600" max="3600" width="4.7109375" style="13" customWidth="1"/>
    <col min="3601" max="3601" width="36.7109375" style="13" customWidth="1"/>
    <col min="3602" max="3851" width="11.42578125" style="13"/>
    <col min="3852" max="3852" width="36.7109375" style="13" customWidth="1"/>
    <col min="3853" max="3853" width="12.7109375" style="13" customWidth="1"/>
    <col min="3854" max="3854" width="12.42578125" style="13" customWidth="1"/>
    <col min="3855" max="3855" width="10.7109375" style="13" customWidth="1"/>
    <col min="3856" max="3856" width="4.7109375" style="13" customWidth="1"/>
    <col min="3857" max="3857" width="36.7109375" style="13" customWidth="1"/>
    <col min="3858" max="4107" width="11.42578125" style="13"/>
    <col min="4108" max="4108" width="36.7109375" style="13" customWidth="1"/>
    <col min="4109" max="4109" width="12.7109375" style="13" customWidth="1"/>
    <col min="4110" max="4110" width="12.42578125" style="13" customWidth="1"/>
    <col min="4111" max="4111" width="10.7109375" style="13" customWidth="1"/>
    <col min="4112" max="4112" width="4.7109375" style="13" customWidth="1"/>
    <col min="4113" max="4113" width="36.7109375" style="13" customWidth="1"/>
    <col min="4114" max="4363" width="11.42578125" style="13"/>
    <col min="4364" max="4364" width="36.7109375" style="13" customWidth="1"/>
    <col min="4365" max="4365" width="12.7109375" style="13" customWidth="1"/>
    <col min="4366" max="4366" width="12.42578125" style="13" customWidth="1"/>
    <col min="4367" max="4367" width="10.7109375" style="13" customWidth="1"/>
    <col min="4368" max="4368" width="4.7109375" style="13" customWidth="1"/>
    <col min="4369" max="4369" width="36.7109375" style="13" customWidth="1"/>
    <col min="4370" max="4619" width="11.42578125" style="13"/>
    <col min="4620" max="4620" width="36.7109375" style="13" customWidth="1"/>
    <col min="4621" max="4621" width="12.7109375" style="13" customWidth="1"/>
    <col min="4622" max="4622" width="12.42578125" style="13" customWidth="1"/>
    <col min="4623" max="4623" width="10.7109375" style="13" customWidth="1"/>
    <col min="4624" max="4624" width="4.7109375" style="13" customWidth="1"/>
    <col min="4625" max="4625" width="36.7109375" style="13" customWidth="1"/>
    <col min="4626" max="4875" width="11.42578125" style="13"/>
    <col min="4876" max="4876" width="36.7109375" style="13" customWidth="1"/>
    <col min="4877" max="4877" width="12.7109375" style="13" customWidth="1"/>
    <col min="4878" max="4878" width="12.42578125" style="13" customWidth="1"/>
    <col min="4879" max="4879" width="10.7109375" style="13" customWidth="1"/>
    <col min="4880" max="4880" width="4.7109375" style="13" customWidth="1"/>
    <col min="4881" max="4881" width="36.7109375" style="13" customWidth="1"/>
    <col min="4882" max="5131" width="11.42578125" style="13"/>
    <col min="5132" max="5132" width="36.7109375" style="13" customWidth="1"/>
    <col min="5133" max="5133" width="12.7109375" style="13" customWidth="1"/>
    <col min="5134" max="5134" width="12.42578125" style="13" customWidth="1"/>
    <col min="5135" max="5135" width="10.7109375" style="13" customWidth="1"/>
    <col min="5136" max="5136" width="4.7109375" style="13" customWidth="1"/>
    <col min="5137" max="5137" width="36.7109375" style="13" customWidth="1"/>
    <col min="5138" max="5387" width="11.42578125" style="13"/>
    <col min="5388" max="5388" width="36.7109375" style="13" customWidth="1"/>
    <col min="5389" max="5389" width="12.7109375" style="13" customWidth="1"/>
    <col min="5390" max="5390" width="12.42578125" style="13" customWidth="1"/>
    <col min="5391" max="5391" width="10.7109375" style="13" customWidth="1"/>
    <col min="5392" max="5392" width="4.7109375" style="13" customWidth="1"/>
    <col min="5393" max="5393" width="36.7109375" style="13" customWidth="1"/>
    <col min="5394" max="5643" width="11.42578125" style="13"/>
    <col min="5644" max="5644" width="36.7109375" style="13" customWidth="1"/>
    <col min="5645" max="5645" width="12.7109375" style="13" customWidth="1"/>
    <col min="5646" max="5646" width="12.42578125" style="13" customWidth="1"/>
    <col min="5647" max="5647" width="10.7109375" style="13" customWidth="1"/>
    <col min="5648" max="5648" width="4.7109375" style="13" customWidth="1"/>
    <col min="5649" max="5649" width="36.7109375" style="13" customWidth="1"/>
    <col min="5650" max="5899" width="11.42578125" style="13"/>
    <col min="5900" max="5900" width="36.7109375" style="13" customWidth="1"/>
    <col min="5901" max="5901" width="12.7109375" style="13" customWidth="1"/>
    <col min="5902" max="5902" width="12.42578125" style="13" customWidth="1"/>
    <col min="5903" max="5903" width="10.7109375" style="13" customWidth="1"/>
    <col min="5904" max="5904" width="4.7109375" style="13" customWidth="1"/>
    <col min="5905" max="5905" width="36.7109375" style="13" customWidth="1"/>
    <col min="5906" max="6155" width="11.42578125" style="13"/>
    <col min="6156" max="6156" width="36.7109375" style="13" customWidth="1"/>
    <col min="6157" max="6157" width="12.7109375" style="13" customWidth="1"/>
    <col min="6158" max="6158" width="12.42578125" style="13" customWidth="1"/>
    <col min="6159" max="6159" width="10.7109375" style="13" customWidth="1"/>
    <col min="6160" max="6160" width="4.7109375" style="13" customWidth="1"/>
    <col min="6161" max="6161" width="36.7109375" style="13" customWidth="1"/>
    <col min="6162" max="6411" width="11.42578125" style="13"/>
    <col min="6412" max="6412" width="36.7109375" style="13" customWidth="1"/>
    <col min="6413" max="6413" width="12.7109375" style="13" customWidth="1"/>
    <col min="6414" max="6414" width="12.42578125" style="13" customWidth="1"/>
    <col min="6415" max="6415" width="10.7109375" style="13" customWidth="1"/>
    <col min="6416" max="6416" width="4.7109375" style="13" customWidth="1"/>
    <col min="6417" max="6417" width="36.7109375" style="13" customWidth="1"/>
    <col min="6418" max="6667" width="11.42578125" style="13"/>
    <col min="6668" max="6668" width="36.7109375" style="13" customWidth="1"/>
    <col min="6669" max="6669" width="12.7109375" style="13" customWidth="1"/>
    <col min="6670" max="6670" width="12.42578125" style="13" customWidth="1"/>
    <col min="6671" max="6671" width="10.7109375" style="13" customWidth="1"/>
    <col min="6672" max="6672" width="4.7109375" style="13" customWidth="1"/>
    <col min="6673" max="6673" width="36.7109375" style="13" customWidth="1"/>
    <col min="6674" max="6923" width="11.42578125" style="13"/>
    <col min="6924" max="6924" width="36.7109375" style="13" customWidth="1"/>
    <col min="6925" max="6925" width="12.7109375" style="13" customWidth="1"/>
    <col min="6926" max="6926" width="12.42578125" style="13" customWidth="1"/>
    <col min="6927" max="6927" width="10.7109375" style="13" customWidth="1"/>
    <col min="6928" max="6928" width="4.7109375" style="13" customWidth="1"/>
    <col min="6929" max="6929" width="36.7109375" style="13" customWidth="1"/>
    <col min="6930" max="7179" width="11.42578125" style="13"/>
    <col min="7180" max="7180" width="36.7109375" style="13" customWidth="1"/>
    <col min="7181" max="7181" width="12.7109375" style="13" customWidth="1"/>
    <col min="7182" max="7182" width="12.42578125" style="13" customWidth="1"/>
    <col min="7183" max="7183" width="10.7109375" style="13" customWidth="1"/>
    <col min="7184" max="7184" width="4.7109375" style="13" customWidth="1"/>
    <col min="7185" max="7185" width="36.7109375" style="13" customWidth="1"/>
    <col min="7186" max="7435" width="11.42578125" style="13"/>
    <col min="7436" max="7436" width="36.7109375" style="13" customWidth="1"/>
    <col min="7437" max="7437" width="12.7109375" style="13" customWidth="1"/>
    <col min="7438" max="7438" width="12.42578125" style="13" customWidth="1"/>
    <col min="7439" max="7439" width="10.7109375" style="13" customWidth="1"/>
    <col min="7440" max="7440" width="4.7109375" style="13" customWidth="1"/>
    <col min="7441" max="7441" width="36.7109375" style="13" customWidth="1"/>
    <col min="7442" max="7691" width="11.42578125" style="13"/>
    <col min="7692" max="7692" width="36.7109375" style="13" customWidth="1"/>
    <col min="7693" max="7693" width="12.7109375" style="13" customWidth="1"/>
    <col min="7694" max="7694" width="12.42578125" style="13" customWidth="1"/>
    <col min="7695" max="7695" width="10.7109375" style="13" customWidth="1"/>
    <col min="7696" max="7696" width="4.7109375" style="13" customWidth="1"/>
    <col min="7697" max="7697" width="36.7109375" style="13" customWidth="1"/>
    <col min="7698" max="7947" width="11.42578125" style="13"/>
    <col min="7948" max="7948" width="36.7109375" style="13" customWidth="1"/>
    <col min="7949" max="7949" width="12.7109375" style="13" customWidth="1"/>
    <col min="7950" max="7950" width="12.42578125" style="13" customWidth="1"/>
    <col min="7951" max="7951" width="10.7109375" style="13" customWidth="1"/>
    <col min="7952" max="7952" width="4.7109375" style="13" customWidth="1"/>
    <col min="7953" max="7953" width="36.7109375" style="13" customWidth="1"/>
    <col min="7954" max="8203" width="11.42578125" style="13"/>
    <col min="8204" max="8204" width="36.7109375" style="13" customWidth="1"/>
    <col min="8205" max="8205" width="12.7109375" style="13" customWidth="1"/>
    <col min="8206" max="8206" width="12.42578125" style="13" customWidth="1"/>
    <col min="8207" max="8207" width="10.7109375" style="13" customWidth="1"/>
    <col min="8208" max="8208" width="4.7109375" style="13" customWidth="1"/>
    <col min="8209" max="8209" width="36.7109375" style="13" customWidth="1"/>
    <col min="8210" max="8459" width="11.42578125" style="13"/>
    <col min="8460" max="8460" width="36.7109375" style="13" customWidth="1"/>
    <col min="8461" max="8461" width="12.7109375" style="13" customWidth="1"/>
    <col min="8462" max="8462" width="12.42578125" style="13" customWidth="1"/>
    <col min="8463" max="8463" width="10.7109375" style="13" customWidth="1"/>
    <col min="8464" max="8464" width="4.7109375" style="13" customWidth="1"/>
    <col min="8465" max="8465" width="36.7109375" style="13" customWidth="1"/>
    <col min="8466" max="8715" width="11.42578125" style="13"/>
    <col min="8716" max="8716" width="36.7109375" style="13" customWidth="1"/>
    <col min="8717" max="8717" width="12.7109375" style="13" customWidth="1"/>
    <col min="8718" max="8718" width="12.42578125" style="13" customWidth="1"/>
    <col min="8719" max="8719" width="10.7109375" style="13" customWidth="1"/>
    <col min="8720" max="8720" width="4.7109375" style="13" customWidth="1"/>
    <col min="8721" max="8721" width="36.7109375" style="13" customWidth="1"/>
    <col min="8722" max="8971" width="11.42578125" style="13"/>
    <col min="8972" max="8972" width="36.7109375" style="13" customWidth="1"/>
    <col min="8973" max="8973" width="12.7109375" style="13" customWidth="1"/>
    <col min="8974" max="8974" width="12.42578125" style="13" customWidth="1"/>
    <col min="8975" max="8975" width="10.7109375" style="13" customWidth="1"/>
    <col min="8976" max="8976" width="4.7109375" style="13" customWidth="1"/>
    <col min="8977" max="8977" width="36.7109375" style="13" customWidth="1"/>
    <col min="8978" max="9227" width="11.42578125" style="13"/>
    <col min="9228" max="9228" width="36.7109375" style="13" customWidth="1"/>
    <col min="9229" max="9229" width="12.7109375" style="13" customWidth="1"/>
    <col min="9230" max="9230" width="12.42578125" style="13" customWidth="1"/>
    <col min="9231" max="9231" width="10.7109375" style="13" customWidth="1"/>
    <col min="9232" max="9232" width="4.7109375" style="13" customWidth="1"/>
    <col min="9233" max="9233" width="36.7109375" style="13" customWidth="1"/>
    <col min="9234" max="9483" width="11.42578125" style="13"/>
    <col min="9484" max="9484" width="36.7109375" style="13" customWidth="1"/>
    <col min="9485" max="9485" width="12.7109375" style="13" customWidth="1"/>
    <col min="9486" max="9486" width="12.42578125" style="13" customWidth="1"/>
    <col min="9487" max="9487" width="10.7109375" style="13" customWidth="1"/>
    <col min="9488" max="9488" width="4.7109375" style="13" customWidth="1"/>
    <col min="9489" max="9489" width="36.7109375" style="13" customWidth="1"/>
    <col min="9490" max="9739" width="11.42578125" style="13"/>
    <col min="9740" max="9740" width="36.7109375" style="13" customWidth="1"/>
    <col min="9741" max="9741" width="12.7109375" style="13" customWidth="1"/>
    <col min="9742" max="9742" width="12.42578125" style="13" customWidth="1"/>
    <col min="9743" max="9743" width="10.7109375" style="13" customWidth="1"/>
    <col min="9744" max="9744" width="4.7109375" style="13" customWidth="1"/>
    <col min="9745" max="9745" width="36.7109375" style="13" customWidth="1"/>
    <col min="9746" max="9995" width="11.42578125" style="13"/>
    <col min="9996" max="9996" width="36.7109375" style="13" customWidth="1"/>
    <col min="9997" max="9997" width="12.7109375" style="13" customWidth="1"/>
    <col min="9998" max="9998" width="12.42578125" style="13" customWidth="1"/>
    <col min="9999" max="9999" width="10.7109375" style="13" customWidth="1"/>
    <col min="10000" max="10000" width="4.7109375" style="13" customWidth="1"/>
    <col min="10001" max="10001" width="36.7109375" style="13" customWidth="1"/>
    <col min="10002" max="10251" width="11.42578125" style="13"/>
    <col min="10252" max="10252" width="36.7109375" style="13" customWidth="1"/>
    <col min="10253" max="10253" width="12.7109375" style="13" customWidth="1"/>
    <col min="10254" max="10254" width="12.42578125" style="13" customWidth="1"/>
    <col min="10255" max="10255" width="10.7109375" style="13" customWidth="1"/>
    <col min="10256" max="10256" width="4.7109375" style="13" customWidth="1"/>
    <col min="10257" max="10257" width="36.7109375" style="13" customWidth="1"/>
    <col min="10258" max="10507" width="11.42578125" style="13"/>
    <col min="10508" max="10508" width="36.7109375" style="13" customWidth="1"/>
    <col min="10509" max="10509" width="12.7109375" style="13" customWidth="1"/>
    <col min="10510" max="10510" width="12.42578125" style="13" customWidth="1"/>
    <col min="10511" max="10511" width="10.7109375" style="13" customWidth="1"/>
    <col min="10512" max="10512" width="4.7109375" style="13" customWidth="1"/>
    <col min="10513" max="10513" width="36.7109375" style="13" customWidth="1"/>
    <col min="10514" max="10763" width="11.42578125" style="13"/>
    <col min="10764" max="10764" width="36.7109375" style="13" customWidth="1"/>
    <col min="10765" max="10765" width="12.7109375" style="13" customWidth="1"/>
    <col min="10766" max="10766" width="12.42578125" style="13" customWidth="1"/>
    <col min="10767" max="10767" width="10.7109375" style="13" customWidth="1"/>
    <col min="10768" max="10768" width="4.7109375" style="13" customWidth="1"/>
    <col min="10769" max="10769" width="36.7109375" style="13" customWidth="1"/>
    <col min="10770" max="11019" width="11.42578125" style="13"/>
    <col min="11020" max="11020" width="36.7109375" style="13" customWidth="1"/>
    <col min="11021" max="11021" width="12.7109375" style="13" customWidth="1"/>
    <col min="11022" max="11022" width="12.42578125" style="13" customWidth="1"/>
    <col min="11023" max="11023" width="10.7109375" style="13" customWidth="1"/>
    <col min="11024" max="11024" width="4.7109375" style="13" customWidth="1"/>
    <col min="11025" max="11025" width="36.7109375" style="13" customWidth="1"/>
    <col min="11026" max="11275" width="11.42578125" style="13"/>
    <col min="11276" max="11276" width="36.7109375" style="13" customWidth="1"/>
    <col min="11277" max="11277" width="12.7109375" style="13" customWidth="1"/>
    <col min="11278" max="11278" width="12.42578125" style="13" customWidth="1"/>
    <col min="11279" max="11279" width="10.7109375" style="13" customWidth="1"/>
    <col min="11280" max="11280" width="4.7109375" style="13" customWidth="1"/>
    <col min="11281" max="11281" width="36.7109375" style="13" customWidth="1"/>
    <col min="11282" max="11531" width="11.42578125" style="13"/>
    <col min="11532" max="11532" width="36.7109375" style="13" customWidth="1"/>
    <col min="11533" max="11533" width="12.7109375" style="13" customWidth="1"/>
    <col min="11534" max="11534" width="12.42578125" style="13" customWidth="1"/>
    <col min="11535" max="11535" width="10.7109375" style="13" customWidth="1"/>
    <col min="11536" max="11536" width="4.7109375" style="13" customWidth="1"/>
    <col min="11537" max="11537" width="36.7109375" style="13" customWidth="1"/>
    <col min="11538" max="11787" width="11.42578125" style="13"/>
    <col min="11788" max="11788" width="36.7109375" style="13" customWidth="1"/>
    <col min="11789" max="11789" width="12.7109375" style="13" customWidth="1"/>
    <col min="11790" max="11790" width="12.42578125" style="13" customWidth="1"/>
    <col min="11791" max="11791" width="10.7109375" style="13" customWidth="1"/>
    <col min="11792" max="11792" width="4.7109375" style="13" customWidth="1"/>
    <col min="11793" max="11793" width="36.7109375" style="13" customWidth="1"/>
    <col min="11794" max="12043" width="11.42578125" style="13"/>
    <col min="12044" max="12044" width="36.7109375" style="13" customWidth="1"/>
    <col min="12045" max="12045" width="12.7109375" style="13" customWidth="1"/>
    <col min="12046" max="12046" width="12.42578125" style="13" customWidth="1"/>
    <col min="12047" max="12047" width="10.7109375" style="13" customWidth="1"/>
    <col min="12048" max="12048" width="4.7109375" style="13" customWidth="1"/>
    <col min="12049" max="12049" width="36.7109375" style="13" customWidth="1"/>
    <col min="12050" max="12299" width="11.42578125" style="13"/>
    <col min="12300" max="12300" width="36.7109375" style="13" customWidth="1"/>
    <col min="12301" max="12301" width="12.7109375" style="13" customWidth="1"/>
    <col min="12302" max="12302" width="12.42578125" style="13" customWidth="1"/>
    <col min="12303" max="12303" width="10.7109375" style="13" customWidth="1"/>
    <col min="12304" max="12304" width="4.7109375" style="13" customWidth="1"/>
    <col min="12305" max="12305" width="36.7109375" style="13" customWidth="1"/>
    <col min="12306" max="12555" width="11.42578125" style="13"/>
    <col min="12556" max="12556" width="36.7109375" style="13" customWidth="1"/>
    <col min="12557" max="12557" width="12.7109375" style="13" customWidth="1"/>
    <col min="12558" max="12558" width="12.42578125" style="13" customWidth="1"/>
    <col min="12559" max="12559" width="10.7109375" style="13" customWidth="1"/>
    <col min="12560" max="12560" width="4.7109375" style="13" customWidth="1"/>
    <col min="12561" max="12561" width="36.7109375" style="13" customWidth="1"/>
    <col min="12562" max="12811" width="11.42578125" style="13"/>
    <col min="12812" max="12812" width="36.7109375" style="13" customWidth="1"/>
    <col min="12813" max="12813" width="12.7109375" style="13" customWidth="1"/>
    <col min="12814" max="12814" width="12.42578125" style="13" customWidth="1"/>
    <col min="12815" max="12815" width="10.7109375" style="13" customWidth="1"/>
    <col min="12816" max="12816" width="4.7109375" style="13" customWidth="1"/>
    <col min="12817" max="12817" width="36.7109375" style="13" customWidth="1"/>
    <col min="12818" max="13067" width="11.42578125" style="13"/>
    <col min="13068" max="13068" width="36.7109375" style="13" customWidth="1"/>
    <col min="13069" max="13069" width="12.7109375" style="13" customWidth="1"/>
    <col min="13070" max="13070" width="12.42578125" style="13" customWidth="1"/>
    <col min="13071" max="13071" width="10.7109375" style="13" customWidth="1"/>
    <col min="13072" max="13072" width="4.7109375" style="13" customWidth="1"/>
    <col min="13073" max="13073" width="36.7109375" style="13" customWidth="1"/>
    <col min="13074" max="13323" width="11.42578125" style="13"/>
    <col min="13324" max="13324" width="36.7109375" style="13" customWidth="1"/>
    <col min="13325" max="13325" width="12.7109375" style="13" customWidth="1"/>
    <col min="13326" max="13326" width="12.42578125" style="13" customWidth="1"/>
    <col min="13327" max="13327" width="10.7109375" style="13" customWidth="1"/>
    <col min="13328" max="13328" width="4.7109375" style="13" customWidth="1"/>
    <col min="13329" max="13329" width="36.7109375" style="13" customWidth="1"/>
    <col min="13330" max="13579" width="11.42578125" style="13"/>
    <col min="13580" max="13580" width="36.7109375" style="13" customWidth="1"/>
    <col min="13581" max="13581" width="12.7109375" style="13" customWidth="1"/>
    <col min="13582" max="13582" width="12.42578125" style="13" customWidth="1"/>
    <col min="13583" max="13583" width="10.7109375" style="13" customWidth="1"/>
    <col min="13584" max="13584" width="4.7109375" style="13" customWidth="1"/>
    <col min="13585" max="13585" width="36.7109375" style="13" customWidth="1"/>
    <col min="13586" max="13835" width="11.42578125" style="13"/>
    <col min="13836" max="13836" width="36.7109375" style="13" customWidth="1"/>
    <col min="13837" max="13837" width="12.7109375" style="13" customWidth="1"/>
    <col min="13838" max="13838" width="12.42578125" style="13" customWidth="1"/>
    <col min="13839" max="13839" width="10.7109375" style="13" customWidth="1"/>
    <col min="13840" max="13840" width="4.7109375" style="13" customWidth="1"/>
    <col min="13841" max="13841" width="36.7109375" style="13" customWidth="1"/>
    <col min="13842" max="14091" width="11.42578125" style="13"/>
    <col min="14092" max="14092" width="36.7109375" style="13" customWidth="1"/>
    <col min="14093" max="14093" width="12.7109375" style="13" customWidth="1"/>
    <col min="14094" max="14094" width="12.42578125" style="13" customWidth="1"/>
    <col min="14095" max="14095" width="10.7109375" style="13" customWidth="1"/>
    <col min="14096" max="14096" width="4.7109375" style="13" customWidth="1"/>
    <col min="14097" max="14097" width="36.7109375" style="13" customWidth="1"/>
    <col min="14098" max="14347" width="11.42578125" style="13"/>
    <col min="14348" max="14348" width="36.7109375" style="13" customWidth="1"/>
    <col min="14349" max="14349" width="12.7109375" style="13" customWidth="1"/>
    <col min="14350" max="14350" width="12.42578125" style="13" customWidth="1"/>
    <col min="14351" max="14351" width="10.7109375" style="13" customWidth="1"/>
    <col min="14352" max="14352" width="4.7109375" style="13" customWidth="1"/>
    <col min="14353" max="14353" width="36.7109375" style="13" customWidth="1"/>
    <col min="14354" max="14603" width="11.42578125" style="13"/>
    <col min="14604" max="14604" width="36.7109375" style="13" customWidth="1"/>
    <col min="14605" max="14605" width="12.7109375" style="13" customWidth="1"/>
    <col min="14606" max="14606" width="12.42578125" style="13" customWidth="1"/>
    <col min="14607" max="14607" width="10.7109375" style="13" customWidth="1"/>
    <col min="14608" max="14608" width="4.7109375" style="13" customWidth="1"/>
    <col min="14609" max="14609" width="36.7109375" style="13" customWidth="1"/>
    <col min="14610" max="14859" width="11.42578125" style="13"/>
    <col min="14860" max="14860" width="36.7109375" style="13" customWidth="1"/>
    <col min="14861" max="14861" width="12.7109375" style="13" customWidth="1"/>
    <col min="14862" max="14862" width="12.42578125" style="13" customWidth="1"/>
    <col min="14863" max="14863" width="10.7109375" style="13" customWidth="1"/>
    <col min="14864" max="14864" width="4.7109375" style="13" customWidth="1"/>
    <col min="14865" max="14865" width="36.7109375" style="13" customWidth="1"/>
    <col min="14866" max="15115" width="11.42578125" style="13"/>
    <col min="15116" max="15116" width="36.7109375" style="13" customWidth="1"/>
    <col min="15117" max="15117" width="12.7109375" style="13" customWidth="1"/>
    <col min="15118" max="15118" width="12.42578125" style="13" customWidth="1"/>
    <col min="15119" max="15119" width="10.7109375" style="13" customWidth="1"/>
    <col min="15120" max="15120" width="4.7109375" style="13" customWidth="1"/>
    <col min="15121" max="15121" width="36.7109375" style="13" customWidth="1"/>
    <col min="15122" max="15371" width="11.42578125" style="13"/>
    <col min="15372" max="15372" width="36.7109375" style="13" customWidth="1"/>
    <col min="15373" max="15373" width="12.7109375" style="13" customWidth="1"/>
    <col min="15374" max="15374" width="12.42578125" style="13" customWidth="1"/>
    <col min="15375" max="15375" width="10.7109375" style="13" customWidth="1"/>
    <col min="15376" max="15376" width="4.7109375" style="13" customWidth="1"/>
    <col min="15377" max="15377" width="36.7109375" style="13" customWidth="1"/>
    <col min="15378" max="15627" width="11.42578125" style="13"/>
    <col min="15628" max="15628" width="36.7109375" style="13" customWidth="1"/>
    <col min="15629" max="15629" width="12.7109375" style="13" customWidth="1"/>
    <col min="15630" max="15630" width="12.42578125" style="13" customWidth="1"/>
    <col min="15631" max="15631" width="10.7109375" style="13" customWidth="1"/>
    <col min="15632" max="15632" width="4.7109375" style="13" customWidth="1"/>
    <col min="15633" max="15633" width="36.7109375" style="13" customWidth="1"/>
    <col min="15634" max="15883" width="11.42578125" style="13"/>
    <col min="15884" max="15884" width="36.7109375" style="13" customWidth="1"/>
    <col min="15885" max="15885" width="12.7109375" style="13" customWidth="1"/>
    <col min="15886" max="15886" width="12.42578125" style="13" customWidth="1"/>
    <col min="15887" max="15887" width="10.7109375" style="13" customWidth="1"/>
    <col min="15888" max="15888" width="4.7109375" style="13" customWidth="1"/>
    <col min="15889" max="15889" width="36.7109375" style="13" customWidth="1"/>
    <col min="15890" max="16139" width="11.42578125" style="13"/>
    <col min="16140" max="16140" width="36.7109375" style="13" customWidth="1"/>
    <col min="16141" max="16141" width="12.7109375" style="13" customWidth="1"/>
    <col min="16142" max="16142" width="12.42578125" style="13" customWidth="1"/>
    <col min="16143" max="16143" width="10.7109375" style="13" customWidth="1"/>
    <col min="16144" max="16144" width="4.7109375" style="13" customWidth="1"/>
    <col min="16145" max="16145" width="36.7109375" style="13" customWidth="1"/>
    <col min="16146" max="16384" width="11.42578125" style="13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80" t="s">
        <v>172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</row>
    <row r="6" spans="2:49" s="101" customFormat="1" ht="25.5">
      <c r="B6" s="121" t="s">
        <v>173</v>
      </c>
      <c r="C6" s="121" t="s">
        <v>174</v>
      </c>
      <c r="D6" s="123" t="s">
        <v>0</v>
      </c>
      <c r="E6" s="121" t="s">
        <v>175</v>
      </c>
      <c r="F6" s="123" t="s">
        <v>0</v>
      </c>
      <c r="G6" s="121" t="s">
        <v>176</v>
      </c>
      <c r="H6" s="123" t="s">
        <v>0</v>
      </c>
      <c r="I6" s="121" t="s">
        <v>177</v>
      </c>
      <c r="J6" s="123" t="s">
        <v>0</v>
      </c>
      <c r="K6" s="182" t="s">
        <v>178</v>
      </c>
      <c r="L6" s="123" t="s">
        <v>0</v>
      </c>
      <c r="M6" s="182" t="s">
        <v>179</v>
      </c>
      <c r="N6" s="123" t="s">
        <v>0</v>
      </c>
      <c r="O6" s="182" t="s">
        <v>180</v>
      </c>
      <c r="P6" s="123" t="s">
        <v>0</v>
      </c>
      <c r="Q6" s="182" t="s">
        <v>181</v>
      </c>
      <c r="R6" s="123" t="s">
        <v>0</v>
      </c>
      <c r="S6" s="121" t="s">
        <v>182</v>
      </c>
      <c r="T6" s="123" t="s">
        <v>0</v>
      </c>
      <c r="U6" s="183" t="s">
        <v>183</v>
      </c>
      <c r="V6" s="123" t="s">
        <v>0</v>
      </c>
      <c r="W6" s="183" t="s">
        <v>184</v>
      </c>
      <c r="X6" s="123" t="s">
        <v>0</v>
      </c>
      <c r="Y6" s="183" t="s">
        <v>185</v>
      </c>
      <c r="Z6" s="123" t="s">
        <v>0</v>
      </c>
      <c r="AA6" s="183" t="s">
        <v>186</v>
      </c>
      <c r="AB6" s="123" t="s">
        <v>0</v>
      </c>
      <c r="AC6" s="121" t="s">
        <v>187</v>
      </c>
      <c r="AD6" s="123" t="s">
        <v>0</v>
      </c>
      <c r="AE6" s="121" t="s">
        <v>188</v>
      </c>
      <c r="AF6" s="123" t="s">
        <v>0</v>
      </c>
      <c r="AG6" s="121" t="s">
        <v>189</v>
      </c>
      <c r="AH6" s="123" t="s">
        <v>0</v>
      </c>
      <c r="AI6" s="121" t="s">
        <v>190</v>
      </c>
      <c r="AJ6" s="123" t="s">
        <v>0</v>
      </c>
      <c r="AK6" s="121" t="s">
        <v>191</v>
      </c>
      <c r="AL6" s="123" t="s">
        <v>0</v>
      </c>
      <c r="AM6" s="121" t="s">
        <v>192</v>
      </c>
      <c r="AN6" s="123" t="s">
        <v>0</v>
      </c>
      <c r="AO6" s="121" t="s">
        <v>193</v>
      </c>
      <c r="AP6" s="123" t="s">
        <v>0</v>
      </c>
      <c r="AQ6" s="121" t="s">
        <v>194</v>
      </c>
      <c r="AR6" s="123" t="s">
        <v>0</v>
      </c>
      <c r="AS6" s="121" t="s">
        <v>195</v>
      </c>
      <c r="AT6" s="123" t="s">
        <v>0</v>
      </c>
      <c r="AU6" s="121" t="s">
        <v>10</v>
      </c>
      <c r="AV6" s="123" t="s">
        <v>0</v>
      </c>
      <c r="AW6"/>
    </row>
    <row r="7" spans="2:49">
      <c r="B7" s="184" t="s">
        <v>11</v>
      </c>
      <c r="C7" s="185">
        <v>92643</v>
      </c>
      <c r="D7" s="186">
        <v>-5.0993126478933837E-2</v>
      </c>
      <c r="E7" s="185">
        <v>12706</v>
      </c>
      <c r="F7" s="186">
        <v>0.19462203836028591</v>
      </c>
      <c r="G7" s="185">
        <v>11913</v>
      </c>
      <c r="H7" s="186">
        <v>4.3718240756965177E-2</v>
      </c>
      <c r="I7" s="185">
        <v>50256</v>
      </c>
      <c r="J7" s="186">
        <v>0.1218858826680953</v>
      </c>
      <c r="K7" s="185">
        <v>9803</v>
      </c>
      <c r="L7" s="186">
        <v>0.43760082123478505</v>
      </c>
      <c r="M7" s="185">
        <v>125236</v>
      </c>
      <c r="N7" s="186">
        <v>0.10398448519040904</v>
      </c>
      <c r="O7" s="185">
        <v>3821</v>
      </c>
      <c r="P7" s="186">
        <v>-0.17933848797250862</v>
      </c>
      <c r="Q7" s="185">
        <v>8050</v>
      </c>
      <c r="R7" s="186">
        <v>0.16329479768786137</v>
      </c>
      <c r="S7" s="185">
        <v>60337.048948067997</v>
      </c>
      <c r="T7" s="186">
        <v>6.4588707895644637E-2</v>
      </c>
      <c r="U7" s="185">
        <v>17601</v>
      </c>
      <c r="V7" s="186">
        <v>8.5377034150813103E-3</v>
      </c>
      <c r="W7" s="185">
        <v>10959</v>
      </c>
      <c r="X7" s="186">
        <v>-3.6366942449314044E-3</v>
      </c>
      <c r="Y7" s="185">
        <v>11093</v>
      </c>
      <c r="Z7" s="186">
        <v>4.4047058823529328E-2</v>
      </c>
      <c r="AA7" s="185">
        <v>20684</v>
      </c>
      <c r="AB7" s="186">
        <v>0.17516050224419066</v>
      </c>
      <c r="AC7" s="185">
        <v>2193</v>
      </c>
      <c r="AD7" s="186">
        <v>2.0000000000000018E-2</v>
      </c>
      <c r="AE7" s="185">
        <v>2780</v>
      </c>
      <c r="AF7" s="186">
        <v>1.0541621228644216E-2</v>
      </c>
      <c r="AG7" s="185">
        <v>6599</v>
      </c>
      <c r="AH7" s="186">
        <v>0.50903270066316031</v>
      </c>
      <c r="AI7" s="185">
        <v>5465</v>
      </c>
      <c r="AJ7" s="186">
        <v>-5.8407994486560977E-2</v>
      </c>
      <c r="AK7" s="185">
        <v>7238</v>
      </c>
      <c r="AL7" s="186">
        <v>0.35062511662623619</v>
      </c>
      <c r="AM7" s="185">
        <v>1240</v>
      </c>
      <c r="AN7" s="186">
        <v>8.4864391951006146E-2</v>
      </c>
      <c r="AO7" s="185">
        <v>1549</v>
      </c>
      <c r="AP7" s="186">
        <v>-0.10720461095100864</v>
      </c>
      <c r="AQ7" s="185">
        <v>4186</v>
      </c>
      <c r="AR7" s="186">
        <v>-8.761543926118831E-3</v>
      </c>
      <c r="AS7" s="185">
        <v>313372</v>
      </c>
      <c r="AT7" s="186">
        <v>0.10772863525818677</v>
      </c>
      <c r="AU7" s="187">
        <v>406015</v>
      </c>
      <c r="AV7" s="188">
        <v>6.7008832719694489E-2</v>
      </c>
    </row>
    <row r="8" spans="2:49">
      <c r="B8" s="184" t="s">
        <v>12</v>
      </c>
      <c r="C8" s="185">
        <v>80313</v>
      </c>
      <c r="D8" s="186">
        <v>-3.5985644152632945E-2</v>
      </c>
      <c r="E8" s="185">
        <v>11387</v>
      </c>
      <c r="F8" s="186">
        <v>0.19548556430446196</v>
      </c>
      <c r="G8" s="185">
        <v>11806</v>
      </c>
      <c r="H8" s="186">
        <v>2.0838737570255006E-2</v>
      </c>
      <c r="I8" s="185">
        <v>54121</v>
      </c>
      <c r="J8" s="186">
        <v>1.3501872659176017E-2</v>
      </c>
      <c r="K8" s="185">
        <v>7872</v>
      </c>
      <c r="L8" s="186">
        <v>0.25450199203187251</v>
      </c>
      <c r="M8" s="185">
        <v>122455</v>
      </c>
      <c r="N8" s="186">
        <v>0.10105560351028631</v>
      </c>
      <c r="O8" s="185">
        <v>4802</v>
      </c>
      <c r="P8" s="186">
        <v>-6.0090037189273859E-2</v>
      </c>
      <c r="Q8" s="185">
        <v>6274</v>
      </c>
      <c r="R8" s="186">
        <v>0.2350393700787401</v>
      </c>
      <c r="S8" s="185">
        <v>64467.116315927065</v>
      </c>
      <c r="T8" s="186">
        <v>5.5763809610409831E-2</v>
      </c>
      <c r="U8" s="185">
        <v>21892</v>
      </c>
      <c r="V8" s="186">
        <v>0.18354327728820885</v>
      </c>
      <c r="W8" s="185">
        <v>13082</v>
      </c>
      <c r="X8" s="186">
        <v>-3.160855725812417E-2</v>
      </c>
      <c r="Y8" s="185">
        <v>10099</v>
      </c>
      <c r="Z8" s="186">
        <v>-3.5618792971734203E-2</v>
      </c>
      <c r="AA8" s="185">
        <v>19394</v>
      </c>
      <c r="AB8" s="186">
        <v>4.3529728275490953E-2</v>
      </c>
      <c r="AC8" s="185">
        <v>3163</v>
      </c>
      <c r="AD8" s="186">
        <v>0.17758749069247948</v>
      </c>
      <c r="AE8" s="185">
        <v>3434</v>
      </c>
      <c r="AF8" s="186">
        <v>0.14428523825391526</v>
      </c>
      <c r="AG8" s="185">
        <v>6592</v>
      </c>
      <c r="AH8" s="186">
        <v>0.4268398268398268</v>
      </c>
      <c r="AI8" s="185">
        <v>5781</v>
      </c>
      <c r="AJ8" s="186">
        <v>0.15967903711133391</v>
      </c>
      <c r="AK8" s="185">
        <v>6833</v>
      </c>
      <c r="AL8" s="186">
        <v>0.32782743878740761</v>
      </c>
      <c r="AM8" s="185">
        <v>847</v>
      </c>
      <c r="AN8" s="186">
        <v>-0.18085106382978722</v>
      </c>
      <c r="AO8" s="185">
        <v>1048</v>
      </c>
      <c r="AP8" s="186">
        <v>-0.25409252669039151</v>
      </c>
      <c r="AQ8" s="185">
        <v>5444</v>
      </c>
      <c r="AR8" s="186">
        <v>1.2864342713145738</v>
      </c>
      <c r="AS8" s="185">
        <v>316327.48641482939</v>
      </c>
      <c r="AT8" s="186">
        <v>9.6497840084239117E-2</v>
      </c>
      <c r="AU8" s="187">
        <v>396640.45042918518</v>
      </c>
      <c r="AV8" s="188">
        <v>6.6811824441916468E-2</v>
      </c>
    </row>
    <row r="9" spans="2:49">
      <c r="B9" s="184" t="s">
        <v>13</v>
      </c>
      <c r="C9" s="185">
        <v>110043</v>
      </c>
      <c r="D9" s="186">
        <v>-4.9632956213835344E-2</v>
      </c>
      <c r="E9" s="185">
        <v>13916</v>
      </c>
      <c r="F9" s="186">
        <v>4.1460859152821383E-2</v>
      </c>
      <c r="G9" s="185">
        <v>10024</v>
      </c>
      <c r="H9" s="186">
        <v>8.1687709075213055E-2</v>
      </c>
      <c r="I9" s="185">
        <v>48166</v>
      </c>
      <c r="J9" s="186">
        <v>8.7317711860580571E-2</v>
      </c>
      <c r="K9" s="185">
        <v>9854</v>
      </c>
      <c r="L9" s="186">
        <v>0.21444417056938625</v>
      </c>
      <c r="M9" s="185">
        <v>154556</v>
      </c>
      <c r="N9" s="186">
        <v>8.7549432146023509E-2</v>
      </c>
      <c r="O9" s="185">
        <v>6136</v>
      </c>
      <c r="P9" s="186">
        <v>7.2352324362111142E-2</v>
      </c>
      <c r="Q9" s="185">
        <v>4485</v>
      </c>
      <c r="R9" s="186">
        <v>-9.0448184952342303E-2</v>
      </c>
      <c r="S9" s="185">
        <v>39349.760354143305</v>
      </c>
      <c r="T9" s="186">
        <v>0.26522243058200901</v>
      </c>
      <c r="U9" s="185">
        <v>12386</v>
      </c>
      <c r="V9" s="186">
        <v>0.32300790429395421</v>
      </c>
      <c r="W9" s="185">
        <v>8146</v>
      </c>
      <c r="X9" s="186">
        <v>0.39725557461406513</v>
      </c>
      <c r="Y9" s="185">
        <v>7342</v>
      </c>
      <c r="Z9" s="186">
        <v>4.0090664400056708E-2</v>
      </c>
      <c r="AA9" s="185">
        <v>11475</v>
      </c>
      <c r="AB9" s="186">
        <v>0.29646367642074334</v>
      </c>
      <c r="AC9" s="185">
        <v>4143</v>
      </c>
      <c r="AD9" s="186">
        <v>0.13196721311475401</v>
      </c>
      <c r="AE9" s="185">
        <v>2565</v>
      </c>
      <c r="AF9" s="186">
        <v>0.20309568480300189</v>
      </c>
      <c r="AG9" s="185">
        <v>8461</v>
      </c>
      <c r="AH9" s="186">
        <v>0.27616892911010549</v>
      </c>
      <c r="AI9" s="185">
        <v>6488</v>
      </c>
      <c r="AJ9" s="186">
        <v>8.5496657857919711E-3</v>
      </c>
      <c r="AK9" s="185">
        <v>7645</v>
      </c>
      <c r="AL9" s="186">
        <v>0.38170974155069581</v>
      </c>
      <c r="AM9" s="185">
        <v>1042</v>
      </c>
      <c r="AN9" s="186">
        <v>-0.10481099656357384</v>
      </c>
      <c r="AO9" s="185">
        <v>1479</v>
      </c>
      <c r="AP9" s="186">
        <v>2.5658807212205259E-2</v>
      </c>
      <c r="AQ9" s="185">
        <v>5255</v>
      </c>
      <c r="AR9" s="186">
        <v>0.65407617248977012</v>
      </c>
      <c r="AS9" s="185">
        <v>323566.56396907195</v>
      </c>
      <c r="AT9" s="186">
        <v>0.11930392615718266</v>
      </c>
      <c r="AU9" s="187">
        <v>433609.51433611568</v>
      </c>
      <c r="AV9" s="188">
        <v>7.0988735715970863E-2</v>
      </c>
    </row>
    <row r="10" spans="2:49">
      <c r="B10" s="184" t="s">
        <v>14</v>
      </c>
      <c r="C10" s="185">
        <v>129258</v>
      </c>
      <c r="D10" s="186">
        <v>-3.0067909803774384E-2</v>
      </c>
      <c r="E10" s="185">
        <v>9228</v>
      </c>
      <c r="F10" s="186">
        <v>3.2615786040444128E-3</v>
      </c>
      <c r="G10" s="185">
        <v>9808</v>
      </c>
      <c r="H10" s="186">
        <v>0.19101396478445665</v>
      </c>
      <c r="I10" s="185">
        <v>41933</v>
      </c>
      <c r="J10" s="186">
        <v>0.14856610698731809</v>
      </c>
      <c r="K10" s="185">
        <v>6284</v>
      </c>
      <c r="L10" s="186">
        <v>0.19558599695585999</v>
      </c>
      <c r="M10" s="185">
        <v>114938</v>
      </c>
      <c r="N10" s="186">
        <v>-3.6581137309292799E-3</v>
      </c>
      <c r="O10" s="185">
        <v>4940</v>
      </c>
      <c r="P10" s="186">
        <v>5.2407328504473716E-2</v>
      </c>
      <c r="Q10" s="185">
        <v>6497</v>
      </c>
      <c r="R10" s="186">
        <v>0.24966339680707827</v>
      </c>
      <c r="S10" s="185">
        <v>4264.2374809146168</v>
      </c>
      <c r="T10" s="186">
        <v>-0.30545102187444351</v>
      </c>
      <c r="U10" s="185">
        <v>1767</v>
      </c>
      <c r="V10" s="186">
        <v>-0.18458698661744344</v>
      </c>
      <c r="W10" s="185">
        <v>1198</v>
      </c>
      <c r="X10" s="186">
        <v>-7.5617283950617287E-2</v>
      </c>
      <c r="Y10" s="185">
        <v>1075</v>
      </c>
      <c r="Z10" s="186">
        <v>-0.50231481481481488</v>
      </c>
      <c r="AA10" s="185">
        <v>225</v>
      </c>
      <c r="AB10" s="186">
        <v>-0.56479690522243708</v>
      </c>
      <c r="AC10" s="185">
        <v>2490</v>
      </c>
      <c r="AD10" s="186">
        <v>4.5779084418311689E-2</v>
      </c>
      <c r="AE10" s="185">
        <v>2150</v>
      </c>
      <c r="AF10" s="186">
        <v>0.32063882063882065</v>
      </c>
      <c r="AG10" s="185">
        <v>7346</v>
      </c>
      <c r="AH10" s="186">
        <v>0.37462574850299402</v>
      </c>
      <c r="AI10" s="185">
        <v>8037</v>
      </c>
      <c r="AJ10" s="186">
        <v>8.5347738014854846E-2</v>
      </c>
      <c r="AK10" s="185">
        <v>8362</v>
      </c>
      <c r="AL10" s="186">
        <v>0.15753045404208188</v>
      </c>
      <c r="AM10" s="185">
        <v>933</v>
      </c>
      <c r="AN10" s="186">
        <v>-0.2420796100731113</v>
      </c>
      <c r="AO10" s="185">
        <v>1704</v>
      </c>
      <c r="AP10" s="186">
        <v>-1.7574692442882123E-3</v>
      </c>
      <c r="AQ10" s="185">
        <v>5500</v>
      </c>
      <c r="AR10" s="186">
        <v>0.59976730657358934</v>
      </c>
      <c r="AS10" s="185">
        <v>234414.9999456378</v>
      </c>
      <c r="AT10" s="186">
        <v>6.0943577935619775E-2</v>
      </c>
      <c r="AU10" s="187">
        <v>363672.96987772809</v>
      </c>
      <c r="AV10" s="188">
        <v>2.6702746687153889E-2</v>
      </c>
    </row>
    <row r="11" spans="2:49">
      <c r="B11" s="184" t="s">
        <v>15</v>
      </c>
      <c r="C11" s="185">
        <v>203180</v>
      </c>
      <c r="D11" s="186">
        <v>-8.884215058006828E-2</v>
      </c>
      <c r="E11" s="185">
        <v>13538</v>
      </c>
      <c r="F11" s="186">
        <v>-7.1149228130360176E-2</v>
      </c>
      <c r="G11" s="185">
        <v>10199</v>
      </c>
      <c r="H11" s="186">
        <v>-1.1149893348846196E-2</v>
      </c>
      <c r="I11" s="185">
        <v>36979</v>
      </c>
      <c r="J11" s="186">
        <v>5.3322699176802324E-2</v>
      </c>
      <c r="K11" s="185">
        <v>9743</v>
      </c>
      <c r="L11" s="186">
        <v>-6.5060934651185121E-2</v>
      </c>
      <c r="M11" s="185">
        <v>124612</v>
      </c>
      <c r="N11" s="186">
        <v>8.2152285674586656E-2</v>
      </c>
      <c r="O11" s="185">
        <v>4809</v>
      </c>
      <c r="P11" s="186">
        <v>-0.13909774436090228</v>
      </c>
      <c r="Q11" s="185">
        <v>15211</v>
      </c>
      <c r="R11" s="186">
        <v>-2.2115075538412077E-2</v>
      </c>
      <c r="S11" s="185">
        <v>4470.6157833301049</v>
      </c>
      <c r="T11" s="186">
        <v>0.44910949709688652</v>
      </c>
      <c r="U11" s="185">
        <v>1455</v>
      </c>
      <c r="V11" s="186">
        <v>0.86777920410783049</v>
      </c>
      <c r="W11" s="185">
        <v>1469</v>
      </c>
      <c r="X11" s="186">
        <v>0.95086321381142103</v>
      </c>
      <c r="Y11" s="185">
        <v>1171</v>
      </c>
      <c r="Z11" s="186">
        <v>-0.20285908781484008</v>
      </c>
      <c r="AA11" s="185">
        <v>374</v>
      </c>
      <c r="AB11" s="186">
        <v>3.4000000000000004</v>
      </c>
      <c r="AC11" s="185">
        <v>1865</v>
      </c>
      <c r="AD11" s="186">
        <v>-8.846529814271753E-2</v>
      </c>
      <c r="AE11" s="185">
        <v>2077</v>
      </c>
      <c r="AF11" s="186">
        <v>0.2459508098380323</v>
      </c>
      <c r="AG11" s="185">
        <v>8994</v>
      </c>
      <c r="AH11" s="186">
        <v>0.41704742397983297</v>
      </c>
      <c r="AI11" s="185">
        <v>7495</v>
      </c>
      <c r="AJ11" s="186">
        <v>0.22687837616631201</v>
      </c>
      <c r="AK11" s="185">
        <v>13864</v>
      </c>
      <c r="AL11" s="186">
        <v>0.21977828611648786</v>
      </c>
      <c r="AM11" s="185">
        <v>761</v>
      </c>
      <c r="AN11" s="186">
        <v>-0.27316141356255974</v>
      </c>
      <c r="AO11" s="185">
        <v>2253</v>
      </c>
      <c r="AP11" s="186">
        <v>1.3495276653171295E-2</v>
      </c>
      <c r="AQ11" s="185">
        <v>5149</v>
      </c>
      <c r="AR11" s="186">
        <v>0.22887828162291179</v>
      </c>
      <c r="AS11" s="185">
        <v>262023.62632397545</v>
      </c>
      <c r="AT11" s="186">
        <v>7.0408823414590316E-2</v>
      </c>
      <c r="AU11" s="187">
        <v>465203.53748182498</v>
      </c>
      <c r="AV11" s="188">
        <v>-5.5063932034985497E-3</v>
      </c>
    </row>
    <row r="12" spans="2:49">
      <c r="B12" s="184" t="s">
        <v>16</v>
      </c>
      <c r="C12" s="185">
        <v>173912</v>
      </c>
      <c r="D12" s="186">
        <v>-3.7714133947147066E-2</v>
      </c>
      <c r="E12" s="185">
        <v>14393</v>
      </c>
      <c r="F12" s="186">
        <v>-8.9741968125474303E-2</v>
      </c>
      <c r="G12" s="185">
        <v>12322</v>
      </c>
      <c r="H12" s="186">
        <v>0.10076826871538325</v>
      </c>
      <c r="I12" s="185">
        <v>38658</v>
      </c>
      <c r="J12" s="186">
        <v>7.7634990103977897E-2</v>
      </c>
      <c r="K12" s="185">
        <v>10252</v>
      </c>
      <c r="L12" s="186">
        <v>0.29772151898734167</v>
      </c>
      <c r="M12" s="185">
        <v>136262</v>
      </c>
      <c r="N12" s="186">
        <v>9.6985066215835358E-2</v>
      </c>
      <c r="O12" s="185">
        <v>6394</v>
      </c>
      <c r="P12" s="186">
        <v>4.5796532548249891E-2</v>
      </c>
      <c r="Q12" s="185">
        <v>8300</v>
      </c>
      <c r="R12" s="186">
        <v>0.18605315804515565</v>
      </c>
      <c r="S12" s="185">
        <v>6107.9723735120051</v>
      </c>
      <c r="T12" s="186">
        <v>-1.0961413961292354E-2</v>
      </c>
      <c r="U12" s="185">
        <v>1976</v>
      </c>
      <c r="V12" s="186">
        <v>-6.3950734249170971E-2</v>
      </c>
      <c r="W12" s="185">
        <v>2077</v>
      </c>
      <c r="X12" s="186">
        <v>0.15517241379310343</v>
      </c>
      <c r="Y12" s="185">
        <v>1683</v>
      </c>
      <c r="Z12" s="186">
        <v>-0.11884816753926697</v>
      </c>
      <c r="AA12" s="185">
        <v>372</v>
      </c>
      <c r="AB12" s="186">
        <v>4.2016806722689148E-2</v>
      </c>
      <c r="AC12" s="185">
        <v>3209</v>
      </c>
      <c r="AD12" s="186">
        <v>-3.5177390258568808E-2</v>
      </c>
      <c r="AE12" s="185">
        <v>2685</v>
      </c>
      <c r="AF12" s="186">
        <v>0.19227353463587926</v>
      </c>
      <c r="AG12" s="185">
        <v>10098</v>
      </c>
      <c r="AH12" s="186">
        <v>0.40406006674082318</v>
      </c>
      <c r="AI12" s="185">
        <v>9779</v>
      </c>
      <c r="AJ12" s="186">
        <v>0.18763662861306774</v>
      </c>
      <c r="AK12" s="185">
        <v>10740</v>
      </c>
      <c r="AL12" s="186">
        <v>3.6279428791972101E-2</v>
      </c>
      <c r="AM12" s="185">
        <v>1506</v>
      </c>
      <c r="AN12" s="186">
        <v>0.11225997045790259</v>
      </c>
      <c r="AO12" s="185">
        <v>2105</v>
      </c>
      <c r="AP12" s="186">
        <v>5.9386009058882694E-2</v>
      </c>
      <c r="AQ12" s="185">
        <v>4536</v>
      </c>
      <c r="AR12" s="186">
        <v>1.3404825737265424E-2</v>
      </c>
      <c r="AS12" s="185">
        <v>277348.50027297525</v>
      </c>
      <c r="AT12" s="186">
        <v>9.4218622755878112E-2</v>
      </c>
      <c r="AU12" s="187">
        <v>451260.46255884127</v>
      </c>
      <c r="AV12" s="188">
        <v>3.9303351277869991E-2</v>
      </c>
    </row>
    <row r="13" spans="2:49">
      <c r="B13" s="184" t="s">
        <v>17</v>
      </c>
      <c r="C13" s="185">
        <v>144320</v>
      </c>
      <c r="D13" s="186">
        <v>7.2987219615919363E-2</v>
      </c>
      <c r="E13" s="185">
        <v>6938</v>
      </c>
      <c r="F13" s="186">
        <v>-0.24595152700793388</v>
      </c>
      <c r="G13" s="185">
        <v>8914</v>
      </c>
      <c r="H13" s="186">
        <v>0.15841455490578293</v>
      </c>
      <c r="I13" s="185">
        <v>34681</v>
      </c>
      <c r="J13" s="186">
        <v>3.4358316681082135E-2</v>
      </c>
      <c r="K13" s="185">
        <v>6068</v>
      </c>
      <c r="L13" s="186">
        <v>0.18794048551292097</v>
      </c>
      <c r="M13" s="185">
        <v>120231</v>
      </c>
      <c r="N13" s="186">
        <v>9.3695136039879667E-2</v>
      </c>
      <c r="O13" s="185">
        <v>5964</v>
      </c>
      <c r="P13" s="186">
        <v>3.4518647007805825E-2</v>
      </c>
      <c r="Q13" s="185">
        <v>5900</v>
      </c>
      <c r="R13" s="186">
        <v>0.11573373676248111</v>
      </c>
      <c r="S13" s="185">
        <v>4738.9289872377249</v>
      </c>
      <c r="T13" s="186">
        <v>-4.9026404066173424E-2</v>
      </c>
      <c r="U13" s="185">
        <v>1611</v>
      </c>
      <c r="V13" s="186">
        <v>4.542504866969499E-2</v>
      </c>
      <c r="W13" s="185">
        <v>1227</v>
      </c>
      <c r="X13" s="186">
        <v>0.22089552238805976</v>
      </c>
      <c r="Y13" s="185">
        <v>1491</v>
      </c>
      <c r="Z13" s="186">
        <v>-0.33733333333333337</v>
      </c>
      <c r="AA13" s="185">
        <v>410</v>
      </c>
      <c r="AB13" s="186">
        <v>1.1925133689839571</v>
      </c>
      <c r="AC13" s="185">
        <v>1952</v>
      </c>
      <c r="AD13" s="186">
        <v>-0.10786106032906762</v>
      </c>
      <c r="AE13" s="185">
        <v>1737</v>
      </c>
      <c r="AF13" s="186">
        <v>0.22323943661971835</v>
      </c>
      <c r="AG13" s="185">
        <v>6927</v>
      </c>
      <c r="AH13" s="186">
        <v>0.10337687161516396</v>
      </c>
      <c r="AI13" s="185">
        <v>8009</v>
      </c>
      <c r="AJ13" s="186">
        <v>-9.9505284461434695E-2</v>
      </c>
      <c r="AK13" s="185">
        <v>7625</v>
      </c>
      <c r="AL13" s="186">
        <v>-0.12103746397694526</v>
      </c>
      <c r="AM13" s="185">
        <v>1254</v>
      </c>
      <c r="AN13" s="186">
        <v>0.11367673179396087</v>
      </c>
      <c r="AO13" s="185">
        <v>1693</v>
      </c>
      <c r="AP13" s="186">
        <v>0.29138062547673527</v>
      </c>
      <c r="AQ13" s="185">
        <v>7991</v>
      </c>
      <c r="AR13" s="186">
        <v>1.0164017158718144</v>
      </c>
      <c r="AS13" s="185">
        <v>230624.78774607665</v>
      </c>
      <c r="AT13" s="186">
        <v>7.0905676571743737E-2</v>
      </c>
      <c r="AU13" s="187">
        <v>374944.86073329614</v>
      </c>
      <c r="AV13" s="188">
        <v>7.1706567475298799E-2</v>
      </c>
    </row>
    <row r="14" spans="2:49">
      <c r="B14" s="184" t="s">
        <v>18</v>
      </c>
      <c r="C14" s="185">
        <v>139577</v>
      </c>
      <c r="D14" s="186">
        <v>6.278791755183466E-2</v>
      </c>
      <c r="E14" s="185">
        <v>13350</v>
      </c>
      <c r="F14" s="186">
        <v>0.29435718440954051</v>
      </c>
      <c r="G14" s="185">
        <v>8821</v>
      </c>
      <c r="H14" s="186">
        <v>8.766954377311964E-2</v>
      </c>
      <c r="I14" s="185">
        <v>38552</v>
      </c>
      <c r="J14" s="186">
        <v>5.0405972426570855E-2</v>
      </c>
      <c r="K14" s="185">
        <v>8128</v>
      </c>
      <c r="L14" s="186">
        <v>0.16031406138472515</v>
      </c>
      <c r="M14" s="185">
        <v>109474</v>
      </c>
      <c r="N14" s="186">
        <v>-3.0911955809712621E-2</v>
      </c>
      <c r="O14" s="185">
        <v>5675</v>
      </c>
      <c r="P14" s="186">
        <v>-0.31766261873271617</v>
      </c>
      <c r="Q14" s="185">
        <v>5238</v>
      </c>
      <c r="R14" s="186">
        <v>0.186409966024915</v>
      </c>
      <c r="S14" s="185">
        <v>4010.4527401410737</v>
      </c>
      <c r="T14" s="186">
        <v>4.2021247640765758E-2</v>
      </c>
      <c r="U14" s="185">
        <v>1066</v>
      </c>
      <c r="V14" s="186">
        <v>-1.0213556174558991E-2</v>
      </c>
      <c r="W14" s="185">
        <v>1039</v>
      </c>
      <c r="X14" s="186">
        <v>4.6162162162162161</v>
      </c>
      <c r="Y14" s="185">
        <v>1674</v>
      </c>
      <c r="Z14" s="186">
        <v>-0.15326251896813359</v>
      </c>
      <c r="AA14" s="185">
        <v>227</v>
      </c>
      <c r="AB14" s="186">
        <v>-0.62786885245901636</v>
      </c>
      <c r="AC14" s="185">
        <v>2341</v>
      </c>
      <c r="AD14" s="186">
        <v>8.8331008833100855E-2</v>
      </c>
      <c r="AE14" s="185">
        <v>1514</v>
      </c>
      <c r="AF14" s="186">
        <v>-0.1353512278697887</v>
      </c>
      <c r="AG14" s="185">
        <v>5637</v>
      </c>
      <c r="AH14" s="186">
        <v>-0.24396459227467815</v>
      </c>
      <c r="AI14" s="185">
        <v>4454</v>
      </c>
      <c r="AJ14" s="186">
        <v>-0.18514452982070984</v>
      </c>
      <c r="AK14" s="185">
        <v>7597</v>
      </c>
      <c r="AL14" s="186">
        <v>0.63200859291084854</v>
      </c>
      <c r="AM14" s="185">
        <v>901</v>
      </c>
      <c r="AN14" s="186">
        <v>-0.13779904306220092</v>
      </c>
      <c r="AO14" s="185">
        <v>1561</v>
      </c>
      <c r="AP14" s="186">
        <v>5.1178451178451212E-2</v>
      </c>
      <c r="AQ14" s="185">
        <v>4471</v>
      </c>
      <c r="AR14" s="186">
        <v>0.3651908396946566</v>
      </c>
      <c r="AS14" s="185">
        <v>221724.13830213598</v>
      </c>
      <c r="AT14" s="186">
        <v>1.2616294846508058E-2</v>
      </c>
      <c r="AU14" s="187">
        <v>361301.20109005354</v>
      </c>
      <c r="AV14" s="188">
        <v>3.1427160904001328E-2</v>
      </c>
    </row>
    <row r="15" spans="2:49">
      <c r="B15" s="184" t="s">
        <v>19</v>
      </c>
      <c r="C15" s="185">
        <v>132956</v>
      </c>
      <c r="D15" s="186">
        <v>1.94370538486901E-2</v>
      </c>
      <c r="E15" s="185">
        <v>11778</v>
      </c>
      <c r="F15" s="186">
        <v>-0.12248547161376844</v>
      </c>
      <c r="G15" s="185">
        <v>12948</v>
      </c>
      <c r="H15" s="186">
        <v>5.6031318815757292E-2</v>
      </c>
      <c r="I15" s="185">
        <v>45202</v>
      </c>
      <c r="J15" s="186">
        <v>-0.11259006223373969</v>
      </c>
      <c r="K15" s="185">
        <v>13544</v>
      </c>
      <c r="L15" s="186">
        <v>2.8632186526923453E-2</v>
      </c>
      <c r="M15" s="185">
        <v>138930</v>
      </c>
      <c r="N15" s="186">
        <v>0.10798309275061801</v>
      </c>
      <c r="O15" s="185">
        <v>5935</v>
      </c>
      <c r="P15" s="186">
        <v>-0.18843156023519758</v>
      </c>
      <c r="Q15" s="185">
        <v>5337</v>
      </c>
      <c r="R15" s="186">
        <v>-0.15446768060836502</v>
      </c>
      <c r="S15" s="185">
        <v>22371.394661605747</v>
      </c>
      <c r="T15" s="186">
        <v>-0.20807368026422901</v>
      </c>
      <c r="U15" s="185">
        <v>8819</v>
      </c>
      <c r="V15" s="186">
        <v>-7.3147661586967949E-2</v>
      </c>
      <c r="W15" s="185">
        <v>3407</v>
      </c>
      <c r="X15" s="186">
        <v>-0.20619757688723206</v>
      </c>
      <c r="Y15" s="185">
        <v>4530</v>
      </c>
      <c r="Z15" s="186">
        <v>-0.32599315578038979</v>
      </c>
      <c r="AA15" s="185">
        <v>5616</v>
      </c>
      <c r="AB15" s="186">
        <v>-0.27263307861675945</v>
      </c>
      <c r="AC15" s="185">
        <v>2811</v>
      </c>
      <c r="AD15" s="186">
        <v>-6.049465240641716E-2</v>
      </c>
      <c r="AE15" s="185">
        <v>2483</v>
      </c>
      <c r="AF15" s="186">
        <v>-0.12199434229137196</v>
      </c>
      <c r="AG15" s="185">
        <v>6951</v>
      </c>
      <c r="AH15" s="186">
        <v>0.29973821989528804</v>
      </c>
      <c r="AI15" s="185">
        <v>5778</v>
      </c>
      <c r="AJ15" s="186">
        <v>-7.4483421432003816E-2</v>
      </c>
      <c r="AK15" s="185">
        <v>6303</v>
      </c>
      <c r="AL15" s="186">
        <v>-8.9425021670037519E-2</v>
      </c>
      <c r="AM15" s="185">
        <v>1309</v>
      </c>
      <c r="AN15" s="186">
        <v>-5.8273381294964066E-2</v>
      </c>
      <c r="AO15" s="185">
        <v>1435</v>
      </c>
      <c r="AP15" s="186">
        <v>-0.31958274063537218</v>
      </c>
      <c r="AQ15" s="185">
        <v>6477</v>
      </c>
      <c r="AR15" s="186">
        <v>1.0719769673704413</v>
      </c>
      <c r="AS15" s="185">
        <v>289591.46665269125</v>
      </c>
      <c r="AT15" s="186">
        <v>5.4882274262066932E-3</v>
      </c>
      <c r="AU15" s="187">
        <v>422547.48608974507</v>
      </c>
      <c r="AV15" s="188">
        <v>9.8357748601132222E-3</v>
      </c>
    </row>
    <row r="16" spans="2:49">
      <c r="B16" s="184" t="s">
        <v>20</v>
      </c>
      <c r="C16" s="185">
        <v>101260</v>
      </c>
      <c r="D16" s="186">
        <v>0.28075079367086997</v>
      </c>
      <c r="E16" s="185">
        <v>10964</v>
      </c>
      <c r="F16" s="186">
        <v>-6.2425175303574498E-2</v>
      </c>
      <c r="G16" s="185">
        <v>8525</v>
      </c>
      <c r="H16" s="186">
        <v>-9.5490716180371304E-2</v>
      </c>
      <c r="I16" s="185">
        <v>50145</v>
      </c>
      <c r="J16" s="186">
        <v>-4.3691357082920157E-2</v>
      </c>
      <c r="K16" s="185">
        <v>9268</v>
      </c>
      <c r="L16" s="186">
        <v>-7.0690865336408337E-2</v>
      </c>
      <c r="M16" s="185">
        <v>125351</v>
      </c>
      <c r="N16" s="186">
        <v>-4.6056967704536378E-3</v>
      </c>
      <c r="O16" s="185">
        <v>6522</v>
      </c>
      <c r="P16" s="186">
        <v>-0.12714132762312635</v>
      </c>
      <c r="Q16" s="185">
        <v>6895</v>
      </c>
      <c r="R16" s="186">
        <v>4.8828719196835957E-2</v>
      </c>
      <c r="S16" s="185">
        <v>57423.18578606598</v>
      </c>
      <c r="T16" s="186">
        <v>-0.29179538607901934</v>
      </c>
      <c r="U16" s="185">
        <v>17283</v>
      </c>
      <c r="V16" s="186">
        <v>-0.27333501513622604</v>
      </c>
      <c r="W16" s="185">
        <v>11839</v>
      </c>
      <c r="X16" s="186">
        <v>-0.21885721826339399</v>
      </c>
      <c r="Y16" s="185">
        <v>12247</v>
      </c>
      <c r="Z16" s="186">
        <v>-0.32202170062001767</v>
      </c>
      <c r="AA16" s="185">
        <v>16055</v>
      </c>
      <c r="AB16" s="186">
        <v>-0.33323643008430581</v>
      </c>
      <c r="AC16" s="185">
        <v>2315</v>
      </c>
      <c r="AD16" s="186">
        <v>-2.8127623845507932E-2</v>
      </c>
      <c r="AE16" s="185">
        <v>2663</v>
      </c>
      <c r="AF16" s="186">
        <v>0.29586374695863737</v>
      </c>
      <c r="AG16" s="185">
        <v>4672</v>
      </c>
      <c r="AH16" s="186">
        <v>7.3307460112117528E-3</v>
      </c>
      <c r="AI16" s="185">
        <v>5475</v>
      </c>
      <c r="AJ16" s="186">
        <v>-0.17532760957975602</v>
      </c>
      <c r="AK16" s="185">
        <v>5565</v>
      </c>
      <c r="AL16" s="186">
        <v>-3.8361845515811344E-2</v>
      </c>
      <c r="AM16" s="185">
        <v>1271</v>
      </c>
      <c r="AN16" s="186">
        <v>0.66797900262467191</v>
      </c>
      <c r="AO16" s="185">
        <v>1407</v>
      </c>
      <c r="AP16" s="186">
        <v>0.36469447138700284</v>
      </c>
      <c r="AQ16" s="185">
        <v>4639</v>
      </c>
      <c r="AR16" s="186">
        <v>0.80998829496683578</v>
      </c>
      <c r="AS16" s="185">
        <v>303100.54255538568</v>
      </c>
      <c r="AT16" s="186">
        <v>-8.2743838204915043E-2</v>
      </c>
      <c r="AU16" s="187">
        <v>404360.82330617937</v>
      </c>
      <c r="AV16" s="188">
        <v>-1.2562667992289223E-2</v>
      </c>
    </row>
    <row r="17" spans="2:52">
      <c r="B17" s="184" t="s">
        <v>21</v>
      </c>
      <c r="C17" s="185">
        <v>82010</v>
      </c>
      <c r="D17" s="186">
        <v>0.10213680956860638</v>
      </c>
      <c r="E17" s="185">
        <v>12500</v>
      </c>
      <c r="F17" s="186">
        <v>-6.6746304315365101E-2</v>
      </c>
      <c r="G17" s="185">
        <v>10187</v>
      </c>
      <c r="H17" s="186">
        <v>0.10189291508923737</v>
      </c>
      <c r="I17" s="185">
        <v>46203</v>
      </c>
      <c r="J17" s="186">
        <v>-2.4821123282466884E-2</v>
      </c>
      <c r="K17" s="185">
        <v>11071</v>
      </c>
      <c r="L17" s="186">
        <v>-9.4837612955175343E-3</v>
      </c>
      <c r="M17" s="185">
        <v>112439</v>
      </c>
      <c r="N17" s="186">
        <v>-5.9048495752960339E-2</v>
      </c>
      <c r="O17" s="185">
        <v>6360</v>
      </c>
      <c r="P17" s="186">
        <v>-0.17786970010341263</v>
      </c>
      <c r="Q17" s="185">
        <v>8460</v>
      </c>
      <c r="R17" s="186">
        <v>4.2000246335755609E-2</v>
      </c>
      <c r="S17" s="185">
        <v>56014.435965486897</v>
      </c>
      <c r="T17" s="186">
        <v>-0.19669326572594825</v>
      </c>
      <c r="U17" s="185">
        <v>16005</v>
      </c>
      <c r="V17" s="186">
        <v>-0.24908510837946884</v>
      </c>
      <c r="W17" s="185">
        <v>11642</v>
      </c>
      <c r="X17" s="186">
        <v>-0.13928729853615263</v>
      </c>
      <c r="Y17" s="185">
        <v>13135</v>
      </c>
      <c r="Z17" s="186">
        <v>-0.17566210618802558</v>
      </c>
      <c r="AA17" s="185">
        <v>15233</v>
      </c>
      <c r="AB17" s="186">
        <v>-0.19640219455581343</v>
      </c>
      <c r="AC17" s="185">
        <v>2362</v>
      </c>
      <c r="AD17" s="186">
        <v>3.1441048034934527E-2</v>
      </c>
      <c r="AE17" s="185">
        <v>2780</v>
      </c>
      <c r="AF17" s="186">
        <v>2.4318349299926378E-2</v>
      </c>
      <c r="AG17" s="185">
        <v>3597</v>
      </c>
      <c r="AH17" s="186">
        <v>0.13006597549481613</v>
      </c>
      <c r="AI17" s="185">
        <v>5123</v>
      </c>
      <c r="AJ17" s="186">
        <v>-0.17847979474021813</v>
      </c>
      <c r="AK17" s="185">
        <v>5110</v>
      </c>
      <c r="AL17" s="186">
        <v>-0.10554874846840534</v>
      </c>
      <c r="AM17" s="185">
        <v>768</v>
      </c>
      <c r="AN17" s="186">
        <v>4.0650406504065151E-2</v>
      </c>
      <c r="AO17" s="185">
        <v>1349</v>
      </c>
      <c r="AP17" s="186">
        <v>0.22192028985507251</v>
      </c>
      <c r="AQ17" s="185">
        <v>3213</v>
      </c>
      <c r="AR17" s="186">
        <v>0.10071942446043169</v>
      </c>
      <c r="AS17" s="185">
        <v>287536.16785434866</v>
      </c>
      <c r="AT17" s="186">
        <v>-7.595306888753961E-2</v>
      </c>
      <c r="AU17" s="187">
        <v>369546.2699911581</v>
      </c>
      <c r="AV17" s="188">
        <v>-4.1584418882536833E-2</v>
      </c>
    </row>
    <row r="18" spans="2:52">
      <c r="B18" s="184" t="s">
        <v>22</v>
      </c>
      <c r="C18" s="185">
        <v>76712</v>
      </c>
      <c r="D18" s="186">
        <v>0.14993254384649979</v>
      </c>
      <c r="E18" s="185">
        <v>10543</v>
      </c>
      <c r="F18" s="186">
        <v>2.58830397976062E-2</v>
      </c>
      <c r="G18" s="185">
        <v>11385</v>
      </c>
      <c r="H18" s="186">
        <v>6.2727527303276354E-2</v>
      </c>
      <c r="I18" s="185">
        <v>51458</v>
      </c>
      <c r="J18" s="186">
        <v>-1.9287211740041887E-2</v>
      </c>
      <c r="K18" s="185">
        <v>9016</v>
      </c>
      <c r="L18" s="186">
        <v>8.5872576177285387E-2</v>
      </c>
      <c r="M18" s="185">
        <v>114817</v>
      </c>
      <c r="N18" s="186">
        <v>-3.3506071890488931E-3</v>
      </c>
      <c r="O18" s="185">
        <v>6490</v>
      </c>
      <c r="P18" s="186">
        <v>-0.21285627653123107</v>
      </c>
      <c r="Q18" s="185">
        <v>9764</v>
      </c>
      <c r="R18" s="186">
        <v>-1.5030767678805623E-2</v>
      </c>
      <c r="S18" s="185">
        <v>63174.80101628595</v>
      </c>
      <c r="T18" s="186">
        <v>-8.67902037292968E-2</v>
      </c>
      <c r="U18" s="185">
        <v>19077</v>
      </c>
      <c r="V18" s="186">
        <v>-7.5592382613752007E-2</v>
      </c>
      <c r="W18" s="185">
        <v>13342</v>
      </c>
      <c r="X18" s="186">
        <v>8.7988257359536748E-2</v>
      </c>
      <c r="Y18" s="185">
        <v>12696</v>
      </c>
      <c r="Z18" s="186">
        <v>-0.21137958879433505</v>
      </c>
      <c r="AA18" s="185">
        <v>18060</v>
      </c>
      <c r="AB18" s="186">
        <v>-0.10505450941526262</v>
      </c>
      <c r="AC18" s="185">
        <v>2218</v>
      </c>
      <c r="AD18" s="186">
        <v>-5.9771089444679903E-2</v>
      </c>
      <c r="AE18" s="185">
        <v>3306</v>
      </c>
      <c r="AF18" s="186">
        <v>-1.1659192825112075E-2</v>
      </c>
      <c r="AG18" s="185">
        <v>6118</v>
      </c>
      <c r="AH18" s="186">
        <v>-6.9930069930069894E-2</v>
      </c>
      <c r="AI18" s="185">
        <v>5829</v>
      </c>
      <c r="AJ18" s="186">
        <v>-8.0309245818870334E-2</v>
      </c>
      <c r="AK18" s="185">
        <v>5329</v>
      </c>
      <c r="AL18" s="186">
        <v>-0.12294272547728768</v>
      </c>
      <c r="AM18" s="185">
        <v>853</v>
      </c>
      <c r="AN18" s="186">
        <v>0.49387040280210148</v>
      </c>
      <c r="AO18" s="185">
        <v>1528</v>
      </c>
      <c r="AP18" s="186">
        <v>0.13017751479289941</v>
      </c>
      <c r="AQ18" s="185">
        <v>3696</v>
      </c>
      <c r="AR18" s="186">
        <v>0.19302775984506138</v>
      </c>
      <c r="AS18" s="185">
        <v>305524.91438641847</v>
      </c>
      <c r="AT18" s="186">
        <v>-2.7051709848305072E-2</v>
      </c>
      <c r="AU18" s="187">
        <v>382237.06431896228</v>
      </c>
      <c r="AV18" s="188">
        <v>3.9592868041200546E-3</v>
      </c>
    </row>
    <row r="19" spans="2:52" ht="30" customHeight="1">
      <c r="B19" s="189" t="s">
        <v>249</v>
      </c>
      <c r="C19" s="190">
        <v>1466184</v>
      </c>
      <c r="D19" s="167">
        <v>1.1060970496723055E-2</v>
      </c>
      <c r="E19" s="190">
        <v>141241</v>
      </c>
      <c r="F19" s="167">
        <v>-1.1951064281168211E-3</v>
      </c>
      <c r="G19" s="190">
        <v>126852</v>
      </c>
      <c r="H19" s="167">
        <v>6.2074046785780101E-2</v>
      </c>
      <c r="I19" s="190">
        <v>536354</v>
      </c>
      <c r="J19" s="167">
        <v>2.4679234901687996E-2</v>
      </c>
      <c r="K19" s="190">
        <v>110903</v>
      </c>
      <c r="L19" s="167">
        <v>0.11440141481942967</v>
      </c>
      <c r="M19" s="190">
        <v>1499301</v>
      </c>
      <c r="N19" s="167">
        <v>4.8159517565905752E-2</v>
      </c>
      <c r="O19" s="190">
        <v>67848</v>
      </c>
      <c r="P19" s="167">
        <v>-0.11574502469731129</v>
      </c>
      <c r="Q19" s="190">
        <v>90411</v>
      </c>
      <c r="R19" s="167">
        <v>5.9868235956110016E-2</v>
      </c>
      <c r="S19" s="190">
        <v>386725.75418617734</v>
      </c>
      <c r="T19" s="167">
        <v>-8.210207515955914E-2</v>
      </c>
      <c r="U19" s="190">
        <v>120938</v>
      </c>
      <c r="V19" s="167">
        <v>-5.6910695904426212E-2</v>
      </c>
      <c r="W19" s="190">
        <v>79427</v>
      </c>
      <c r="X19" s="167">
        <v>-1.4700044658363498E-2</v>
      </c>
      <c r="Y19" s="190">
        <v>78236</v>
      </c>
      <c r="Z19" s="167">
        <v>-0.17420308211948488</v>
      </c>
      <c r="AA19" s="190">
        <v>108125</v>
      </c>
      <c r="AB19" s="167">
        <v>-8.1577181493090012E-2</v>
      </c>
      <c r="AC19" s="190">
        <v>31062</v>
      </c>
      <c r="AD19" s="167">
        <v>1.473326581947676E-2</v>
      </c>
      <c r="AE19" s="190">
        <v>30174</v>
      </c>
      <c r="AF19" s="167">
        <v>9.548358989253547E-2</v>
      </c>
      <c r="AG19" s="190">
        <v>81992</v>
      </c>
      <c r="AH19" s="167">
        <v>0.20599526380043254</v>
      </c>
      <c r="AI19" s="190">
        <v>77713</v>
      </c>
      <c r="AJ19" s="167">
        <v>-1.3619170918691137E-2</v>
      </c>
      <c r="AK19" s="190">
        <v>92211</v>
      </c>
      <c r="AL19" s="167">
        <v>0.11339048539000252</v>
      </c>
      <c r="AM19" s="190">
        <v>12685</v>
      </c>
      <c r="AN19" s="167">
        <v>6.3466878222926404E-3</v>
      </c>
      <c r="AO19" s="190">
        <v>19111</v>
      </c>
      <c r="AP19" s="167">
        <v>1.1645757238896826E-2</v>
      </c>
      <c r="AQ19" s="190">
        <v>60557</v>
      </c>
      <c r="AR19" s="167">
        <v>0.48318597075608016</v>
      </c>
      <c r="AS19" s="190">
        <v>3365141.2389589571</v>
      </c>
      <c r="AT19" s="167">
        <v>3.3000363747892614E-2</v>
      </c>
      <c r="AU19" s="190">
        <v>4831325.2500199284</v>
      </c>
      <c r="AV19" s="167">
        <v>2.6242294141912259E-2</v>
      </c>
      <c r="AY19" s="191"/>
      <c r="AZ19" s="191"/>
    </row>
    <row r="20" spans="2:52" ht="15" hidden="1" customHeight="1" outlineLevel="1">
      <c r="B20" s="184" t="s">
        <v>11</v>
      </c>
      <c r="C20" s="185">
        <v>97621</v>
      </c>
      <c r="D20" s="186">
        <v>0.12041914861871472</v>
      </c>
      <c r="E20" s="185">
        <v>10636</v>
      </c>
      <c r="F20" s="186">
        <v>-0.12841104646398427</v>
      </c>
      <c r="G20" s="185">
        <v>11414</v>
      </c>
      <c r="H20" s="186">
        <v>4.1518386714116229E-2</v>
      </c>
      <c r="I20" s="185">
        <v>44796</v>
      </c>
      <c r="J20" s="186">
        <v>-0.10433078737953372</v>
      </c>
      <c r="K20" s="185">
        <v>6819</v>
      </c>
      <c r="L20" s="186">
        <v>-5.5278470490440546E-2</v>
      </c>
      <c r="M20" s="185">
        <v>113440</v>
      </c>
      <c r="N20" s="186">
        <v>-0.12687417259320832</v>
      </c>
      <c r="O20" s="185">
        <v>4656</v>
      </c>
      <c r="P20" s="186">
        <v>-0.1731486414491209</v>
      </c>
      <c r="Q20" s="185">
        <v>6920</v>
      </c>
      <c r="R20" s="186">
        <v>-0.12227295788939629</v>
      </c>
      <c r="S20" s="185">
        <v>56676.393898010872</v>
      </c>
      <c r="T20" s="186">
        <v>-0.200643416026838</v>
      </c>
      <c r="U20" s="185">
        <v>17452</v>
      </c>
      <c r="V20" s="186">
        <v>-0.194423929098966</v>
      </c>
      <c r="W20" s="185">
        <v>10999</v>
      </c>
      <c r="X20" s="186">
        <v>-0.14743043174947679</v>
      </c>
      <c r="Y20" s="185">
        <v>10625</v>
      </c>
      <c r="Z20" s="186">
        <v>-0.26424762828059001</v>
      </c>
      <c r="AA20" s="185">
        <v>17601</v>
      </c>
      <c r="AB20" s="186">
        <v>-0.19619125907658586</v>
      </c>
      <c r="AC20" s="185">
        <v>2150</v>
      </c>
      <c r="AD20" s="186">
        <v>5.0317537860283368E-2</v>
      </c>
      <c r="AE20" s="185">
        <v>2751</v>
      </c>
      <c r="AF20" s="186">
        <v>2.34375E-2</v>
      </c>
      <c r="AG20" s="185">
        <v>4373</v>
      </c>
      <c r="AH20" s="186">
        <v>-0.19864394355873194</v>
      </c>
      <c r="AI20" s="185">
        <v>5804</v>
      </c>
      <c r="AJ20" s="186">
        <v>5.1258829922115501E-2</v>
      </c>
      <c r="AK20" s="185">
        <v>5359</v>
      </c>
      <c r="AL20" s="186">
        <v>-0.2281434538383984</v>
      </c>
      <c r="AM20" s="185">
        <v>1143</v>
      </c>
      <c r="AN20" s="186">
        <v>0.10009624639076042</v>
      </c>
      <c r="AO20" s="185">
        <v>1735</v>
      </c>
      <c r="AP20" s="186">
        <v>6.7035670356703658E-2</v>
      </c>
      <c r="AQ20" s="185">
        <v>4223</v>
      </c>
      <c r="AR20" s="186">
        <v>0.39973483592973147</v>
      </c>
      <c r="AS20" s="185">
        <v>282896</v>
      </c>
      <c r="AT20" s="186">
        <v>-0.12436160136686947</v>
      </c>
      <c r="AU20" s="187">
        <v>380517</v>
      </c>
      <c r="AV20" s="188">
        <v>-7.2369046545247118E-2</v>
      </c>
    </row>
    <row r="21" spans="2:52" ht="15" hidden="1" customHeight="1" outlineLevel="1">
      <c r="B21" s="184" t="s">
        <v>12</v>
      </c>
      <c r="C21" s="185">
        <v>83311</v>
      </c>
      <c r="D21" s="186">
        <v>-0.10223280674152457</v>
      </c>
      <c r="E21" s="185">
        <v>9525</v>
      </c>
      <c r="F21" s="186">
        <v>-0.11064425770308128</v>
      </c>
      <c r="G21" s="185">
        <v>11565</v>
      </c>
      <c r="H21" s="186">
        <v>0.18179031269160029</v>
      </c>
      <c r="I21" s="185">
        <v>53400</v>
      </c>
      <c r="J21" s="186">
        <v>-0.11363410018922415</v>
      </c>
      <c r="K21" s="185">
        <v>6275</v>
      </c>
      <c r="L21" s="186">
        <v>-4.9098348234581035E-2</v>
      </c>
      <c r="M21" s="185">
        <v>111216</v>
      </c>
      <c r="N21" s="186">
        <v>-0.13622666128180438</v>
      </c>
      <c r="O21" s="185">
        <v>5109</v>
      </c>
      <c r="P21" s="186">
        <v>-0.20209276901452444</v>
      </c>
      <c r="Q21" s="185">
        <v>5080</v>
      </c>
      <c r="R21" s="186">
        <v>-2.9423003439052353E-2</v>
      </c>
      <c r="S21" s="185">
        <v>61062.063057187239</v>
      </c>
      <c r="T21" s="186">
        <v>-0.25389066182235676</v>
      </c>
      <c r="U21" s="185">
        <v>18497</v>
      </c>
      <c r="V21" s="186">
        <v>-0.26602118963533194</v>
      </c>
      <c r="W21" s="185">
        <v>13509</v>
      </c>
      <c r="X21" s="186">
        <v>-0.24862339395961952</v>
      </c>
      <c r="Y21" s="185">
        <v>10472</v>
      </c>
      <c r="Z21" s="186">
        <v>-0.42229822916092019</v>
      </c>
      <c r="AA21" s="185">
        <v>18585</v>
      </c>
      <c r="AB21" s="186">
        <v>-9.4871669994642804E-2</v>
      </c>
      <c r="AC21" s="185">
        <v>2686</v>
      </c>
      <c r="AD21" s="186">
        <v>-0.16867842773135255</v>
      </c>
      <c r="AE21" s="185">
        <v>3001</v>
      </c>
      <c r="AF21" s="186">
        <v>-8.1982257571122652E-2</v>
      </c>
      <c r="AG21" s="185">
        <v>4620</v>
      </c>
      <c r="AH21" s="186">
        <v>-0.23963133640552992</v>
      </c>
      <c r="AI21" s="185">
        <v>4985</v>
      </c>
      <c r="AJ21" s="186">
        <v>-0.13903281519861832</v>
      </c>
      <c r="AK21" s="185">
        <v>5146</v>
      </c>
      <c r="AL21" s="186">
        <v>-0.210009210930304</v>
      </c>
      <c r="AM21" s="185">
        <v>1034</v>
      </c>
      <c r="AN21" s="186">
        <v>0.18442153493699887</v>
      </c>
      <c r="AO21" s="185">
        <v>1405</v>
      </c>
      <c r="AP21" s="186">
        <v>4.4609665427509215E-2</v>
      </c>
      <c r="AQ21" s="185">
        <v>2381</v>
      </c>
      <c r="AR21" s="186">
        <v>4.8898678414097008E-2</v>
      </c>
      <c r="AS21" s="185">
        <v>288488.92797684611</v>
      </c>
      <c r="AT21" s="186">
        <v>-0.14885612310624308</v>
      </c>
      <c r="AU21" s="187">
        <v>371799.82574403932</v>
      </c>
      <c r="AV21" s="188">
        <v>-0.13883523240406526</v>
      </c>
    </row>
    <row r="22" spans="2:52" ht="15" hidden="1" customHeight="1" outlineLevel="1">
      <c r="B22" s="184" t="s">
        <v>13</v>
      </c>
      <c r="C22" s="185">
        <v>115790</v>
      </c>
      <c r="D22" s="186">
        <v>3.8810737098973647E-2</v>
      </c>
      <c r="E22" s="185">
        <v>13362</v>
      </c>
      <c r="F22" s="186">
        <v>-0.20431132019293752</v>
      </c>
      <c r="G22" s="185">
        <v>9267</v>
      </c>
      <c r="H22" s="186">
        <v>3.8435679067682749E-2</v>
      </c>
      <c r="I22" s="185">
        <v>44298</v>
      </c>
      <c r="J22" s="186">
        <v>-8.2439206263722586E-2</v>
      </c>
      <c r="K22" s="185">
        <v>8114</v>
      </c>
      <c r="L22" s="186">
        <v>-7.0028653295128973E-2</v>
      </c>
      <c r="M22" s="185">
        <v>142114</v>
      </c>
      <c r="N22" s="186">
        <v>-6.6776987582330305E-2</v>
      </c>
      <c r="O22" s="185">
        <v>5722</v>
      </c>
      <c r="P22" s="186">
        <v>-0.30083088954056691</v>
      </c>
      <c r="Q22" s="185">
        <v>4931</v>
      </c>
      <c r="R22" s="186">
        <v>-1.4785214785214773E-2</v>
      </c>
      <c r="S22" s="185">
        <v>31101.061286150456</v>
      </c>
      <c r="T22" s="186">
        <v>-0.2644554635194617</v>
      </c>
      <c r="U22" s="185">
        <v>9362</v>
      </c>
      <c r="V22" s="186">
        <v>-0.24243405081728431</v>
      </c>
      <c r="W22" s="185">
        <v>5830</v>
      </c>
      <c r="X22" s="186">
        <v>-0.39188484405966417</v>
      </c>
      <c r="Y22" s="185">
        <v>7059</v>
      </c>
      <c r="Z22" s="186">
        <v>-0.30439495467087108</v>
      </c>
      <c r="AA22" s="185">
        <v>8851</v>
      </c>
      <c r="AB22" s="186">
        <v>-0.1314033366045142</v>
      </c>
      <c r="AC22" s="185">
        <v>3660</v>
      </c>
      <c r="AD22" s="186">
        <v>4.303220290681109E-2</v>
      </c>
      <c r="AE22" s="185">
        <v>2132</v>
      </c>
      <c r="AF22" s="186">
        <v>-0.1142501038637308</v>
      </c>
      <c r="AG22" s="185">
        <v>6630</v>
      </c>
      <c r="AH22" s="186">
        <v>-0.55084343879140985</v>
      </c>
      <c r="AI22" s="185">
        <v>6433</v>
      </c>
      <c r="AJ22" s="186">
        <v>1.9654461879854201E-2</v>
      </c>
      <c r="AK22" s="185">
        <v>5533</v>
      </c>
      <c r="AL22" s="186">
        <v>-0.25481481481481483</v>
      </c>
      <c r="AM22" s="185">
        <v>1164</v>
      </c>
      <c r="AN22" s="186">
        <v>0.24226254002134473</v>
      </c>
      <c r="AO22" s="185">
        <v>1442</v>
      </c>
      <c r="AP22" s="186">
        <v>-0.25051975051975051</v>
      </c>
      <c r="AQ22" s="185">
        <v>3177</v>
      </c>
      <c r="AR22" s="186">
        <v>0.20068027210884343</v>
      </c>
      <c r="AS22" s="185">
        <v>289078.37845253287</v>
      </c>
      <c r="AT22" s="186">
        <v>-0.12505111300773053</v>
      </c>
      <c r="AU22" s="187">
        <v>404868.41726327001</v>
      </c>
      <c r="AV22" s="188">
        <v>-8.3714665591138493E-2</v>
      </c>
    </row>
    <row r="23" spans="2:52" ht="15" hidden="1" customHeight="1" outlineLevel="1">
      <c r="B23" s="184" t="s">
        <v>14</v>
      </c>
      <c r="C23" s="185">
        <v>133265</v>
      </c>
      <c r="D23" s="186">
        <v>-7.3583594021550236E-2</v>
      </c>
      <c r="E23" s="185">
        <v>9198</v>
      </c>
      <c r="F23" s="186">
        <v>-0.18225462304409668</v>
      </c>
      <c r="G23" s="185">
        <v>8235</v>
      </c>
      <c r="H23" s="186">
        <v>0.15368450546371526</v>
      </c>
      <c r="I23" s="185">
        <v>36509</v>
      </c>
      <c r="J23" s="186">
        <v>-0.18231091401823107</v>
      </c>
      <c r="K23" s="185">
        <v>5256</v>
      </c>
      <c r="L23" s="186">
        <v>-0.12850273586469907</v>
      </c>
      <c r="M23" s="185">
        <v>115360</v>
      </c>
      <c r="N23" s="186">
        <v>-5.9245667686034675E-2</v>
      </c>
      <c r="O23" s="185">
        <v>4694</v>
      </c>
      <c r="P23" s="186">
        <v>-0.36687348260048558</v>
      </c>
      <c r="Q23" s="185">
        <v>5199</v>
      </c>
      <c r="R23" s="186">
        <v>-7.8518255937610748E-2</v>
      </c>
      <c r="S23" s="185">
        <v>6139.5777910766037</v>
      </c>
      <c r="T23" s="186">
        <v>-0.16471466779236288</v>
      </c>
      <c r="U23" s="185">
        <v>2167</v>
      </c>
      <c r="V23" s="186">
        <v>0.35607008760951198</v>
      </c>
      <c r="W23" s="185">
        <v>1296</v>
      </c>
      <c r="X23" s="186">
        <v>-0.47572815533980584</v>
      </c>
      <c r="Y23" s="185">
        <v>2160</v>
      </c>
      <c r="Z23" s="186">
        <v>-0.30255085566677431</v>
      </c>
      <c r="AA23" s="185">
        <v>517</v>
      </c>
      <c r="AB23" s="186">
        <v>1.8563535911602211</v>
      </c>
      <c r="AC23" s="185">
        <v>2381</v>
      </c>
      <c r="AD23" s="186">
        <v>-6.4807541241162614E-2</v>
      </c>
      <c r="AE23" s="185">
        <v>1628</v>
      </c>
      <c r="AF23" s="186">
        <v>-0.18883906327852518</v>
      </c>
      <c r="AG23" s="185">
        <v>5344</v>
      </c>
      <c r="AH23" s="186">
        <v>-0.27440597420230817</v>
      </c>
      <c r="AI23" s="185">
        <v>7405</v>
      </c>
      <c r="AJ23" s="186">
        <v>-0.132700866713516</v>
      </c>
      <c r="AK23" s="185">
        <v>7224</v>
      </c>
      <c r="AL23" s="186">
        <v>-0.29666050043812675</v>
      </c>
      <c r="AM23" s="185">
        <v>1231</v>
      </c>
      <c r="AN23" s="186">
        <v>0.88514548238897395</v>
      </c>
      <c r="AO23" s="185">
        <v>1707</v>
      </c>
      <c r="AP23" s="186">
        <v>-5.2193225985563529E-2</v>
      </c>
      <c r="AQ23" s="185">
        <v>3438</v>
      </c>
      <c r="AR23" s="186">
        <v>0.53963278101209133</v>
      </c>
      <c r="AS23" s="185">
        <v>220949.54418006062</v>
      </c>
      <c r="AT23" s="186">
        <v>-0.10731459586911729</v>
      </c>
      <c r="AU23" s="187">
        <v>354214.47059646633</v>
      </c>
      <c r="AV23" s="188">
        <v>-9.4916312418550697E-2</v>
      </c>
    </row>
    <row r="24" spans="2:52" ht="15" hidden="1" customHeight="1" outlineLevel="1">
      <c r="B24" s="184" t="s">
        <v>15</v>
      </c>
      <c r="C24" s="185">
        <v>222991</v>
      </c>
      <c r="D24" s="186">
        <v>-5.1203063503882595E-2</v>
      </c>
      <c r="E24" s="185">
        <v>14575</v>
      </c>
      <c r="F24" s="186">
        <v>3.4348165495706517E-2</v>
      </c>
      <c r="G24" s="185">
        <v>10314</v>
      </c>
      <c r="H24" s="186">
        <v>0.1495764600980829</v>
      </c>
      <c r="I24" s="185">
        <v>35107</v>
      </c>
      <c r="J24" s="186">
        <v>-0.22528466766704913</v>
      </c>
      <c r="K24" s="185">
        <v>10421</v>
      </c>
      <c r="L24" s="186">
        <v>-0.18330721003134798</v>
      </c>
      <c r="M24" s="185">
        <v>115152</v>
      </c>
      <c r="N24" s="186">
        <v>-0.18640044088346264</v>
      </c>
      <c r="O24" s="185">
        <v>5586</v>
      </c>
      <c r="P24" s="186">
        <v>-0.22972972972972971</v>
      </c>
      <c r="Q24" s="185">
        <v>15555</v>
      </c>
      <c r="R24" s="186">
        <v>-0.15323897659227004</v>
      </c>
      <c r="S24" s="185">
        <v>3085.0779684257377</v>
      </c>
      <c r="T24" s="186">
        <v>-0.37041124850132334</v>
      </c>
      <c r="U24" s="185">
        <v>779</v>
      </c>
      <c r="V24" s="186">
        <v>-1.8891687657430767E-2</v>
      </c>
      <c r="W24" s="185">
        <v>753</v>
      </c>
      <c r="X24" s="186">
        <v>-0.50816459830176353</v>
      </c>
      <c r="Y24" s="185">
        <v>1469</v>
      </c>
      <c r="Z24" s="186">
        <v>-0.39497528830313011</v>
      </c>
      <c r="AA24" s="185">
        <v>85</v>
      </c>
      <c r="AB24" s="186">
        <v>-0.4178082191780822</v>
      </c>
      <c r="AC24" s="185">
        <v>2046</v>
      </c>
      <c r="AD24" s="186">
        <v>-8.2404265632574081E-3</v>
      </c>
      <c r="AE24" s="185">
        <v>1667</v>
      </c>
      <c r="AF24" s="186">
        <v>-0.304837364470392</v>
      </c>
      <c r="AG24" s="185">
        <v>6347</v>
      </c>
      <c r="AH24" s="186">
        <v>-0.36005242992538822</v>
      </c>
      <c r="AI24" s="185">
        <v>6109</v>
      </c>
      <c r="AJ24" s="186">
        <v>-0.22464779794390155</v>
      </c>
      <c r="AK24" s="185">
        <v>11366</v>
      </c>
      <c r="AL24" s="186">
        <v>-0.24382941920031931</v>
      </c>
      <c r="AM24" s="185">
        <v>1047</v>
      </c>
      <c r="AN24" s="186">
        <v>0.49358059914407981</v>
      </c>
      <c r="AO24" s="185">
        <v>2223</v>
      </c>
      <c r="AP24" s="186">
        <v>-5.8139534883721034E-3</v>
      </c>
      <c r="AQ24" s="185">
        <v>4190</v>
      </c>
      <c r="AR24" s="186">
        <v>0.26204819277108427</v>
      </c>
      <c r="AS24" s="185">
        <v>244788.36552199139</v>
      </c>
      <c r="AT24" s="186">
        <v>-0.17507992599602107</v>
      </c>
      <c r="AU24" s="187">
        <v>467779.31431892794</v>
      </c>
      <c r="AV24" s="188">
        <v>-0.12033021142769262</v>
      </c>
    </row>
    <row r="25" spans="2:52" ht="15" hidden="1" customHeight="1" outlineLevel="1">
      <c r="B25" s="184" t="s">
        <v>16</v>
      </c>
      <c r="C25" s="185">
        <v>180728</v>
      </c>
      <c r="D25" s="186">
        <v>-3.387076080913487E-2</v>
      </c>
      <c r="E25" s="185">
        <v>15812</v>
      </c>
      <c r="F25" s="186">
        <v>-2.7970738304542886E-2</v>
      </c>
      <c r="G25" s="185">
        <v>11194</v>
      </c>
      <c r="H25" s="186">
        <v>0.22231928368639431</v>
      </c>
      <c r="I25" s="185">
        <v>35873</v>
      </c>
      <c r="J25" s="186">
        <v>-0.14632811384512878</v>
      </c>
      <c r="K25" s="185">
        <v>7900</v>
      </c>
      <c r="L25" s="186">
        <v>-5.6829035339064027E-2</v>
      </c>
      <c r="M25" s="185">
        <v>124215</v>
      </c>
      <c r="N25" s="186">
        <v>-0.10865618519342413</v>
      </c>
      <c r="O25" s="185">
        <v>6114</v>
      </c>
      <c r="P25" s="186">
        <v>-0.14141272293217244</v>
      </c>
      <c r="Q25" s="185">
        <v>6998</v>
      </c>
      <c r="R25" s="186">
        <v>-0.1672021896941569</v>
      </c>
      <c r="S25" s="185">
        <v>6175.6664095135311</v>
      </c>
      <c r="T25" s="186">
        <v>-0.2530059458757804</v>
      </c>
      <c r="U25" s="185">
        <v>2111</v>
      </c>
      <c r="V25" s="186">
        <v>0.54538799414348471</v>
      </c>
      <c r="W25" s="185">
        <v>1798</v>
      </c>
      <c r="X25" s="186">
        <v>-0.39338731443994601</v>
      </c>
      <c r="Y25" s="185">
        <v>1910</v>
      </c>
      <c r="Z25" s="186">
        <v>-0.48559116617290599</v>
      </c>
      <c r="AA25" s="185">
        <v>357</v>
      </c>
      <c r="AB25" s="186">
        <v>0.60810810810810811</v>
      </c>
      <c r="AC25" s="185">
        <v>3326</v>
      </c>
      <c r="AD25" s="186">
        <v>0.12516914749661701</v>
      </c>
      <c r="AE25" s="185">
        <v>2252</v>
      </c>
      <c r="AF25" s="186">
        <v>-0.20283185840707962</v>
      </c>
      <c r="AG25" s="185">
        <v>7192</v>
      </c>
      <c r="AH25" s="186">
        <v>-0.18235561618917695</v>
      </c>
      <c r="AI25" s="185">
        <v>8234</v>
      </c>
      <c r="AJ25" s="186">
        <v>-5.7957015213716545E-3</v>
      </c>
      <c r="AK25" s="185">
        <v>10364</v>
      </c>
      <c r="AL25" s="186">
        <v>-0.19944384365827283</v>
      </c>
      <c r="AM25" s="185">
        <v>1354</v>
      </c>
      <c r="AN25" s="186">
        <v>0.58548009367681497</v>
      </c>
      <c r="AO25" s="185">
        <v>1987</v>
      </c>
      <c r="AP25" s="186">
        <v>3.6515388628064693E-2</v>
      </c>
      <c r="AQ25" s="185">
        <v>4476</v>
      </c>
      <c r="AR25" s="186">
        <v>0.53497942386831276</v>
      </c>
      <c r="AS25" s="185">
        <v>253467.17237771975</v>
      </c>
      <c r="AT25" s="186">
        <v>-9.6260460959310956E-2</v>
      </c>
      <c r="AU25" s="187">
        <v>434195.13850695884</v>
      </c>
      <c r="AV25" s="188">
        <v>-7.1297530345490689E-2</v>
      </c>
    </row>
    <row r="26" spans="2:52" ht="15" hidden="1" customHeight="1" outlineLevel="1">
      <c r="B26" s="184" t="s">
        <v>17</v>
      </c>
      <c r="C26" s="185">
        <v>134503</v>
      </c>
      <c r="D26" s="186">
        <v>-0.14112117903233012</v>
      </c>
      <c r="E26" s="185">
        <v>9201</v>
      </c>
      <c r="F26" s="186">
        <v>-0.13508178228990408</v>
      </c>
      <c r="G26" s="185">
        <v>7695</v>
      </c>
      <c r="H26" s="186">
        <v>9.1025095703955783E-2</v>
      </c>
      <c r="I26" s="185">
        <v>33529</v>
      </c>
      <c r="J26" s="186">
        <v>-0.19224746440530971</v>
      </c>
      <c r="K26" s="185">
        <v>5108</v>
      </c>
      <c r="L26" s="186">
        <v>-3.2942067398712638E-2</v>
      </c>
      <c r="M26" s="185">
        <v>109931</v>
      </c>
      <c r="N26" s="186">
        <v>-0.13782988902395987</v>
      </c>
      <c r="O26" s="185">
        <v>5765</v>
      </c>
      <c r="P26" s="186">
        <v>-0.27043786383194124</v>
      </c>
      <c r="Q26" s="185">
        <v>5288</v>
      </c>
      <c r="R26" s="186">
        <v>-0.2858879135719109</v>
      </c>
      <c r="S26" s="185">
        <v>4983.2392902394349</v>
      </c>
      <c r="T26" s="186">
        <v>-8.9720704954787234E-2</v>
      </c>
      <c r="U26" s="185">
        <v>1541</v>
      </c>
      <c r="V26" s="186">
        <v>0.83890214797136031</v>
      </c>
      <c r="W26" s="185">
        <v>1005</v>
      </c>
      <c r="X26" s="186">
        <v>-0.40462085308056872</v>
      </c>
      <c r="Y26" s="185">
        <v>2250</v>
      </c>
      <c r="Z26" s="186">
        <v>-0.19499105545617168</v>
      </c>
      <c r="AA26" s="185">
        <v>187</v>
      </c>
      <c r="AB26" s="186">
        <v>0.25503355704697994</v>
      </c>
      <c r="AC26" s="185">
        <v>2188</v>
      </c>
      <c r="AD26" s="186">
        <v>9.4547273636818474E-2</v>
      </c>
      <c r="AE26" s="185">
        <v>1420</v>
      </c>
      <c r="AF26" s="186">
        <v>-0.26424870466321249</v>
      </c>
      <c r="AG26" s="185">
        <v>6278</v>
      </c>
      <c r="AH26" s="186">
        <v>-0.14011779208327624</v>
      </c>
      <c r="AI26" s="185">
        <v>8894</v>
      </c>
      <c r="AJ26" s="186">
        <v>0.54839832869080785</v>
      </c>
      <c r="AK26" s="185">
        <v>8675</v>
      </c>
      <c r="AL26" s="186">
        <v>-0.18834206586826352</v>
      </c>
      <c r="AM26" s="185">
        <v>1126</v>
      </c>
      <c r="AN26" s="186">
        <v>0.23329682365826954</v>
      </c>
      <c r="AO26" s="185">
        <v>1311</v>
      </c>
      <c r="AP26" s="186">
        <v>-0.19767441860465118</v>
      </c>
      <c r="AQ26" s="185">
        <v>3963</v>
      </c>
      <c r="AR26" s="186">
        <v>0.38809106830122597</v>
      </c>
      <c r="AS26" s="185">
        <v>215354.90266927003</v>
      </c>
      <c r="AT26" s="186">
        <v>-0.12397680571089809</v>
      </c>
      <c r="AU26" s="187">
        <v>349857.76154809096</v>
      </c>
      <c r="AV26" s="188">
        <v>-0.13064863763376799</v>
      </c>
    </row>
    <row r="27" spans="2:52" ht="15" hidden="1" customHeight="1" outlineLevel="1">
      <c r="B27" s="184" t="s">
        <v>18</v>
      </c>
      <c r="C27" s="185">
        <v>131331</v>
      </c>
      <c r="D27" s="186">
        <v>-0.15126311095600919</v>
      </c>
      <c r="E27" s="185">
        <v>10314</v>
      </c>
      <c r="F27" s="186">
        <v>-0.11422191686705596</v>
      </c>
      <c r="G27" s="185">
        <v>8110</v>
      </c>
      <c r="H27" s="186">
        <v>0.12560721721027068</v>
      </c>
      <c r="I27" s="185">
        <v>36702</v>
      </c>
      <c r="J27" s="186">
        <v>-0.23966770939073145</v>
      </c>
      <c r="K27" s="185">
        <v>7005</v>
      </c>
      <c r="L27" s="186">
        <v>-7.6831839746968944E-2</v>
      </c>
      <c r="M27" s="185">
        <v>112966</v>
      </c>
      <c r="N27" s="186">
        <v>-0.15465491308284629</v>
      </c>
      <c r="O27" s="185">
        <v>8317</v>
      </c>
      <c r="P27" s="186">
        <v>0.20501303969863804</v>
      </c>
      <c r="Q27" s="185">
        <v>4415</v>
      </c>
      <c r="R27" s="186">
        <v>-0.16666666666666663</v>
      </c>
      <c r="S27" s="185">
        <v>3848.7245334210952</v>
      </c>
      <c r="T27" s="186">
        <v>-0.14076548974888381</v>
      </c>
      <c r="U27" s="185">
        <v>1077</v>
      </c>
      <c r="V27" s="186">
        <v>0.739903069466882</v>
      </c>
      <c r="W27" s="185">
        <v>185</v>
      </c>
      <c r="X27" s="186">
        <v>-0.83570159857904081</v>
      </c>
      <c r="Y27" s="185">
        <v>1977</v>
      </c>
      <c r="Z27" s="186">
        <v>-0.17966804979253115</v>
      </c>
      <c r="AA27" s="185">
        <v>610</v>
      </c>
      <c r="AB27" s="186">
        <v>0.94888178913738019</v>
      </c>
      <c r="AC27" s="185">
        <v>2151</v>
      </c>
      <c r="AD27" s="186">
        <v>-0.10820895522388063</v>
      </c>
      <c r="AE27" s="185">
        <v>1751</v>
      </c>
      <c r="AF27" s="186">
        <v>-0.32911877394636013</v>
      </c>
      <c r="AG27" s="185">
        <v>7456</v>
      </c>
      <c r="AH27" s="186">
        <v>-0.10792055515673604</v>
      </c>
      <c r="AI27" s="185">
        <v>5466</v>
      </c>
      <c r="AJ27" s="186">
        <v>-0.36867636867636866</v>
      </c>
      <c r="AK27" s="185">
        <v>4655</v>
      </c>
      <c r="AL27" s="186">
        <v>-0.27288347391440171</v>
      </c>
      <c r="AM27" s="185">
        <v>1045</v>
      </c>
      <c r="AN27" s="186">
        <v>0.51230101302460196</v>
      </c>
      <c r="AO27" s="185">
        <v>1485</v>
      </c>
      <c r="AP27" s="186">
        <v>-9.0630740967544421E-2</v>
      </c>
      <c r="AQ27" s="185">
        <v>3275</v>
      </c>
      <c r="AR27" s="186">
        <v>0.22429906542056077</v>
      </c>
      <c r="AS27" s="185">
        <v>218961.65352123315</v>
      </c>
      <c r="AT27" s="186">
        <v>-0.15283825850860744</v>
      </c>
      <c r="AU27" s="187">
        <v>350292.50225812232</v>
      </c>
      <c r="AV27" s="188">
        <v>-0.15224945702259474</v>
      </c>
    </row>
    <row r="28" spans="2:52" ht="15" hidden="1" customHeight="1" outlineLevel="1">
      <c r="B28" s="184" t="s">
        <v>19</v>
      </c>
      <c r="C28" s="185">
        <v>130421</v>
      </c>
      <c r="D28" s="186">
        <v>8.63890045814244E-2</v>
      </c>
      <c r="E28" s="185">
        <v>13422</v>
      </c>
      <c r="F28" s="186">
        <v>-0.15981220657276995</v>
      </c>
      <c r="G28" s="185">
        <v>12261</v>
      </c>
      <c r="H28" s="186">
        <v>0.53569639278557113</v>
      </c>
      <c r="I28" s="185">
        <v>50937</v>
      </c>
      <c r="J28" s="186">
        <v>-0.12042617119372834</v>
      </c>
      <c r="K28" s="185">
        <v>13167</v>
      </c>
      <c r="L28" s="186">
        <v>6.1898211829436445E-3</v>
      </c>
      <c r="M28" s="185">
        <v>125390</v>
      </c>
      <c r="N28" s="186">
        <v>-0.11911201657943726</v>
      </c>
      <c r="O28" s="185">
        <v>7313</v>
      </c>
      <c r="P28" s="186">
        <v>0.33717315779850066</v>
      </c>
      <c r="Q28" s="185">
        <v>6312</v>
      </c>
      <c r="R28" s="186">
        <v>8.6402753872633298E-2</v>
      </c>
      <c r="S28" s="185">
        <v>28249.338485264692</v>
      </c>
      <c r="T28" s="186">
        <v>0.1461850393696309</v>
      </c>
      <c r="U28" s="185">
        <v>9515</v>
      </c>
      <c r="V28" s="186">
        <v>0.11508262041486006</v>
      </c>
      <c r="W28" s="185">
        <v>4292</v>
      </c>
      <c r="X28" s="186">
        <v>0.17976910390324363</v>
      </c>
      <c r="Y28" s="185">
        <v>6721</v>
      </c>
      <c r="Z28" s="186">
        <v>4.3633540372670865E-2</v>
      </c>
      <c r="AA28" s="185">
        <v>7721</v>
      </c>
      <c r="AB28" s="186">
        <v>0.27915838303512253</v>
      </c>
      <c r="AC28" s="185">
        <v>2992</v>
      </c>
      <c r="AD28" s="186">
        <v>7.0100143061516462E-2</v>
      </c>
      <c r="AE28" s="185">
        <v>2828</v>
      </c>
      <c r="AF28" s="186">
        <v>8.9368258859784389E-2</v>
      </c>
      <c r="AG28" s="185">
        <v>5348</v>
      </c>
      <c r="AH28" s="186">
        <v>-0.2343593414459556</v>
      </c>
      <c r="AI28" s="185">
        <v>6243</v>
      </c>
      <c r="AJ28" s="186">
        <v>-2.483598875351456E-2</v>
      </c>
      <c r="AK28" s="185">
        <v>6922</v>
      </c>
      <c r="AL28" s="186">
        <v>-3.2834986726281934E-2</v>
      </c>
      <c r="AM28" s="185">
        <v>1390</v>
      </c>
      <c r="AN28" s="186">
        <v>0.19313304721030033</v>
      </c>
      <c r="AO28" s="185">
        <v>2109</v>
      </c>
      <c r="AP28" s="186">
        <v>0.63996889580093308</v>
      </c>
      <c r="AQ28" s="185">
        <v>3126</v>
      </c>
      <c r="AR28" s="186">
        <v>9.6842105263157841E-2</v>
      </c>
      <c r="AS28" s="185">
        <v>288010.79789265309</v>
      </c>
      <c r="AT28" s="186">
        <v>-5.404234880845793E-2</v>
      </c>
      <c r="AU28" s="187">
        <v>418431.88428165769</v>
      </c>
      <c r="AV28" s="188">
        <v>-1.4328764675835881E-2</v>
      </c>
    </row>
    <row r="29" spans="2:52" ht="15" hidden="1" customHeight="1" outlineLevel="1">
      <c r="B29" s="184" t="s">
        <v>20</v>
      </c>
      <c r="C29" s="185">
        <v>79063</v>
      </c>
      <c r="D29" s="186">
        <v>-0.33197299603727826</v>
      </c>
      <c r="E29" s="185">
        <v>11694</v>
      </c>
      <c r="F29" s="186">
        <v>-0.11876412961567451</v>
      </c>
      <c r="G29" s="185">
        <v>9425</v>
      </c>
      <c r="H29" s="186">
        <v>-0.16184971098265899</v>
      </c>
      <c r="I29" s="185">
        <v>52436</v>
      </c>
      <c r="J29" s="186">
        <v>-0.26393217103231426</v>
      </c>
      <c r="K29" s="185">
        <v>9973</v>
      </c>
      <c r="L29" s="186">
        <v>-2.9391727493917275E-2</v>
      </c>
      <c r="M29" s="185">
        <v>125931</v>
      </c>
      <c r="N29" s="186">
        <v>-0.18579270303296758</v>
      </c>
      <c r="O29" s="185">
        <v>7472</v>
      </c>
      <c r="P29" s="186">
        <v>-4.2787599282603117E-2</v>
      </c>
      <c r="Q29" s="185">
        <v>6574</v>
      </c>
      <c r="R29" s="186">
        <v>-6.7517730496453932E-2</v>
      </c>
      <c r="S29" s="185">
        <v>81082.761475023493</v>
      </c>
      <c r="T29" s="186">
        <v>-2.6256329737709971E-2</v>
      </c>
      <c r="U29" s="185">
        <v>23784</v>
      </c>
      <c r="V29" s="186">
        <v>-8.4350336862367703E-2</v>
      </c>
      <c r="W29" s="185">
        <v>15156</v>
      </c>
      <c r="X29" s="186">
        <v>-3.9361095265259549E-2</v>
      </c>
      <c r="Y29" s="185">
        <v>18064</v>
      </c>
      <c r="Z29" s="186">
        <v>-0.11481354437202917</v>
      </c>
      <c r="AA29" s="185">
        <v>24079</v>
      </c>
      <c r="AB29" s="186">
        <v>0.14069828035435128</v>
      </c>
      <c r="AC29" s="185">
        <v>2382</v>
      </c>
      <c r="AD29" s="186">
        <v>8.4033613445377853E-4</v>
      </c>
      <c r="AE29" s="185">
        <v>2055</v>
      </c>
      <c r="AF29" s="186">
        <v>-0.31408544726301735</v>
      </c>
      <c r="AG29" s="185">
        <v>4638</v>
      </c>
      <c r="AH29" s="186">
        <v>-0.14899082568807342</v>
      </c>
      <c r="AI29" s="185">
        <v>6639</v>
      </c>
      <c r="AJ29" s="186">
        <v>6.2240000000000073E-2</v>
      </c>
      <c r="AK29" s="185">
        <v>5787</v>
      </c>
      <c r="AL29" s="186">
        <v>-0.27535687453042823</v>
      </c>
      <c r="AM29" s="185">
        <v>762</v>
      </c>
      <c r="AN29" s="186">
        <v>-0.49603174603174605</v>
      </c>
      <c r="AO29" s="185">
        <v>1031</v>
      </c>
      <c r="AP29" s="186">
        <v>-0.29383561643835621</v>
      </c>
      <c r="AQ29" s="185">
        <v>2563</v>
      </c>
      <c r="AR29" s="186">
        <v>-0.10914146680570036</v>
      </c>
      <c r="AS29" s="185">
        <v>330442.63443508855</v>
      </c>
      <c r="AT29" s="186">
        <v>-0.15213028241988602</v>
      </c>
      <c r="AU29" s="187">
        <v>409505.3024620926</v>
      </c>
      <c r="AV29" s="188">
        <v>-0.19402369438015654</v>
      </c>
    </row>
    <row r="30" spans="2:52" ht="15" hidden="1" customHeight="1" outlineLevel="1">
      <c r="B30" s="184" t="s">
        <v>21</v>
      </c>
      <c r="C30" s="185">
        <v>74410</v>
      </c>
      <c r="D30" s="186">
        <v>-0.11695247137008247</v>
      </c>
      <c r="E30" s="185">
        <v>13394</v>
      </c>
      <c r="F30" s="186">
        <v>-0.1156741053743563</v>
      </c>
      <c r="G30" s="185">
        <v>9245</v>
      </c>
      <c r="H30" s="186">
        <v>-2.6432181971356328E-2</v>
      </c>
      <c r="I30" s="185">
        <v>47379</v>
      </c>
      <c r="J30" s="186">
        <v>-0.18067684645580784</v>
      </c>
      <c r="K30" s="185">
        <v>11177</v>
      </c>
      <c r="L30" s="186">
        <v>-0.10933142083034508</v>
      </c>
      <c r="M30" s="185">
        <v>119495</v>
      </c>
      <c r="N30" s="186">
        <v>-0.26744114762138305</v>
      </c>
      <c r="O30" s="185">
        <v>7736</v>
      </c>
      <c r="P30" s="186">
        <v>0.24834597385831847</v>
      </c>
      <c r="Q30" s="185">
        <v>8119</v>
      </c>
      <c r="R30" s="186">
        <v>-2.5681027241089671E-2</v>
      </c>
      <c r="S30" s="185">
        <v>69729.822464524885</v>
      </c>
      <c r="T30" s="186">
        <v>-7.4347320595718136E-2</v>
      </c>
      <c r="U30" s="185">
        <v>21314</v>
      </c>
      <c r="V30" s="186">
        <v>-1.6655132641291814E-2</v>
      </c>
      <c r="W30" s="185">
        <v>13526</v>
      </c>
      <c r="X30" s="186">
        <v>-2.2130421953379109E-3</v>
      </c>
      <c r="Y30" s="185">
        <v>15934</v>
      </c>
      <c r="Z30" s="186">
        <v>-0.15866730027984577</v>
      </c>
      <c r="AA30" s="185">
        <v>18956</v>
      </c>
      <c r="AB30" s="186">
        <v>-0.1041587901701323</v>
      </c>
      <c r="AC30" s="185">
        <v>2290</v>
      </c>
      <c r="AD30" s="186">
        <v>0.21356650768415464</v>
      </c>
      <c r="AE30" s="185">
        <v>2714</v>
      </c>
      <c r="AF30" s="186">
        <v>-0.10488126649076512</v>
      </c>
      <c r="AG30" s="185">
        <v>3183</v>
      </c>
      <c r="AH30" s="186">
        <v>-0.37280788177339896</v>
      </c>
      <c r="AI30" s="185">
        <v>6236</v>
      </c>
      <c r="AJ30" s="186">
        <v>0.12097788962789857</v>
      </c>
      <c r="AK30" s="185">
        <v>5713</v>
      </c>
      <c r="AL30" s="186">
        <v>-0.24341146867964503</v>
      </c>
      <c r="AM30" s="185">
        <v>738</v>
      </c>
      <c r="AN30" s="186">
        <v>-0.23681489141675283</v>
      </c>
      <c r="AO30" s="185">
        <v>1104</v>
      </c>
      <c r="AP30" s="186">
        <v>-0.11961722488038273</v>
      </c>
      <c r="AQ30" s="185">
        <v>2919</v>
      </c>
      <c r="AR30" s="186">
        <v>0.25494411006018924</v>
      </c>
      <c r="AS30" s="185">
        <v>311170.52410767035</v>
      </c>
      <c r="AT30" s="186">
        <v>-0.17166154028973235</v>
      </c>
      <c r="AU30" s="187">
        <v>385580.40715519898</v>
      </c>
      <c r="AV30" s="188">
        <v>-0.16163825883425675</v>
      </c>
    </row>
    <row r="31" spans="2:52" ht="15" hidden="1" customHeight="1" outlineLevel="1">
      <c r="B31" s="184" t="s">
        <v>22</v>
      </c>
      <c r="C31" s="185">
        <v>66710</v>
      </c>
      <c r="D31" s="186">
        <v>-3.7304278807994806E-2</v>
      </c>
      <c r="E31" s="185">
        <v>10277</v>
      </c>
      <c r="F31" s="186">
        <v>-2.9464538672206997E-2</v>
      </c>
      <c r="G31" s="185">
        <v>10713</v>
      </c>
      <c r="H31" s="186">
        <v>6.4910536779324124E-2</v>
      </c>
      <c r="I31" s="185">
        <v>52470</v>
      </c>
      <c r="J31" s="186">
        <v>-8.7271904952423984E-2</v>
      </c>
      <c r="K31" s="185">
        <v>8303</v>
      </c>
      <c r="L31" s="186">
        <v>-0.12719436560496167</v>
      </c>
      <c r="M31" s="185">
        <v>115203</v>
      </c>
      <c r="N31" s="186">
        <v>-0.137585902292225</v>
      </c>
      <c r="O31" s="185">
        <v>8245</v>
      </c>
      <c r="P31" s="186">
        <v>0.38921651221566966</v>
      </c>
      <c r="Q31" s="185">
        <v>9913</v>
      </c>
      <c r="R31" s="186">
        <v>-0.10395010395010396</v>
      </c>
      <c r="S31" s="185">
        <v>69178.847264094627</v>
      </c>
      <c r="T31" s="186">
        <v>-3.319815794904124E-2</v>
      </c>
      <c r="U31" s="185">
        <v>20637</v>
      </c>
      <c r="V31" s="186">
        <v>2.3762278003770287E-2</v>
      </c>
      <c r="W31" s="185">
        <v>12263</v>
      </c>
      <c r="X31" s="186">
        <v>-9.591565909761135E-2</v>
      </c>
      <c r="Y31" s="185">
        <v>16099</v>
      </c>
      <c r="Z31" s="186">
        <v>-8.0582524271844647E-2</v>
      </c>
      <c r="AA31" s="185">
        <v>20180</v>
      </c>
      <c r="AB31" s="186">
        <v>-6.987501230193871E-3</v>
      </c>
      <c r="AC31" s="185">
        <v>2359</v>
      </c>
      <c r="AD31" s="186">
        <v>0.38438967136150226</v>
      </c>
      <c r="AE31" s="185">
        <v>3345</v>
      </c>
      <c r="AF31" s="186">
        <v>0.12664196699225339</v>
      </c>
      <c r="AG31" s="185">
        <v>6578</v>
      </c>
      <c r="AH31" s="186">
        <v>-8.7782554430730797E-2</v>
      </c>
      <c r="AI31" s="185">
        <v>6338</v>
      </c>
      <c r="AJ31" s="186">
        <v>0.16786438179473007</v>
      </c>
      <c r="AK31" s="185">
        <v>6076</v>
      </c>
      <c r="AL31" s="186">
        <v>-0.2863518910030538</v>
      </c>
      <c r="AM31" s="185">
        <v>571</v>
      </c>
      <c r="AN31" s="186">
        <v>-0.40334378265412751</v>
      </c>
      <c r="AO31" s="185">
        <v>1352</v>
      </c>
      <c r="AP31" s="186">
        <v>-0.13054662379421222</v>
      </c>
      <c r="AQ31" s="185">
        <v>3098</v>
      </c>
      <c r="AR31" s="186">
        <v>0.32847341337907365</v>
      </c>
      <c r="AS31" s="185">
        <v>314019.6837580991</v>
      </c>
      <c r="AT31" s="186">
        <v>-7.7644891869747323E-2</v>
      </c>
      <c r="AU31" s="187">
        <v>380729.64645382034</v>
      </c>
      <c r="AV31" s="188">
        <v>-7.0822769001800512E-2</v>
      </c>
    </row>
    <row r="32" spans="2:52" collapsed="1">
      <c r="B32" s="192">
        <v>2009</v>
      </c>
      <c r="C32" s="193">
        <v>1450144</v>
      </c>
      <c r="D32" s="194">
        <v>-7.0797554582018973E-2</v>
      </c>
      <c r="E32" s="193">
        <v>141410</v>
      </c>
      <c r="F32" s="194">
        <v>-0.10823968620328683</v>
      </c>
      <c r="G32" s="193">
        <v>119438</v>
      </c>
      <c r="H32" s="194">
        <v>0.1061122430079644</v>
      </c>
      <c r="I32" s="193">
        <v>523436</v>
      </c>
      <c r="J32" s="194">
        <v>-0.1621914054497029</v>
      </c>
      <c r="K32" s="193">
        <v>99518</v>
      </c>
      <c r="L32" s="194">
        <v>-7.8554100849984265E-2</v>
      </c>
      <c r="M32" s="193">
        <v>1430413</v>
      </c>
      <c r="N32" s="194">
        <v>-0.14312200516254714</v>
      </c>
      <c r="O32" s="193">
        <v>76729</v>
      </c>
      <c r="P32" s="194">
        <v>-6.6738834290162474E-2</v>
      </c>
      <c r="Q32" s="193">
        <v>85304</v>
      </c>
      <c r="R32" s="194">
        <v>-0.10673633726713927</v>
      </c>
      <c r="S32" s="193">
        <v>421316.53033556271</v>
      </c>
      <c r="T32" s="194">
        <v>-0.1227604543602725</v>
      </c>
      <c r="U32" s="193">
        <v>128236</v>
      </c>
      <c r="V32" s="194">
        <v>-8.9097095447474461E-2</v>
      </c>
      <c r="W32" s="193">
        <v>80612</v>
      </c>
      <c r="X32" s="194">
        <v>-0.16708512858663194</v>
      </c>
      <c r="Y32" s="193">
        <v>94740</v>
      </c>
      <c r="Z32" s="194">
        <v>-0.21348221327466688</v>
      </c>
      <c r="AA32" s="193">
        <v>117729</v>
      </c>
      <c r="AB32" s="194">
        <v>-3.7044610577630865E-2</v>
      </c>
      <c r="AC32" s="193">
        <v>30611</v>
      </c>
      <c r="AD32" s="194">
        <v>3.6606840501185234E-2</v>
      </c>
      <c r="AE32" s="193">
        <v>27544</v>
      </c>
      <c r="AF32" s="194">
        <v>-0.13184354020235134</v>
      </c>
      <c r="AG32" s="193">
        <v>67987</v>
      </c>
      <c r="AH32" s="194">
        <v>-0.2670102314749927</v>
      </c>
      <c r="AI32" s="193">
        <v>78786</v>
      </c>
      <c r="AJ32" s="194">
        <v>-1.9623458556798479E-2</v>
      </c>
      <c r="AK32" s="193">
        <v>82820</v>
      </c>
      <c r="AL32" s="194">
        <v>-0.22906504821834162</v>
      </c>
      <c r="AM32" s="193">
        <v>12605</v>
      </c>
      <c r="AN32" s="194">
        <v>0.11925057716213816</v>
      </c>
      <c r="AO32" s="193">
        <v>18891</v>
      </c>
      <c r="AP32" s="194">
        <v>-3.9652280006100327E-2</v>
      </c>
      <c r="AQ32" s="193">
        <v>40829</v>
      </c>
      <c r="AR32" s="194">
        <v>0.26339078503573976</v>
      </c>
      <c r="AS32" s="193">
        <v>3257636.5092200222</v>
      </c>
      <c r="AT32" s="194">
        <v>-0.12703579286336097</v>
      </c>
      <c r="AU32" s="195">
        <v>4707780.4384224685</v>
      </c>
      <c r="AV32" s="196">
        <v>-0.11045194386624591</v>
      </c>
    </row>
    <row r="33" spans="2:48" ht="15" hidden="1" customHeight="1" outlineLevel="1">
      <c r="B33" s="184" t="s">
        <v>11</v>
      </c>
      <c r="C33" s="185">
        <v>87129</v>
      </c>
      <c r="D33" s="186">
        <v>2.0150337204945634E-2</v>
      </c>
      <c r="E33" s="185">
        <v>12203</v>
      </c>
      <c r="F33" s="186">
        <v>0.15024978791592036</v>
      </c>
      <c r="G33" s="185">
        <v>10959</v>
      </c>
      <c r="H33" s="186">
        <v>3.3876579381064698E-3</v>
      </c>
      <c r="I33" s="185">
        <v>50014</v>
      </c>
      <c r="J33" s="186">
        <v>-9.1793931249886551E-2</v>
      </c>
      <c r="K33" s="185">
        <v>7218</v>
      </c>
      <c r="L33" s="186">
        <v>-5.7702349869451663E-2</v>
      </c>
      <c r="M33" s="185">
        <v>129924</v>
      </c>
      <c r="N33" s="186">
        <v>-0.10027423063073049</v>
      </c>
      <c r="O33" s="185">
        <v>5631</v>
      </c>
      <c r="P33" s="186">
        <v>4.2005921539600255E-2</v>
      </c>
      <c r="Q33" s="185">
        <v>7884</v>
      </c>
      <c r="R33" s="186">
        <v>9.7336065573769837E-3</v>
      </c>
      <c r="S33" s="185">
        <v>70902.517142354278</v>
      </c>
      <c r="T33" s="186">
        <v>-0.13953017449572924</v>
      </c>
      <c r="U33" s="185">
        <v>21664</v>
      </c>
      <c r="V33" s="186">
        <v>-0.12191958495460442</v>
      </c>
      <c r="W33" s="185">
        <v>12901</v>
      </c>
      <c r="X33" s="186">
        <v>-0.10310066740823132</v>
      </c>
      <c r="Y33" s="185">
        <v>14441</v>
      </c>
      <c r="Z33" s="186">
        <v>-0.25783739336005751</v>
      </c>
      <c r="AA33" s="185">
        <v>21897</v>
      </c>
      <c r="AB33" s="186">
        <v>-8.3232154071593012E-2</v>
      </c>
      <c r="AC33" s="185">
        <v>2047</v>
      </c>
      <c r="AD33" s="186">
        <v>-1.8696069031639451E-2</v>
      </c>
      <c r="AE33" s="185">
        <v>2688</v>
      </c>
      <c r="AF33" s="186">
        <v>7.0489844683393033E-2</v>
      </c>
      <c r="AG33" s="185">
        <v>5457</v>
      </c>
      <c r="AH33" s="186">
        <v>4.5001914975105306E-2</v>
      </c>
      <c r="AI33" s="185">
        <v>5521</v>
      </c>
      <c r="AJ33" s="186">
        <v>8.2176771365960466E-3</v>
      </c>
      <c r="AK33" s="185">
        <v>6943</v>
      </c>
      <c r="AL33" s="186">
        <v>-6.1249323958896706E-2</v>
      </c>
      <c r="AM33" s="185">
        <v>1039</v>
      </c>
      <c r="AN33" s="186">
        <v>3.8647342995168366E-3</v>
      </c>
      <c r="AO33" s="185">
        <v>1626</v>
      </c>
      <c r="AP33" s="186">
        <v>7.0441079657669547E-2</v>
      </c>
      <c r="AQ33" s="185">
        <v>3017</v>
      </c>
      <c r="AR33" s="186">
        <v>-0.11473004694835676</v>
      </c>
      <c r="AS33" s="185">
        <v>323074</v>
      </c>
      <c r="AT33" s="186">
        <v>-8.4589491341010015E-2</v>
      </c>
      <c r="AU33" s="187">
        <v>410203</v>
      </c>
      <c r="AV33" s="188">
        <v>-6.4181358592495297E-2</v>
      </c>
    </row>
    <row r="34" spans="2:48" ht="15" hidden="1" customHeight="1" outlineLevel="1">
      <c r="B34" s="184" t="s">
        <v>12</v>
      </c>
      <c r="C34" s="185">
        <v>92798</v>
      </c>
      <c r="D34" s="186">
        <v>2.6481129153577365E-2</v>
      </c>
      <c r="E34" s="185">
        <v>10710</v>
      </c>
      <c r="F34" s="186">
        <v>-2.7159596693614341E-2</v>
      </c>
      <c r="G34" s="185">
        <v>9786</v>
      </c>
      <c r="H34" s="186">
        <v>9.5120859444941752E-2</v>
      </c>
      <c r="I34" s="185">
        <v>60246</v>
      </c>
      <c r="J34" s="186">
        <v>-4.0622959695526872E-2</v>
      </c>
      <c r="K34" s="185">
        <v>6599</v>
      </c>
      <c r="L34" s="186">
        <v>0.12132540356839416</v>
      </c>
      <c r="M34" s="185">
        <v>128756</v>
      </c>
      <c r="N34" s="186">
        <v>-0.21119892176683208</v>
      </c>
      <c r="O34" s="185">
        <v>6403</v>
      </c>
      <c r="P34" s="186">
        <v>0.41128499008155162</v>
      </c>
      <c r="Q34" s="185">
        <v>5234</v>
      </c>
      <c r="R34" s="186">
        <v>-0.11378259397223167</v>
      </c>
      <c r="S34" s="185">
        <v>81840.636395638838</v>
      </c>
      <c r="T34" s="186">
        <v>0.1336072924642886</v>
      </c>
      <c r="U34" s="185">
        <v>25201</v>
      </c>
      <c r="V34" s="186">
        <v>0.10545247181646711</v>
      </c>
      <c r="W34" s="185">
        <v>17979</v>
      </c>
      <c r="X34" s="186">
        <v>0.31166557233530323</v>
      </c>
      <c r="Y34" s="185">
        <v>18127</v>
      </c>
      <c r="Z34" s="186">
        <v>0.2192775946727652</v>
      </c>
      <c r="AA34" s="185">
        <v>20533</v>
      </c>
      <c r="AB34" s="186">
        <v>-1.3926907746242168E-2</v>
      </c>
      <c r="AC34" s="185">
        <v>3231</v>
      </c>
      <c r="AD34" s="186">
        <v>0.14574468085106385</v>
      </c>
      <c r="AE34" s="185">
        <v>3269</v>
      </c>
      <c r="AF34" s="186">
        <v>-0.12849906691548918</v>
      </c>
      <c r="AG34" s="185">
        <v>6076</v>
      </c>
      <c r="AH34" s="186">
        <v>-0.21892274071217377</v>
      </c>
      <c r="AI34" s="185">
        <v>5790</v>
      </c>
      <c r="AJ34" s="186">
        <v>-3.4517258629314651E-2</v>
      </c>
      <c r="AK34" s="185">
        <v>6514</v>
      </c>
      <c r="AL34" s="186">
        <v>-0.13698993110757818</v>
      </c>
      <c r="AM34" s="185">
        <v>873</v>
      </c>
      <c r="AN34" s="186">
        <v>0.11210191082802545</v>
      </c>
      <c r="AO34" s="185">
        <v>1345</v>
      </c>
      <c r="AP34" s="186">
        <v>-9.9129269926322872E-2</v>
      </c>
      <c r="AQ34" s="185">
        <v>2270</v>
      </c>
      <c r="AR34" s="186">
        <v>-7.686051240341607E-2</v>
      </c>
      <c r="AS34" s="185">
        <v>338942.6110068303</v>
      </c>
      <c r="AT34" s="186">
        <v>-7.6775090352216746E-2</v>
      </c>
      <c r="AU34" s="187">
        <v>431740.63748795947</v>
      </c>
      <c r="AV34" s="188">
        <v>-5.6372554465899061E-2</v>
      </c>
    </row>
    <row r="35" spans="2:48" ht="15" hidden="1" customHeight="1" outlineLevel="1">
      <c r="B35" s="184" t="s">
        <v>13</v>
      </c>
      <c r="C35" s="185">
        <v>111464</v>
      </c>
      <c r="D35" s="186">
        <v>-0.14000462927243273</v>
      </c>
      <c r="E35" s="185">
        <v>16793</v>
      </c>
      <c r="F35" s="186">
        <v>2.9235106643785258E-2</v>
      </c>
      <c r="G35" s="185">
        <v>8924</v>
      </c>
      <c r="H35" s="186">
        <v>-7.5903489696593107E-2</v>
      </c>
      <c r="I35" s="185">
        <v>48278</v>
      </c>
      <c r="J35" s="186">
        <v>-1.4955826243088333E-2</v>
      </c>
      <c r="K35" s="185">
        <v>8725</v>
      </c>
      <c r="L35" s="186">
        <v>5.4890581549994044E-2</v>
      </c>
      <c r="M35" s="185">
        <v>152283</v>
      </c>
      <c r="N35" s="186">
        <v>-7.8870325788461315E-2</v>
      </c>
      <c r="O35" s="185">
        <v>8184</v>
      </c>
      <c r="P35" s="186">
        <v>0.63876651982378863</v>
      </c>
      <c r="Q35" s="185">
        <v>5005</v>
      </c>
      <c r="R35" s="186">
        <v>-0.22916987525026955</v>
      </c>
      <c r="S35" s="185">
        <v>42283.043029541092</v>
      </c>
      <c r="T35" s="186">
        <v>-5.9402492025441123E-2</v>
      </c>
      <c r="U35" s="185">
        <v>12358</v>
      </c>
      <c r="V35" s="186">
        <v>-0.21942900454775138</v>
      </c>
      <c r="W35" s="185">
        <v>9587</v>
      </c>
      <c r="X35" s="186">
        <v>0.10056250717483639</v>
      </c>
      <c r="Y35" s="185">
        <v>10148</v>
      </c>
      <c r="Z35" s="186">
        <v>0.16189603847034584</v>
      </c>
      <c r="AA35" s="185">
        <v>10190</v>
      </c>
      <c r="AB35" s="186">
        <v>-0.12726961288112371</v>
      </c>
      <c r="AC35" s="185">
        <v>3509</v>
      </c>
      <c r="AD35" s="186">
        <v>5.5021046301864107E-2</v>
      </c>
      <c r="AE35" s="185">
        <v>2407</v>
      </c>
      <c r="AF35" s="186">
        <v>-0.10586924219910843</v>
      </c>
      <c r="AG35" s="185">
        <v>14761</v>
      </c>
      <c r="AH35" s="186">
        <v>1.0492850201305011</v>
      </c>
      <c r="AI35" s="185">
        <v>6309</v>
      </c>
      <c r="AJ35" s="186">
        <v>0.11980830670926523</v>
      </c>
      <c r="AK35" s="185">
        <v>7425</v>
      </c>
      <c r="AL35" s="186">
        <v>-8.6153846153846136E-2</v>
      </c>
      <c r="AM35" s="185">
        <v>937</v>
      </c>
      <c r="AN35" s="186">
        <v>-0.10420650095602291</v>
      </c>
      <c r="AO35" s="185">
        <v>1924</v>
      </c>
      <c r="AP35" s="186">
        <v>0.19280843149411031</v>
      </c>
      <c r="AQ35" s="185">
        <v>2646</v>
      </c>
      <c r="AR35" s="186">
        <v>-8.0611535788742139E-2</v>
      </c>
      <c r="AS35" s="185">
        <v>330394.58961570973</v>
      </c>
      <c r="AT35" s="186">
        <v>-2.1154237618816407E-2</v>
      </c>
      <c r="AU35" s="187">
        <v>441858.44961108052</v>
      </c>
      <c r="AV35" s="188">
        <v>-5.4129761390011244E-2</v>
      </c>
    </row>
    <row r="36" spans="2:48" ht="15" hidden="1" customHeight="1" outlineLevel="1">
      <c r="B36" s="184" t="s">
        <v>14</v>
      </c>
      <c r="C36" s="185">
        <v>143850</v>
      </c>
      <c r="D36" s="186">
        <v>-8.2630239721441012E-2</v>
      </c>
      <c r="E36" s="185">
        <v>11248</v>
      </c>
      <c r="F36" s="186">
        <v>7.4718134913051681E-2</v>
      </c>
      <c r="G36" s="185">
        <v>7138</v>
      </c>
      <c r="H36" s="186">
        <v>-7.2746167835801456E-2</v>
      </c>
      <c r="I36" s="185">
        <v>44649</v>
      </c>
      <c r="J36" s="186">
        <v>-7.9572862767733787E-2</v>
      </c>
      <c r="K36" s="185">
        <v>6031</v>
      </c>
      <c r="L36" s="186">
        <v>-8.2458542522440337E-2</v>
      </c>
      <c r="M36" s="185">
        <v>122625</v>
      </c>
      <c r="N36" s="186">
        <v>-3.7661664992466148E-2</v>
      </c>
      <c r="O36" s="185">
        <v>7414</v>
      </c>
      <c r="P36" s="186">
        <v>0.23525491502832385</v>
      </c>
      <c r="Q36" s="185">
        <v>5642</v>
      </c>
      <c r="R36" s="186">
        <v>-0.17719119148315587</v>
      </c>
      <c r="S36" s="185">
        <v>7350.2760725486005</v>
      </c>
      <c r="T36" s="186">
        <v>0.51273955986470932</v>
      </c>
      <c r="U36" s="185">
        <v>1598</v>
      </c>
      <c r="V36" s="186">
        <v>1.1682496607869743</v>
      </c>
      <c r="W36" s="185">
        <v>2472</v>
      </c>
      <c r="X36" s="186">
        <v>0.93427230046948351</v>
      </c>
      <c r="Y36" s="185">
        <v>3097</v>
      </c>
      <c r="Z36" s="186">
        <v>0.17355058734369089</v>
      </c>
      <c r="AA36" s="185">
        <v>181</v>
      </c>
      <c r="AB36" s="186">
        <v>-0.11274509803921573</v>
      </c>
      <c r="AC36" s="185">
        <v>2546</v>
      </c>
      <c r="AD36" s="186">
        <v>5.6431535269709565E-2</v>
      </c>
      <c r="AE36" s="185">
        <v>2007</v>
      </c>
      <c r="AF36" s="186">
        <v>-0.14740866610025494</v>
      </c>
      <c r="AG36" s="185">
        <v>7365</v>
      </c>
      <c r="AH36" s="186">
        <v>-8.8817117480823882E-3</v>
      </c>
      <c r="AI36" s="185">
        <v>8538</v>
      </c>
      <c r="AJ36" s="186">
        <v>0.26152482269503552</v>
      </c>
      <c r="AK36" s="185">
        <v>10271</v>
      </c>
      <c r="AL36" s="186">
        <v>0.17935469055000564</v>
      </c>
      <c r="AM36" s="185">
        <v>653</v>
      </c>
      <c r="AN36" s="186">
        <v>-0.33367346938775511</v>
      </c>
      <c r="AO36" s="185">
        <v>1801</v>
      </c>
      <c r="AP36" s="186">
        <v>-0.11061728395061732</v>
      </c>
      <c r="AQ36" s="185">
        <v>2233</v>
      </c>
      <c r="AR36" s="186">
        <v>-0.41513881613410164</v>
      </c>
      <c r="AS36" s="185">
        <v>247511.09759117971</v>
      </c>
      <c r="AT36" s="186">
        <v>-2.1237518420552992E-2</v>
      </c>
      <c r="AU36" s="187">
        <v>391361.01496094</v>
      </c>
      <c r="AV36" s="188">
        <v>-4.4735473237927259E-2</v>
      </c>
    </row>
    <row r="37" spans="2:48" ht="15" hidden="1" customHeight="1" outlineLevel="1">
      <c r="B37" s="184" t="s">
        <v>15</v>
      </c>
      <c r="C37" s="185">
        <v>235025</v>
      </c>
      <c r="D37" s="186">
        <v>2.4315089389224553E-2</v>
      </c>
      <c r="E37" s="185">
        <v>14091</v>
      </c>
      <c r="F37" s="186">
        <v>2.8915662650602414E-2</v>
      </c>
      <c r="G37" s="185">
        <v>8972</v>
      </c>
      <c r="H37" s="186">
        <v>-0.27843011098600612</v>
      </c>
      <c r="I37" s="185">
        <v>45316</v>
      </c>
      <c r="J37" s="186">
        <v>-6.3235142118863052E-2</v>
      </c>
      <c r="K37" s="185">
        <v>12760</v>
      </c>
      <c r="L37" s="186">
        <v>0.19812206572769964</v>
      </c>
      <c r="M37" s="185">
        <v>141534</v>
      </c>
      <c r="N37" s="186">
        <v>-2.5637142188382089E-2</v>
      </c>
      <c r="O37" s="185">
        <v>7252</v>
      </c>
      <c r="P37" s="186">
        <v>0.18535469107551483</v>
      </c>
      <c r="Q37" s="185">
        <v>18370</v>
      </c>
      <c r="R37" s="186">
        <v>-0.10972181835804984</v>
      </c>
      <c r="S37" s="185">
        <v>4900.1478522003463</v>
      </c>
      <c r="T37" s="186">
        <v>0.30702577108307616</v>
      </c>
      <c r="U37" s="185">
        <v>794</v>
      </c>
      <c r="V37" s="186">
        <v>0.27858293075684371</v>
      </c>
      <c r="W37" s="185">
        <v>1531</v>
      </c>
      <c r="X37" s="186">
        <v>0.71252796420581666</v>
      </c>
      <c r="Y37" s="185">
        <v>2428</v>
      </c>
      <c r="Z37" s="186">
        <v>0.15674130538351605</v>
      </c>
      <c r="AA37" s="185">
        <v>146</v>
      </c>
      <c r="AB37" s="186">
        <v>8.1481481481481488E-2</v>
      </c>
      <c r="AC37" s="185">
        <v>2063</v>
      </c>
      <c r="AD37" s="186">
        <v>0.19663573085846875</v>
      </c>
      <c r="AE37" s="185">
        <v>2398</v>
      </c>
      <c r="AF37" s="186">
        <v>3.095442820292349E-2</v>
      </c>
      <c r="AG37" s="185">
        <v>9918</v>
      </c>
      <c r="AH37" s="186">
        <v>0.24974798387096775</v>
      </c>
      <c r="AI37" s="185">
        <v>7879</v>
      </c>
      <c r="AJ37" s="186">
        <v>0.15850610204381699</v>
      </c>
      <c r="AK37" s="185">
        <v>15031</v>
      </c>
      <c r="AL37" s="186">
        <v>0.1057897447215479</v>
      </c>
      <c r="AM37" s="185">
        <v>701</v>
      </c>
      <c r="AN37" s="186">
        <v>-0.27731958762886599</v>
      </c>
      <c r="AO37" s="185">
        <v>2236</v>
      </c>
      <c r="AP37" s="186">
        <v>0.17994722955145126</v>
      </c>
      <c r="AQ37" s="185">
        <v>3320</v>
      </c>
      <c r="AR37" s="186">
        <v>0.11111111111111116</v>
      </c>
      <c r="AS37" s="185">
        <v>296741.91868533759</v>
      </c>
      <c r="AT37" s="186">
        <v>-8.0413858604685418E-3</v>
      </c>
      <c r="AU37" s="187">
        <v>531766.9430004271</v>
      </c>
      <c r="AV37" s="188">
        <v>6.0035653241754527E-3</v>
      </c>
    </row>
    <row r="38" spans="2:48" ht="15" hidden="1" customHeight="1" outlineLevel="1">
      <c r="B38" s="184" t="s">
        <v>16</v>
      </c>
      <c r="C38" s="185">
        <v>187064</v>
      </c>
      <c r="D38" s="186">
        <v>-6.1583224641316381E-2</v>
      </c>
      <c r="E38" s="185">
        <v>16267</v>
      </c>
      <c r="F38" s="186">
        <v>-7.3369410424380499E-2</v>
      </c>
      <c r="G38" s="185">
        <v>9158</v>
      </c>
      <c r="H38" s="186">
        <v>-0.16555808656036441</v>
      </c>
      <c r="I38" s="185">
        <v>42022</v>
      </c>
      <c r="J38" s="186">
        <v>-4.2909852867489606E-2</v>
      </c>
      <c r="K38" s="185">
        <v>8376</v>
      </c>
      <c r="L38" s="186">
        <v>6.7006369426751533E-2</v>
      </c>
      <c r="M38" s="185">
        <v>139357</v>
      </c>
      <c r="N38" s="186">
        <v>8.4895525176719611E-2</v>
      </c>
      <c r="O38" s="185">
        <v>7121</v>
      </c>
      <c r="P38" s="186">
        <v>0.15077569489334186</v>
      </c>
      <c r="Q38" s="185">
        <v>8403</v>
      </c>
      <c r="R38" s="186">
        <v>-0.20883156011674986</v>
      </c>
      <c r="S38" s="185">
        <v>8267.3568489831159</v>
      </c>
      <c r="T38" s="186">
        <v>0.73853051979476048</v>
      </c>
      <c r="U38" s="185">
        <v>1366</v>
      </c>
      <c r="V38" s="186">
        <v>0.85850340136054415</v>
      </c>
      <c r="W38" s="185">
        <v>2964</v>
      </c>
      <c r="X38" s="186">
        <v>0.91968911917098439</v>
      </c>
      <c r="Y38" s="185">
        <v>3713</v>
      </c>
      <c r="Z38" s="186">
        <v>0.57865646258503411</v>
      </c>
      <c r="AA38" s="185">
        <v>222</v>
      </c>
      <c r="AB38" s="186">
        <v>0.79032258064516125</v>
      </c>
      <c r="AC38" s="185">
        <v>2956</v>
      </c>
      <c r="AD38" s="186">
        <v>0.17768924302788847</v>
      </c>
      <c r="AE38" s="185">
        <v>2825</v>
      </c>
      <c r="AF38" s="186">
        <v>1.765129682997113E-2</v>
      </c>
      <c r="AG38" s="185">
        <v>8796</v>
      </c>
      <c r="AH38" s="186">
        <v>0.28671737858396718</v>
      </c>
      <c r="AI38" s="185">
        <v>8282</v>
      </c>
      <c r="AJ38" s="186">
        <v>0.2874242188714442</v>
      </c>
      <c r="AK38" s="185">
        <v>12946</v>
      </c>
      <c r="AL38" s="186">
        <v>8.5436404795841359E-2</v>
      </c>
      <c r="AM38" s="185">
        <v>854</v>
      </c>
      <c r="AN38" s="186">
        <v>-0.2271493212669683</v>
      </c>
      <c r="AO38" s="185">
        <v>1917</v>
      </c>
      <c r="AP38" s="186">
        <v>5.2140504939626853E-2</v>
      </c>
      <c r="AQ38" s="185">
        <v>2916</v>
      </c>
      <c r="AR38" s="186">
        <v>-6.7774936061381075E-2</v>
      </c>
      <c r="AS38" s="185">
        <v>280464.8479215292</v>
      </c>
      <c r="AT38" s="186">
        <v>5.1067185019263439E-2</v>
      </c>
      <c r="AU38" s="187">
        <v>467528.78633830452</v>
      </c>
      <c r="AV38" s="188">
        <v>2.8971453951871506E-3</v>
      </c>
    </row>
    <row r="39" spans="2:48" ht="15" hidden="1" customHeight="1" outlineLevel="1">
      <c r="B39" s="184" t="s">
        <v>17</v>
      </c>
      <c r="C39" s="185">
        <v>156603</v>
      </c>
      <c r="D39" s="186">
        <v>-2.2922814876744635E-2</v>
      </c>
      <c r="E39" s="185">
        <v>10638</v>
      </c>
      <c r="F39" s="186">
        <v>0.15392124959323139</v>
      </c>
      <c r="G39" s="185">
        <v>7053</v>
      </c>
      <c r="H39" s="186">
        <v>-8.3787996882307092E-2</v>
      </c>
      <c r="I39" s="185">
        <v>41509</v>
      </c>
      <c r="J39" s="186">
        <v>-8.5080120787321745E-2</v>
      </c>
      <c r="K39" s="185">
        <v>5282</v>
      </c>
      <c r="L39" s="186">
        <v>-0.18070420350550642</v>
      </c>
      <c r="M39" s="185">
        <v>127505</v>
      </c>
      <c r="N39" s="186">
        <v>-6.3454871312727645E-2</v>
      </c>
      <c r="O39" s="185">
        <v>7902</v>
      </c>
      <c r="P39" s="186">
        <v>0.16257172281889076</v>
      </c>
      <c r="Q39" s="185">
        <v>7405</v>
      </c>
      <c r="R39" s="186">
        <v>0.10687593423019437</v>
      </c>
      <c r="S39" s="185">
        <v>5474.4069401160241</v>
      </c>
      <c r="T39" s="186">
        <v>1.0728327203685155</v>
      </c>
      <c r="U39" s="185">
        <v>838</v>
      </c>
      <c r="V39" s="186">
        <v>0.65285996055226825</v>
      </c>
      <c r="W39" s="185">
        <v>1688</v>
      </c>
      <c r="X39" s="186">
        <v>2.9164733178654294</v>
      </c>
      <c r="Y39" s="185">
        <v>2795</v>
      </c>
      <c r="Z39" s="186">
        <v>0.83760683760683752</v>
      </c>
      <c r="AA39" s="185">
        <v>149</v>
      </c>
      <c r="AB39" s="186">
        <v>-0.18131868131868134</v>
      </c>
      <c r="AC39" s="185">
        <v>1999</v>
      </c>
      <c r="AD39" s="186">
        <v>0.12492965672481704</v>
      </c>
      <c r="AE39" s="185">
        <v>1930</v>
      </c>
      <c r="AF39" s="186">
        <v>-0.19650291423813493</v>
      </c>
      <c r="AG39" s="185">
        <v>7301</v>
      </c>
      <c r="AH39" s="186">
        <v>7.7320348236682879E-2</v>
      </c>
      <c r="AI39" s="185">
        <v>5744</v>
      </c>
      <c r="AJ39" s="186">
        <v>9.1807641132864548E-2</v>
      </c>
      <c r="AK39" s="185">
        <v>10688</v>
      </c>
      <c r="AL39" s="186">
        <v>0.22288329519450811</v>
      </c>
      <c r="AM39" s="185">
        <v>913</v>
      </c>
      <c r="AN39" s="186">
        <v>-0.13786591123701608</v>
      </c>
      <c r="AO39" s="185">
        <v>1634</v>
      </c>
      <c r="AP39" s="186">
        <v>0.10930074677528845</v>
      </c>
      <c r="AQ39" s="185">
        <v>2855</v>
      </c>
      <c r="AR39" s="186">
        <v>5.2728613569321459E-2</v>
      </c>
      <c r="AS39" s="185">
        <v>245832.42096007723</v>
      </c>
      <c r="AT39" s="186">
        <v>-2.1388009696306165E-2</v>
      </c>
      <c r="AU39" s="187">
        <v>402435.39803726244</v>
      </c>
      <c r="AV39" s="188">
        <v>-2.1986076535148502E-2</v>
      </c>
    </row>
    <row r="40" spans="2:48" ht="15" hidden="1" customHeight="1" outlineLevel="1">
      <c r="B40" s="184" t="s">
        <v>18</v>
      </c>
      <c r="C40" s="185">
        <v>154737</v>
      </c>
      <c r="D40" s="186">
        <v>0.34019002416442201</v>
      </c>
      <c r="E40" s="185">
        <v>11644</v>
      </c>
      <c r="F40" s="186">
        <v>0.14945705824284294</v>
      </c>
      <c r="G40" s="185">
        <v>7205</v>
      </c>
      <c r="H40" s="186">
        <v>-2.3448088912984555E-2</v>
      </c>
      <c r="I40" s="185">
        <v>48271</v>
      </c>
      <c r="J40" s="186">
        <v>0.11987286562732002</v>
      </c>
      <c r="K40" s="185">
        <v>7588</v>
      </c>
      <c r="L40" s="186">
        <v>0.30422825713303547</v>
      </c>
      <c r="M40" s="185">
        <v>133633</v>
      </c>
      <c r="N40" s="186">
        <v>7.2771498298118242E-2</v>
      </c>
      <c r="O40" s="185">
        <v>6902</v>
      </c>
      <c r="P40" s="186">
        <v>0.21385860007034818</v>
      </c>
      <c r="Q40" s="185">
        <v>5298</v>
      </c>
      <c r="R40" s="186">
        <v>-2.2598870056497189E-3</v>
      </c>
      <c r="S40" s="185">
        <v>4479.2480836183868</v>
      </c>
      <c r="T40" s="186">
        <v>0.49522736199915185</v>
      </c>
      <c r="U40" s="185">
        <v>619</v>
      </c>
      <c r="V40" s="186">
        <v>0.62467191601049876</v>
      </c>
      <c r="W40" s="185">
        <v>1126</v>
      </c>
      <c r="X40" s="186">
        <v>10.608247422680412</v>
      </c>
      <c r="Y40" s="185">
        <v>2410</v>
      </c>
      <c r="Z40" s="186">
        <v>1.5164279696714411E-2</v>
      </c>
      <c r="AA40" s="185">
        <v>313</v>
      </c>
      <c r="AB40" s="186">
        <v>1.1736111111111112</v>
      </c>
      <c r="AC40" s="185">
        <v>2412</v>
      </c>
      <c r="AD40" s="186">
        <v>0.35810810810810811</v>
      </c>
      <c r="AE40" s="185">
        <v>2610</v>
      </c>
      <c r="AF40" s="186">
        <v>0.3964686998394864</v>
      </c>
      <c r="AG40" s="185">
        <v>8358</v>
      </c>
      <c r="AH40" s="186">
        <v>0.71130221130221138</v>
      </c>
      <c r="AI40" s="185">
        <v>8658</v>
      </c>
      <c r="AJ40" s="186">
        <v>2.3913043478260869</v>
      </c>
      <c r="AK40" s="185">
        <v>6402</v>
      </c>
      <c r="AL40" s="186">
        <v>0.16803503010399568</v>
      </c>
      <c r="AM40" s="185">
        <v>691</v>
      </c>
      <c r="AN40" s="186">
        <v>-0.33685220729366605</v>
      </c>
      <c r="AO40" s="185">
        <v>1633</v>
      </c>
      <c r="AP40" s="186">
        <v>4.6124279308135785E-2</v>
      </c>
      <c r="AQ40" s="185">
        <v>2675</v>
      </c>
      <c r="AR40" s="186">
        <v>0.38028895768833859</v>
      </c>
      <c r="AS40" s="185">
        <v>258464.99292538918</v>
      </c>
      <c r="AT40" s="186">
        <v>0.14318295425065819</v>
      </c>
      <c r="AU40" s="187">
        <v>413202.33311541332</v>
      </c>
      <c r="AV40" s="188">
        <v>0.20978099324115096</v>
      </c>
    </row>
    <row r="41" spans="2:48" ht="15" hidden="1" customHeight="1" outlineLevel="1">
      <c r="B41" s="184" t="s">
        <v>19</v>
      </c>
      <c r="C41" s="185">
        <v>120050</v>
      </c>
      <c r="D41" s="186">
        <v>-0.1354165916472817</v>
      </c>
      <c r="E41" s="185">
        <v>15975</v>
      </c>
      <c r="F41" s="186">
        <v>0.24658603199375739</v>
      </c>
      <c r="G41" s="185">
        <v>7984</v>
      </c>
      <c r="H41" s="186">
        <v>-0.22844994201778124</v>
      </c>
      <c r="I41" s="185">
        <v>57911</v>
      </c>
      <c r="J41" s="186">
        <v>-4.6920772851453241E-2</v>
      </c>
      <c r="K41" s="185">
        <v>13086</v>
      </c>
      <c r="L41" s="186">
        <v>-1.0435571687840262E-2</v>
      </c>
      <c r="M41" s="185">
        <v>142345</v>
      </c>
      <c r="N41" s="186">
        <v>6.5241306023483325E-2</v>
      </c>
      <c r="O41" s="185">
        <v>5469</v>
      </c>
      <c r="P41" s="186">
        <v>0.26246537396121883</v>
      </c>
      <c r="Q41" s="185">
        <v>5810</v>
      </c>
      <c r="R41" s="186">
        <v>-0.37059906835662437</v>
      </c>
      <c r="S41" s="185">
        <v>24646.403080606447</v>
      </c>
      <c r="T41" s="186">
        <v>-0.17329552357738098</v>
      </c>
      <c r="U41" s="185">
        <v>8533</v>
      </c>
      <c r="V41" s="186">
        <v>-0.18250622724659893</v>
      </c>
      <c r="W41" s="185">
        <v>3638</v>
      </c>
      <c r="X41" s="186">
        <v>-0.28917545916373588</v>
      </c>
      <c r="Y41" s="185">
        <v>6440</v>
      </c>
      <c r="Z41" s="186">
        <v>-0.12523770714479765</v>
      </c>
      <c r="AA41" s="185">
        <v>6036</v>
      </c>
      <c r="AB41" s="186">
        <v>-0.12458303118201597</v>
      </c>
      <c r="AC41" s="185">
        <v>2796</v>
      </c>
      <c r="AD41" s="186">
        <v>0.27963386727688788</v>
      </c>
      <c r="AE41" s="185">
        <v>2596</v>
      </c>
      <c r="AF41" s="186">
        <v>7.763975155279601E-3</v>
      </c>
      <c r="AG41" s="185">
        <v>6985</v>
      </c>
      <c r="AH41" s="186">
        <v>0.22910434629597054</v>
      </c>
      <c r="AI41" s="185">
        <v>6402</v>
      </c>
      <c r="AJ41" s="186">
        <v>0.52428571428571424</v>
      </c>
      <c r="AK41" s="185">
        <v>7157</v>
      </c>
      <c r="AL41" s="186">
        <v>0.33925898203592819</v>
      </c>
      <c r="AM41" s="185">
        <v>1165</v>
      </c>
      <c r="AN41" s="186">
        <v>6.1020036429872526E-2</v>
      </c>
      <c r="AO41" s="185">
        <v>1286</v>
      </c>
      <c r="AP41" s="186">
        <v>-0.21776155717761558</v>
      </c>
      <c r="AQ41" s="185">
        <v>2850</v>
      </c>
      <c r="AR41" s="186">
        <v>0.13908872901678659</v>
      </c>
      <c r="AS41" s="185">
        <v>304464.79028936493</v>
      </c>
      <c r="AT41" s="186">
        <v>1.6972843118342906E-2</v>
      </c>
      <c r="AU41" s="187">
        <v>424514.65487277333</v>
      </c>
      <c r="AV41" s="188">
        <v>-3.1311140437016327E-2</v>
      </c>
    </row>
    <row r="42" spans="2:48" ht="15" hidden="1" customHeight="1" outlineLevel="1">
      <c r="B42" s="184" t="s">
        <v>20</v>
      </c>
      <c r="C42" s="185">
        <v>118353</v>
      </c>
      <c r="D42" s="186">
        <v>0.23678600539218753</v>
      </c>
      <c r="E42" s="185">
        <v>13270</v>
      </c>
      <c r="F42" s="186">
        <v>-1.7302339577220938E-3</v>
      </c>
      <c r="G42" s="185">
        <v>11245</v>
      </c>
      <c r="H42" s="186">
        <v>0.1393110435663627</v>
      </c>
      <c r="I42" s="185">
        <v>71238</v>
      </c>
      <c r="J42" s="186">
        <v>-6.1558930853236049E-2</v>
      </c>
      <c r="K42" s="185">
        <v>10275</v>
      </c>
      <c r="L42" s="186">
        <v>-0.19037112914663934</v>
      </c>
      <c r="M42" s="185">
        <v>154667</v>
      </c>
      <c r="N42" s="186">
        <v>-0.12510747578966419</v>
      </c>
      <c r="O42" s="185">
        <v>7806</v>
      </c>
      <c r="P42" s="186">
        <v>0.68851395197923426</v>
      </c>
      <c r="Q42" s="185">
        <v>7050</v>
      </c>
      <c r="R42" s="186">
        <v>-0.27810772066352651</v>
      </c>
      <c r="S42" s="185">
        <v>83269.102486882242</v>
      </c>
      <c r="T42" s="186">
        <v>0.29007317391555176</v>
      </c>
      <c r="U42" s="185">
        <v>25975</v>
      </c>
      <c r="V42" s="186">
        <v>0.32262335149447519</v>
      </c>
      <c r="W42" s="185">
        <v>15777</v>
      </c>
      <c r="X42" s="186">
        <v>0.44161184210526305</v>
      </c>
      <c r="Y42" s="185">
        <v>20407</v>
      </c>
      <c r="Z42" s="186">
        <v>0.3382516886353204</v>
      </c>
      <c r="AA42" s="185">
        <v>21109</v>
      </c>
      <c r="AB42" s="186">
        <v>0.12797905311531466</v>
      </c>
      <c r="AC42" s="185">
        <v>2380</v>
      </c>
      <c r="AD42" s="186">
        <v>0.21366649668536453</v>
      </c>
      <c r="AE42" s="185">
        <v>2996</v>
      </c>
      <c r="AF42" s="186">
        <v>-9.2121212121212159E-2</v>
      </c>
      <c r="AG42" s="185">
        <v>5450</v>
      </c>
      <c r="AH42" s="186">
        <v>0.12347969490826638</v>
      </c>
      <c r="AI42" s="185">
        <v>6250</v>
      </c>
      <c r="AJ42" s="186">
        <v>0.4592575297688537</v>
      </c>
      <c r="AK42" s="185">
        <v>7986</v>
      </c>
      <c r="AL42" s="186">
        <v>0.38573659552316508</v>
      </c>
      <c r="AM42" s="185">
        <v>1512</v>
      </c>
      <c r="AN42" s="186">
        <v>-5.9701492537313383E-2</v>
      </c>
      <c r="AO42" s="185">
        <v>1460</v>
      </c>
      <c r="AP42" s="186">
        <v>8.4695393759286697E-2</v>
      </c>
      <c r="AQ42" s="185">
        <v>2877</v>
      </c>
      <c r="AR42" s="186">
        <v>5.0383351588170866E-2</v>
      </c>
      <c r="AS42" s="185">
        <v>389732.79453616706</v>
      </c>
      <c r="AT42" s="186">
        <v>-9.1617597800837114E-3</v>
      </c>
      <c r="AU42" s="187">
        <v>508086.03132217244</v>
      </c>
      <c r="AV42" s="188">
        <v>3.8965892325214968E-2</v>
      </c>
    </row>
    <row r="43" spans="2:48" ht="15" hidden="1" customHeight="1" outlineLevel="1">
      <c r="B43" s="184" t="s">
        <v>21</v>
      </c>
      <c r="C43" s="185">
        <v>84265</v>
      </c>
      <c r="D43" s="186">
        <v>2.6895610421896698E-2</v>
      </c>
      <c r="E43" s="185">
        <v>15146</v>
      </c>
      <c r="F43" s="186">
        <v>0.26006655574043269</v>
      </c>
      <c r="G43" s="185">
        <v>9496</v>
      </c>
      <c r="H43" s="186">
        <v>4.3287189628653078E-2</v>
      </c>
      <c r="I43" s="185">
        <v>57827</v>
      </c>
      <c r="J43" s="186">
        <v>1.7848027740129835E-2</v>
      </c>
      <c r="K43" s="185">
        <v>12549</v>
      </c>
      <c r="L43" s="186">
        <v>8.9890568004168836E-2</v>
      </c>
      <c r="M43" s="185">
        <v>163120</v>
      </c>
      <c r="N43" s="186">
        <v>7.9650000661874776E-2</v>
      </c>
      <c r="O43" s="185">
        <v>6197</v>
      </c>
      <c r="P43" s="186">
        <v>0.5515773660490737</v>
      </c>
      <c r="Q43" s="185">
        <v>8333</v>
      </c>
      <c r="R43" s="186">
        <v>-0.22360942886425039</v>
      </c>
      <c r="S43" s="185">
        <v>75330.438744476589</v>
      </c>
      <c r="T43" s="186">
        <v>0.15689827709827897</v>
      </c>
      <c r="U43" s="185">
        <v>21675</v>
      </c>
      <c r="V43" s="186">
        <v>7.2541936760849079E-2</v>
      </c>
      <c r="W43" s="185">
        <v>13556</v>
      </c>
      <c r="X43" s="186">
        <v>0.20487067816194116</v>
      </c>
      <c r="Y43" s="185">
        <v>18939</v>
      </c>
      <c r="Z43" s="186">
        <v>0.16133186166298752</v>
      </c>
      <c r="AA43" s="185">
        <v>21160</v>
      </c>
      <c r="AB43" s="186">
        <v>0.21987778162112304</v>
      </c>
      <c r="AC43" s="185">
        <v>1887</v>
      </c>
      <c r="AD43" s="186">
        <v>5.4779206260480606E-2</v>
      </c>
      <c r="AE43" s="185">
        <v>3032</v>
      </c>
      <c r="AF43" s="186">
        <v>2.6404874746106977E-2</v>
      </c>
      <c r="AG43" s="185">
        <v>5075</v>
      </c>
      <c r="AH43" s="186">
        <v>0.45875251509054316</v>
      </c>
      <c r="AI43" s="185">
        <v>5563</v>
      </c>
      <c r="AJ43" s="186">
        <v>0.33822468126052452</v>
      </c>
      <c r="AK43" s="185">
        <v>7551</v>
      </c>
      <c r="AL43" s="186">
        <v>0.67576564580559251</v>
      </c>
      <c r="AM43" s="185">
        <v>967</v>
      </c>
      <c r="AN43" s="186">
        <v>-4.2574257425742612E-2</v>
      </c>
      <c r="AO43" s="185">
        <v>1254</v>
      </c>
      <c r="AP43" s="186">
        <v>4.3261231281197965E-2</v>
      </c>
      <c r="AQ43" s="185">
        <v>2326</v>
      </c>
      <c r="AR43" s="186">
        <v>-1.2314225053078554E-2</v>
      </c>
      <c r="AS43" s="185">
        <v>375656.25555586314</v>
      </c>
      <c r="AT43" s="186">
        <v>9.8960817234579945E-2</v>
      </c>
      <c r="AU43" s="187">
        <v>459921.28245147358</v>
      </c>
      <c r="AV43" s="188">
        <v>8.5010086263709761E-2</v>
      </c>
    </row>
    <row r="44" spans="2:48" ht="15" hidden="1" customHeight="1" outlineLevel="1">
      <c r="B44" s="184" t="s">
        <v>22</v>
      </c>
      <c r="C44" s="185">
        <v>69295</v>
      </c>
      <c r="D44" s="186">
        <v>6.4487080797663854E-3</v>
      </c>
      <c r="E44" s="185">
        <v>10589</v>
      </c>
      <c r="F44" s="186">
        <v>-1.9537037037037019E-2</v>
      </c>
      <c r="G44" s="185">
        <v>10060</v>
      </c>
      <c r="H44" s="186">
        <v>2.7579162410623193E-2</v>
      </c>
      <c r="I44" s="185">
        <v>57487</v>
      </c>
      <c r="J44" s="186">
        <v>-4.7534627874610602E-2</v>
      </c>
      <c r="K44" s="185">
        <v>9513</v>
      </c>
      <c r="L44" s="186">
        <v>0.1383271508914683</v>
      </c>
      <c r="M44" s="185">
        <v>133582</v>
      </c>
      <c r="N44" s="186">
        <v>-3.5111923318622118E-2</v>
      </c>
      <c r="O44" s="185">
        <v>5935</v>
      </c>
      <c r="P44" s="186">
        <v>0.50139134834303056</v>
      </c>
      <c r="Q44" s="185">
        <v>11063</v>
      </c>
      <c r="R44" s="186">
        <v>-0.22354014598540151</v>
      </c>
      <c r="S44" s="185">
        <v>71554.318842979934</v>
      </c>
      <c r="T44" s="186">
        <v>8.0543631187557585E-2</v>
      </c>
      <c r="U44" s="185">
        <v>20158</v>
      </c>
      <c r="V44" s="186">
        <v>-3.8171581257753551E-2</v>
      </c>
      <c r="W44" s="185">
        <v>13564</v>
      </c>
      <c r="X44" s="186">
        <v>0.32967356141554749</v>
      </c>
      <c r="Y44" s="185">
        <v>17510</v>
      </c>
      <c r="Z44" s="186">
        <v>2.7340999765313345E-2</v>
      </c>
      <c r="AA44" s="185">
        <v>20322</v>
      </c>
      <c r="AB44" s="186">
        <v>0.12787212787212798</v>
      </c>
      <c r="AC44" s="185">
        <v>1704</v>
      </c>
      <c r="AD44" s="186">
        <v>-4.1080472706809257E-2</v>
      </c>
      <c r="AE44" s="185">
        <v>2969</v>
      </c>
      <c r="AF44" s="186">
        <v>-0.12983587338804226</v>
      </c>
      <c r="AG44" s="185">
        <v>7211</v>
      </c>
      <c r="AH44" s="186">
        <v>8.0461492358405717E-2</v>
      </c>
      <c r="AI44" s="185">
        <v>5427</v>
      </c>
      <c r="AJ44" s="186">
        <v>6.8727845608507199E-2</v>
      </c>
      <c r="AK44" s="185">
        <v>8514</v>
      </c>
      <c r="AL44" s="186">
        <v>0.74360024575056327</v>
      </c>
      <c r="AM44" s="185">
        <v>957</v>
      </c>
      <c r="AN44" s="186">
        <v>0.11668611435239207</v>
      </c>
      <c r="AO44" s="185">
        <v>1555</v>
      </c>
      <c r="AP44" s="186">
        <v>0.36403508771929816</v>
      </c>
      <c r="AQ44" s="185">
        <v>2332</v>
      </c>
      <c r="AR44" s="186">
        <v>2.0122484689413911E-2</v>
      </c>
      <c r="AS44" s="185">
        <v>340454.2144236209</v>
      </c>
      <c r="AT44" s="186">
        <v>6.4397687890767052E-3</v>
      </c>
      <c r="AU44" s="187">
        <v>409749.22087232902</v>
      </c>
      <c r="AV44" s="188">
        <v>6.4413441374460145E-3</v>
      </c>
    </row>
    <row r="45" spans="2:48" collapsed="1">
      <c r="B45" s="197">
        <v>2008</v>
      </c>
      <c r="C45" s="198">
        <v>1560633</v>
      </c>
      <c r="D45" s="199">
        <v>5.4283996915360788E-3</v>
      </c>
      <c r="E45" s="198">
        <v>158574</v>
      </c>
      <c r="F45" s="199">
        <v>7.1974690218824078E-2</v>
      </c>
      <c r="G45" s="198">
        <v>107980</v>
      </c>
      <c r="H45" s="199">
        <v>-5.9473207441990139E-2</v>
      </c>
      <c r="I45" s="198">
        <v>624768</v>
      </c>
      <c r="J45" s="199">
        <v>-3.8791843466434495E-2</v>
      </c>
      <c r="K45" s="198">
        <v>108002</v>
      </c>
      <c r="L45" s="199">
        <v>2.9178578235182107E-2</v>
      </c>
      <c r="M45" s="198">
        <v>1669331</v>
      </c>
      <c r="N45" s="199">
        <v>-3.7706471625175375E-2</v>
      </c>
      <c r="O45" s="198">
        <v>82216</v>
      </c>
      <c r="P45" s="199">
        <v>0.31276745225777614</v>
      </c>
      <c r="Q45" s="198">
        <v>95497</v>
      </c>
      <c r="R45" s="199">
        <v>-0.16448375722897368</v>
      </c>
      <c r="S45" s="198">
        <v>480275.35059231438</v>
      </c>
      <c r="T45" s="199">
        <v>8.1118679046288777E-2</v>
      </c>
      <c r="U45" s="198">
        <v>140779</v>
      </c>
      <c r="V45" s="199">
        <v>2.3653709116821631E-2</v>
      </c>
      <c r="W45" s="198">
        <v>96783</v>
      </c>
      <c r="X45" s="199">
        <v>0.23196283095723014</v>
      </c>
      <c r="Y45" s="198">
        <v>120455</v>
      </c>
      <c r="Z45" s="199">
        <v>9.4975774268910129E-2</v>
      </c>
      <c r="AA45" s="198">
        <v>122258</v>
      </c>
      <c r="AB45" s="199">
        <v>3.4804394562659713E-2</v>
      </c>
      <c r="AC45" s="198">
        <v>29530</v>
      </c>
      <c r="AD45" s="199">
        <v>0.12964308939979352</v>
      </c>
      <c r="AE45" s="198">
        <v>31727</v>
      </c>
      <c r="AF45" s="199">
        <v>-3.6327187680345041E-2</v>
      </c>
      <c r="AG45" s="198">
        <v>92753</v>
      </c>
      <c r="AH45" s="199">
        <v>0.24075981539696345</v>
      </c>
      <c r="AI45" s="198">
        <v>80363</v>
      </c>
      <c r="AJ45" s="199">
        <v>0.28291374658769808</v>
      </c>
      <c r="AK45" s="198">
        <v>107428</v>
      </c>
      <c r="AL45" s="199">
        <v>0.16750529804923109</v>
      </c>
      <c r="AM45" s="198">
        <v>11262</v>
      </c>
      <c r="AN45" s="199">
        <v>-0.10583564906709009</v>
      </c>
      <c r="AO45" s="198">
        <v>19671</v>
      </c>
      <c r="AP45" s="199">
        <v>5.0072065339240801E-2</v>
      </c>
      <c r="AQ45" s="198">
        <v>32317</v>
      </c>
      <c r="AR45" s="199">
        <v>-2.6918791966517142E-2</v>
      </c>
      <c r="AS45" s="198">
        <v>3731695.3920770856</v>
      </c>
      <c r="AT45" s="199">
        <v>1.3733758184248934E-3</v>
      </c>
      <c r="AU45" s="200">
        <v>5292328.3975054836</v>
      </c>
      <c r="AV45" s="201">
        <v>2.5657430079795152E-3</v>
      </c>
    </row>
    <row r="46" spans="2:48" ht="15" hidden="1" customHeight="1" outlineLevel="1">
      <c r="B46" s="184" t="s">
        <v>11</v>
      </c>
      <c r="C46" s="185">
        <v>85408</v>
      </c>
      <c r="D46" s="186">
        <v>-0.12530340116547012</v>
      </c>
      <c r="E46" s="185">
        <v>10609</v>
      </c>
      <c r="F46" s="186">
        <v>-1.6410161320229877E-2</v>
      </c>
      <c r="G46" s="185">
        <v>10922</v>
      </c>
      <c r="H46" s="186">
        <v>3.2813238770685649E-2</v>
      </c>
      <c r="I46" s="185">
        <v>55069</v>
      </c>
      <c r="J46" s="186">
        <v>-4.5482120881216059E-2</v>
      </c>
      <c r="K46" s="185">
        <v>7660</v>
      </c>
      <c r="L46" s="186">
        <v>-2.5940996948118022E-2</v>
      </c>
      <c r="M46" s="185">
        <v>144404</v>
      </c>
      <c r="N46" s="186">
        <v>-0.12779502542854038</v>
      </c>
      <c r="O46" s="185">
        <v>5404</v>
      </c>
      <c r="P46" s="186">
        <v>0.42585751978891828</v>
      </c>
      <c r="Q46" s="185">
        <v>7808</v>
      </c>
      <c r="R46" s="186">
        <v>-0.15534400692340977</v>
      </c>
      <c r="S46" s="185">
        <v>82399.771660560538</v>
      </c>
      <c r="T46" s="186">
        <v>0.26055852379979849</v>
      </c>
      <c r="U46" s="185">
        <v>24672</v>
      </c>
      <c r="V46" s="186">
        <v>0.17681850703553548</v>
      </c>
      <c r="W46" s="185">
        <v>14384</v>
      </c>
      <c r="X46" s="186">
        <v>0.24171270718232041</v>
      </c>
      <c r="Y46" s="185">
        <v>19458</v>
      </c>
      <c r="Z46" s="186">
        <v>0.35312934631432547</v>
      </c>
      <c r="AA46" s="185">
        <v>23885</v>
      </c>
      <c r="AB46" s="186">
        <v>0.29542249701703005</v>
      </c>
      <c r="AC46" s="185">
        <v>2086</v>
      </c>
      <c r="AD46" s="186">
        <v>-8.7888062964582403E-2</v>
      </c>
      <c r="AE46" s="185">
        <v>2511</v>
      </c>
      <c r="AF46" s="186">
        <v>-6.9310600444773884E-2</v>
      </c>
      <c r="AG46" s="185">
        <v>5222</v>
      </c>
      <c r="AH46" s="186">
        <v>-0.11686115339083381</v>
      </c>
      <c r="AI46" s="185">
        <v>5476</v>
      </c>
      <c r="AJ46" s="186">
        <v>0.12374307408167451</v>
      </c>
      <c r="AK46" s="185">
        <v>7396</v>
      </c>
      <c r="AL46" s="186">
        <v>0.40876190476190466</v>
      </c>
      <c r="AM46" s="185">
        <v>1035</v>
      </c>
      <c r="AN46" s="186">
        <v>-9.0509666080843543E-2</v>
      </c>
      <c r="AO46" s="185">
        <v>1519</v>
      </c>
      <c r="AP46" s="186">
        <v>2.7045300878972389E-2</v>
      </c>
      <c r="AQ46" s="185">
        <v>3408</v>
      </c>
      <c r="AR46" s="186">
        <v>-0.20206040739873565</v>
      </c>
      <c r="AS46" s="185">
        <v>352928</v>
      </c>
      <c r="AT46" s="186">
        <v>-1.6338248000222988E-2</v>
      </c>
      <c r="AU46" s="187">
        <v>438336</v>
      </c>
      <c r="AV46" s="188">
        <v>-3.96487545817239E-2</v>
      </c>
    </row>
    <row r="47" spans="2:48" ht="15" hidden="1" customHeight="1" outlineLevel="1">
      <c r="B47" s="184" t="s">
        <v>12</v>
      </c>
      <c r="C47" s="185">
        <v>90404</v>
      </c>
      <c r="D47" s="186">
        <v>-3.2967503155552746E-2</v>
      </c>
      <c r="E47" s="185">
        <v>11009</v>
      </c>
      <c r="F47" s="186">
        <v>0.1254344714782254</v>
      </c>
      <c r="G47" s="185">
        <v>8936</v>
      </c>
      <c r="H47" s="186">
        <v>3.4618501794604573E-2</v>
      </c>
      <c r="I47" s="185">
        <v>62797</v>
      </c>
      <c r="J47" s="186">
        <v>-8.1592956592956623E-2</v>
      </c>
      <c r="K47" s="185">
        <v>5885</v>
      </c>
      <c r="L47" s="186">
        <v>-6.2300828553218612E-2</v>
      </c>
      <c r="M47" s="185">
        <v>163230</v>
      </c>
      <c r="N47" s="186">
        <v>7.4079435685521E-2</v>
      </c>
      <c r="O47" s="185">
        <v>4537</v>
      </c>
      <c r="P47" s="186">
        <v>0.60431400282885428</v>
      </c>
      <c r="Q47" s="185">
        <v>5906</v>
      </c>
      <c r="R47" s="186">
        <v>-0.22716566343889033</v>
      </c>
      <c r="S47" s="185">
        <v>72194.874662220842</v>
      </c>
      <c r="T47" s="186">
        <v>0.26716127903740028</v>
      </c>
      <c r="U47" s="185">
        <v>22797</v>
      </c>
      <c r="V47" s="186">
        <v>0.24860335195530725</v>
      </c>
      <c r="W47" s="185">
        <v>13707</v>
      </c>
      <c r="X47" s="186">
        <v>0.31167464114832533</v>
      </c>
      <c r="Y47" s="185">
        <v>14867</v>
      </c>
      <c r="Z47" s="186">
        <v>0.3143842277429052</v>
      </c>
      <c r="AA47" s="185">
        <v>20823</v>
      </c>
      <c r="AB47" s="186">
        <v>0.22813329401356541</v>
      </c>
      <c r="AC47" s="185">
        <v>2820</v>
      </c>
      <c r="AD47" s="186">
        <v>-9.8177166613367395E-2</v>
      </c>
      <c r="AE47" s="185">
        <v>3751</v>
      </c>
      <c r="AF47" s="186">
        <v>6.4113475177304924E-2</v>
      </c>
      <c r="AG47" s="185">
        <v>7779</v>
      </c>
      <c r="AH47" s="186">
        <v>0.35569884977344013</v>
      </c>
      <c r="AI47" s="185">
        <v>5997</v>
      </c>
      <c r="AJ47" s="186">
        <v>0.13108261033572233</v>
      </c>
      <c r="AK47" s="185">
        <v>7548</v>
      </c>
      <c r="AL47" s="186">
        <v>0.75575715282623857</v>
      </c>
      <c r="AM47" s="185">
        <v>785</v>
      </c>
      <c r="AN47" s="186">
        <v>-0.10285714285714287</v>
      </c>
      <c r="AO47" s="185">
        <v>1493</v>
      </c>
      <c r="AP47" s="186">
        <v>6.7954220314735414E-2</v>
      </c>
      <c r="AQ47" s="185">
        <v>2459</v>
      </c>
      <c r="AR47" s="186">
        <v>6.9130434782608718E-2</v>
      </c>
      <c r="AS47" s="185">
        <v>367128.97092014045</v>
      </c>
      <c r="AT47" s="186">
        <v>8.2807917072732495E-2</v>
      </c>
      <c r="AU47" s="187">
        <v>457532.93795263732</v>
      </c>
      <c r="AV47" s="188">
        <v>5.7784619534517967E-2</v>
      </c>
    </row>
    <row r="48" spans="2:48" ht="15" hidden="1" customHeight="1" outlineLevel="1">
      <c r="B48" s="184" t="s">
        <v>13</v>
      </c>
      <c r="C48" s="185">
        <v>129610</v>
      </c>
      <c r="D48" s="186">
        <v>8.371325874865887E-3</v>
      </c>
      <c r="E48" s="185">
        <v>16316</v>
      </c>
      <c r="F48" s="186">
        <v>-1.3005867763595691E-2</v>
      </c>
      <c r="G48" s="185">
        <v>9657</v>
      </c>
      <c r="H48" s="186">
        <v>-4.281891168599461E-2</v>
      </c>
      <c r="I48" s="185">
        <v>49011</v>
      </c>
      <c r="J48" s="186">
        <v>-0.13752507654946677</v>
      </c>
      <c r="K48" s="185">
        <v>8271</v>
      </c>
      <c r="L48" s="186">
        <v>-0.11378977820636449</v>
      </c>
      <c r="M48" s="185">
        <v>165322</v>
      </c>
      <c r="N48" s="186">
        <v>-9.7611964738953616E-2</v>
      </c>
      <c r="O48" s="185">
        <v>4994</v>
      </c>
      <c r="P48" s="186">
        <v>-0.16946615666056875</v>
      </c>
      <c r="Q48" s="185">
        <v>6493</v>
      </c>
      <c r="R48" s="186">
        <v>-0.31882081409987406</v>
      </c>
      <c r="S48" s="185">
        <v>44953.386194474966</v>
      </c>
      <c r="T48" s="186">
        <v>0.1344884637206154</v>
      </c>
      <c r="U48" s="185">
        <v>15832</v>
      </c>
      <c r="V48" s="186">
        <v>0.12331488576699301</v>
      </c>
      <c r="W48" s="185">
        <v>8711</v>
      </c>
      <c r="X48" s="186">
        <v>0.25573014271298833</v>
      </c>
      <c r="Y48" s="185">
        <v>8734</v>
      </c>
      <c r="Z48" s="186">
        <v>7.1494464944650282E-3</v>
      </c>
      <c r="AA48" s="185">
        <v>11676</v>
      </c>
      <c r="AB48" s="186">
        <v>0.17689749017236167</v>
      </c>
      <c r="AC48" s="185">
        <v>3326</v>
      </c>
      <c r="AD48" s="186">
        <v>-0.18520333170014702</v>
      </c>
      <c r="AE48" s="185">
        <v>2692</v>
      </c>
      <c r="AF48" s="186">
        <v>-0.11476487997369289</v>
      </c>
      <c r="AG48" s="185">
        <v>7203</v>
      </c>
      <c r="AH48" s="186">
        <v>0.24490148634635323</v>
      </c>
      <c r="AI48" s="185">
        <v>5634</v>
      </c>
      <c r="AJ48" s="186">
        <v>0.18261964735516378</v>
      </c>
      <c r="AK48" s="185">
        <v>8125</v>
      </c>
      <c r="AL48" s="186">
        <v>0.51812406576980563</v>
      </c>
      <c r="AM48" s="185">
        <v>1046</v>
      </c>
      <c r="AN48" s="186">
        <v>0.21486643437862951</v>
      </c>
      <c r="AO48" s="185">
        <v>1613</v>
      </c>
      <c r="AP48" s="186">
        <v>3.3311979500320277E-2</v>
      </c>
      <c r="AQ48" s="185">
        <v>2878</v>
      </c>
      <c r="AR48" s="186">
        <v>7.3480044759418162E-2</v>
      </c>
      <c r="AS48" s="185">
        <v>337534.88272961124</v>
      </c>
      <c r="AT48" s="186">
        <v>-6.0532985883958501E-2</v>
      </c>
      <c r="AU48" s="187">
        <v>467144.89110093703</v>
      </c>
      <c r="AV48" s="188">
        <v>-4.2377733447908739E-2</v>
      </c>
    </row>
    <row r="49" spans="2:48" ht="15" hidden="1" customHeight="1" outlineLevel="1">
      <c r="B49" s="184" t="s">
        <v>14</v>
      </c>
      <c r="C49" s="185">
        <v>156807</v>
      </c>
      <c r="D49" s="186">
        <v>-4.7171416418545276E-2</v>
      </c>
      <c r="E49" s="185">
        <v>10466</v>
      </c>
      <c r="F49" s="186">
        <v>-0.12899467376830898</v>
      </c>
      <c r="G49" s="185">
        <v>7698</v>
      </c>
      <c r="H49" s="186">
        <v>-0.103215284249767</v>
      </c>
      <c r="I49" s="185">
        <v>48509</v>
      </c>
      <c r="J49" s="186">
        <v>-0.11290529049247477</v>
      </c>
      <c r="K49" s="185">
        <v>6573</v>
      </c>
      <c r="L49" s="186">
        <v>-8.5940759282436385E-2</v>
      </c>
      <c r="M49" s="185">
        <v>127424</v>
      </c>
      <c r="N49" s="186">
        <v>-0.23835026897788403</v>
      </c>
      <c r="O49" s="185">
        <v>6002</v>
      </c>
      <c r="P49" s="186">
        <v>9.0677812102489597E-2</v>
      </c>
      <c r="Q49" s="185">
        <v>6857</v>
      </c>
      <c r="R49" s="186">
        <v>-0.10774235523747555</v>
      </c>
      <c r="S49" s="185">
        <v>4858.9170717568641</v>
      </c>
      <c r="T49" s="186">
        <v>9.4870468009944142E-2</v>
      </c>
      <c r="U49" s="185">
        <v>737</v>
      </c>
      <c r="V49" s="186">
        <v>-8.1047381546134667E-2</v>
      </c>
      <c r="W49" s="185">
        <v>1278</v>
      </c>
      <c r="X49" s="186">
        <v>0.36102236421725231</v>
      </c>
      <c r="Y49" s="185">
        <v>2639</v>
      </c>
      <c r="Z49" s="186">
        <v>0.63709677419354849</v>
      </c>
      <c r="AA49" s="185">
        <v>204</v>
      </c>
      <c r="AB49" s="186">
        <v>-0.81198156682027656</v>
      </c>
      <c r="AC49" s="185">
        <v>2410</v>
      </c>
      <c r="AD49" s="186">
        <v>-1.1079195732457969E-2</v>
      </c>
      <c r="AE49" s="185">
        <v>2354</v>
      </c>
      <c r="AF49" s="186">
        <v>-2.2425249169435224E-2</v>
      </c>
      <c r="AG49" s="185">
        <v>7431</v>
      </c>
      <c r="AH49" s="186">
        <v>0.1061327776123846</v>
      </c>
      <c r="AI49" s="185">
        <v>6768</v>
      </c>
      <c r="AJ49" s="186">
        <v>8.9504185447520923E-2</v>
      </c>
      <c r="AK49" s="185">
        <v>8709</v>
      </c>
      <c r="AL49" s="186">
        <v>5.2828820116054054E-2</v>
      </c>
      <c r="AM49" s="185">
        <v>980</v>
      </c>
      <c r="AN49" s="186">
        <v>-0.11151405258386216</v>
      </c>
      <c r="AO49" s="185">
        <v>2025</v>
      </c>
      <c r="AP49" s="186">
        <v>4.7052740434333051E-2</v>
      </c>
      <c r="AQ49" s="185">
        <v>3818</v>
      </c>
      <c r="AR49" s="186">
        <v>0.32938718662952637</v>
      </c>
      <c r="AS49" s="185">
        <v>252881.6768617515</v>
      </c>
      <c r="AT49" s="186">
        <v>-0.15526240017767046</v>
      </c>
      <c r="AU49" s="187">
        <v>409688.62969033507</v>
      </c>
      <c r="AV49" s="188">
        <v>-0.11691961597666367</v>
      </c>
    </row>
    <row r="50" spans="2:48" ht="15" hidden="1" customHeight="1" outlineLevel="1">
      <c r="B50" s="184" t="s">
        <v>15</v>
      </c>
      <c r="C50" s="185">
        <v>229446</v>
      </c>
      <c r="D50" s="186">
        <v>1.8415691287500424E-2</v>
      </c>
      <c r="E50" s="185">
        <v>13695</v>
      </c>
      <c r="F50" s="186">
        <v>5.8100903963532513E-2</v>
      </c>
      <c r="G50" s="185">
        <v>12434</v>
      </c>
      <c r="H50" s="186">
        <v>0.25393303751512697</v>
      </c>
      <c r="I50" s="185">
        <v>48375</v>
      </c>
      <c r="J50" s="186">
        <v>-5.509528606377101E-3</v>
      </c>
      <c r="K50" s="185">
        <v>10650</v>
      </c>
      <c r="L50" s="186">
        <v>0.12235219728106239</v>
      </c>
      <c r="M50" s="185">
        <v>145258</v>
      </c>
      <c r="N50" s="186">
        <v>-9.0807806416884684E-2</v>
      </c>
      <c r="O50" s="185">
        <v>6118</v>
      </c>
      <c r="P50" s="186">
        <v>-0.13550939663699313</v>
      </c>
      <c r="Q50" s="185">
        <v>20634</v>
      </c>
      <c r="R50" s="186">
        <v>-1.8223343008041071E-2</v>
      </c>
      <c r="S50" s="185">
        <v>3749.0828112285835</v>
      </c>
      <c r="T50" s="186">
        <v>8.9746305750221689E-2</v>
      </c>
      <c r="U50" s="185">
        <v>621</v>
      </c>
      <c r="V50" s="186">
        <v>-0.14107883817427391</v>
      </c>
      <c r="W50" s="185">
        <v>894</v>
      </c>
      <c r="X50" s="186">
        <v>4.9295774647887258E-2</v>
      </c>
      <c r="Y50" s="185">
        <v>2099</v>
      </c>
      <c r="Z50" s="186">
        <v>0.17459429210968103</v>
      </c>
      <c r="AA50" s="185">
        <v>135</v>
      </c>
      <c r="AB50" s="186">
        <v>0.73076923076923084</v>
      </c>
      <c r="AC50" s="185">
        <v>1724</v>
      </c>
      <c r="AD50" s="186">
        <v>5.8968058968059012E-2</v>
      </c>
      <c r="AE50" s="185">
        <v>2326</v>
      </c>
      <c r="AF50" s="186">
        <v>-9.1406250000000022E-2</v>
      </c>
      <c r="AG50" s="185">
        <v>7936</v>
      </c>
      <c r="AH50" s="186">
        <v>0.18165574746873148</v>
      </c>
      <c r="AI50" s="185">
        <v>6801</v>
      </c>
      <c r="AJ50" s="186">
        <v>0.10280525377006655</v>
      </c>
      <c r="AK50" s="185">
        <v>13593</v>
      </c>
      <c r="AL50" s="186">
        <v>9.1631866366848724E-2</v>
      </c>
      <c r="AM50" s="185">
        <v>970</v>
      </c>
      <c r="AN50" s="186">
        <v>0.21249999999999991</v>
      </c>
      <c r="AO50" s="185">
        <v>1895</v>
      </c>
      <c r="AP50" s="186">
        <v>-9.3301435406698552E-2</v>
      </c>
      <c r="AQ50" s="185">
        <v>2988</v>
      </c>
      <c r="AR50" s="186">
        <v>-3.3355570380253496E-3</v>
      </c>
      <c r="AS50" s="185">
        <v>299147.47899310756</v>
      </c>
      <c r="AT50" s="186">
        <v>-2.7812313101345909E-2</v>
      </c>
      <c r="AU50" s="187">
        <v>528593.49740879901</v>
      </c>
      <c r="AV50" s="188">
        <v>-8.2719053302184875E-3</v>
      </c>
    </row>
    <row r="51" spans="2:48" ht="15" hidden="1" customHeight="1" outlineLevel="1">
      <c r="B51" s="184" t="s">
        <v>16</v>
      </c>
      <c r="C51" s="185">
        <v>199340</v>
      </c>
      <c r="D51" s="186">
        <v>2.6768928058183983E-2</v>
      </c>
      <c r="E51" s="185">
        <v>17555</v>
      </c>
      <c r="F51" s="186">
        <v>2.0224327308653534E-2</v>
      </c>
      <c r="G51" s="185">
        <v>10975</v>
      </c>
      <c r="H51" s="186">
        <v>-5.9393212204319479E-2</v>
      </c>
      <c r="I51" s="185">
        <v>43906</v>
      </c>
      <c r="J51" s="186">
        <v>-6.2558715517977648E-2</v>
      </c>
      <c r="K51" s="185">
        <v>7850</v>
      </c>
      <c r="L51" s="186">
        <v>-6.5587430067849062E-2</v>
      </c>
      <c r="M51" s="185">
        <v>128452</v>
      </c>
      <c r="N51" s="186">
        <v>-0.14811154955731676</v>
      </c>
      <c r="O51" s="185">
        <v>6188</v>
      </c>
      <c r="P51" s="186">
        <v>-0.19771813820821993</v>
      </c>
      <c r="Q51" s="185">
        <v>10621</v>
      </c>
      <c r="R51" s="186">
        <v>-3.128420284567679E-2</v>
      </c>
      <c r="S51" s="185">
        <v>4755.3705585560301</v>
      </c>
      <c r="T51" s="186">
        <v>2.700936028864187E-2</v>
      </c>
      <c r="U51" s="185">
        <v>735</v>
      </c>
      <c r="V51" s="186">
        <v>-0.13833528722157096</v>
      </c>
      <c r="W51" s="185">
        <v>1544</v>
      </c>
      <c r="X51" s="186">
        <v>0.12536443148688048</v>
      </c>
      <c r="Y51" s="185">
        <v>2352</v>
      </c>
      <c r="Z51" s="186">
        <v>0.3835294117647059</v>
      </c>
      <c r="AA51" s="185">
        <v>124</v>
      </c>
      <c r="AB51" s="186">
        <v>-0.82411347517730493</v>
      </c>
      <c r="AC51" s="185">
        <v>2510</v>
      </c>
      <c r="AD51" s="186">
        <v>-6.3341250989706888E-3</v>
      </c>
      <c r="AE51" s="185">
        <v>2776</v>
      </c>
      <c r="AF51" s="186">
        <v>-9.9857346647646006E-3</v>
      </c>
      <c r="AG51" s="185">
        <v>6836</v>
      </c>
      <c r="AH51" s="186">
        <v>0.15181128896377416</v>
      </c>
      <c r="AI51" s="185">
        <v>6433</v>
      </c>
      <c r="AJ51" s="186">
        <v>9.144893111638952E-2</v>
      </c>
      <c r="AK51" s="185">
        <v>11927</v>
      </c>
      <c r="AL51" s="186">
        <v>0.21110885458976436</v>
      </c>
      <c r="AM51" s="185">
        <v>1105</v>
      </c>
      <c r="AN51" s="186">
        <v>-0.22456140350877196</v>
      </c>
      <c r="AO51" s="185">
        <v>1822</v>
      </c>
      <c r="AP51" s="186">
        <v>-7.3245167853509652E-2</v>
      </c>
      <c r="AQ51" s="185">
        <v>3128</v>
      </c>
      <c r="AR51" s="186">
        <v>-8.0270508673919383E-2</v>
      </c>
      <c r="AS51" s="185">
        <v>266838.17354300618</v>
      </c>
      <c r="AT51" s="186">
        <v>-8.6201427198306591E-2</v>
      </c>
      <c r="AU51" s="187">
        <v>466178.20031193417</v>
      </c>
      <c r="AV51" s="188">
        <v>-4.1087239440636858E-2</v>
      </c>
    </row>
    <row r="52" spans="2:48" ht="15" hidden="1" customHeight="1" outlineLevel="1">
      <c r="B52" s="184" t="s">
        <v>17</v>
      </c>
      <c r="C52" s="185">
        <v>160277</v>
      </c>
      <c r="D52" s="186">
        <v>7.8696225703978939E-2</v>
      </c>
      <c r="E52" s="185">
        <v>9219</v>
      </c>
      <c r="F52" s="186">
        <v>-5.5720577691283468E-2</v>
      </c>
      <c r="G52" s="185">
        <v>7698</v>
      </c>
      <c r="H52" s="186">
        <v>-8.1603435934144541E-2</v>
      </c>
      <c r="I52" s="185">
        <v>45369</v>
      </c>
      <c r="J52" s="186">
        <v>-6.565479745453795E-2</v>
      </c>
      <c r="K52" s="185">
        <v>6447</v>
      </c>
      <c r="L52" s="186">
        <v>0.20504672897196263</v>
      </c>
      <c r="M52" s="185">
        <v>136144</v>
      </c>
      <c r="N52" s="186">
        <v>-0.14175124503561742</v>
      </c>
      <c r="O52" s="185">
        <v>6797</v>
      </c>
      <c r="P52" s="186">
        <v>2.9511583296444321E-3</v>
      </c>
      <c r="Q52" s="185">
        <v>6690</v>
      </c>
      <c r="R52" s="186">
        <v>-6.1842658813630602E-2</v>
      </c>
      <c r="S52" s="185">
        <v>2641.0268838011998</v>
      </c>
      <c r="T52" s="186">
        <v>-0.30352829307666729</v>
      </c>
      <c r="U52" s="185">
        <v>507</v>
      </c>
      <c r="V52" s="186">
        <v>5.1867219917012486E-2</v>
      </c>
      <c r="W52" s="185">
        <v>431</v>
      </c>
      <c r="X52" s="186">
        <v>-0.20772058823529416</v>
      </c>
      <c r="Y52" s="185">
        <v>1521</v>
      </c>
      <c r="Z52" s="186">
        <v>0.18273716951788499</v>
      </c>
      <c r="AA52" s="185">
        <v>182</v>
      </c>
      <c r="AB52" s="186">
        <v>-0.87711006076975018</v>
      </c>
      <c r="AC52" s="185">
        <v>1777</v>
      </c>
      <c r="AD52" s="186">
        <v>5.5852644087938108E-2</v>
      </c>
      <c r="AE52" s="185">
        <v>2402</v>
      </c>
      <c r="AF52" s="186">
        <v>0.14163498098859306</v>
      </c>
      <c r="AG52" s="185">
        <v>6777</v>
      </c>
      <c r="AH52" s="186">
        <v>6.1393891934220735E-2</v>
      </c>
      <c r="AI52" s="185">
        <v>5261</v>
      </c>
      <c r="AJ52" s="186">
        <v>4.2401426590053415E-2</v>
      </c>
      <c r="AK52" s="185">
        <v>8740</v>
      </c>
      <c r="AL52" s="186">
        <v>0.28002343292325715</v>
      </c>
      <c r="AM52" s="185">
        <v>1059</v>
      </c>
      <c r="AN52" s="186">
        <v>-0.33354310887350536</v>
      </c>
      <c r="AO52" s="185">
        <v>1473</v>
      </c>
      <c r="AP52" s="186">
        <v>-6.0586734693877542E-2</v>
      </c>
      <c r="AQ52" s="185">
        <v>2712</v>
      </c>
      <c r="AR52" s="186">
        <v>-8.0054274084124799E-2</v>
      </c>
      <c r="AS52" s="185">
        <v>251205.20021810458</v>
      </c>
      <c r="AT52" s="186">
        <v>-9.1657991425810437E-2</v>
      </c>
      <c r="AU52" s="187">
        <v>411482.27891433024</v>
      </c>
      <c r="AV52" s="188">
        <v>-3.2120043452678382E-2</v>
      </c>
    </row>
    <row r="53" spans="2:48" ht="15" hidden="1" customHeight="1" outlineLevel="1">
      <c r="B53" s="184" t="s">
        <v>18</v>
      </c>
      <c r="C53" s="185">
        <v>115459</v>
      </c>
      <c r="D53" s="186">
        <v>-6.1880966890107691E-2</v>
      </c>
      <c r="E53" s="185">
        <v>10130</v>
      </c>
      <c r="F53" s="186">
        <v>-0.19558484872548243</v>
      </c>
      <c r="G53" s="185">
        <v>7378</v>
      </c>
      <c r="H53" s="186">
        <v>-6.1800610376398835E-2</v>
      </c>
      <c r="I53" s="185">
        <v>43104</v>
      </c>
      <c r="J53" s="186">
        <v>-9.4225434983609357E-2</v>
      </c>
      <c r="K53" s="185">
        <v>5818</v>
      </c>
      <c r="L53" s="186">
        <v>-0.24096542726679715</v>
      </c>
      <c r="M53" s="185">
        <v>124568</v>
      </c>
      <c r="N53" s="186">
        <v>-0.1194554206988202</v>
      </c>
      <c r="O53" s="185">
        <v>5686</v>
      </c>
      <c r="P53" s="186">
        <v>4.84971418034299E-2</v>
      </c>
      <c r="Q53" s="185">
        <v>5310</v>
      </c>
      <c r="R53" s="186">
        <v>-0.29444592080786602</v>
      </c>
      <c r="S53" s="185">
        <v>2995.6969738900002</v>
      </c>
      <c r="T53" s="186">
        <v>-0.19310270996529311</v>
      </c>
      <c r="U53" s="185">
        <v>381</v>
      </c>
      <c r="V53" s="186">
        <v>4.9586776859504189E-2</v>
      </c>
      <c r="W53" s="185">
        <v>97</v>
      </c>
      <c r="X53" s="186">
        <v>-0.55707762557077634</v>
      </c>
      <c r="Y53" s="185">
        <v>2374</v>
      </c>
      <c r="Z53" s="186">
        <v>0.2044647387113141</v>
      </c>
      <c r="AA53" s="185">
        <v>144</v>
      </c>
      <c r="AB53" s="186">
        <v>-0.87596899224806202</v>
      </c>
      <c r="AC53" s="185">
        <v>1776</v>
      </c>
      <c r="AD53" s="186">
        <v>-1.9326339039204887E-2</v>
      </c>
      <c r="AE53" s="185">
        <v>1869</v>
      </c>
      <c r="AF53" s="186">
        <v>-6.5967016491754071E-2</v>
      </c>
      <c r="AG53" s="185">
        <v>4884</v>
      </c>
      <c r="AH53" s="186">
        <v>-1.4312001635656824E-3</v>
      </c>
      <c r="AI53" s="185">
        <v>2553</v>
      </c>
      <c r="AJ53" s="186">
        <v>-1.6184971098265888E-2</v>
      </c>
      <c r="AK53" s="185">
        <v>5481</v>
      </c>
      <c r="AL53" s="186">
        <v>0.33617747440273038</v>
      </c>
      <c r="AM53" s="185">
        <v>1042</v>
      </c>
      <c r="AN53" s="186">
        <v>-4.2279411764705843E-2</v>
      </c>
      <c r="AO53" s="185">
        <v>1561</v>
      </c>
      <c r="AP53" s="186">
        <v>6.4802182810368425E-2</v>
      </c>
      <c r="AQ53" s="185">
        <v>1938</v>
      </c>
      <c r="AR53" s="186">
        <v>0.26749509483322442</v>
      </c>
      <c r="AS53" s="185">
        <v>226092.41326101619</v>
      </c>
      <c r="AT53" s="186">
        <v>-0.10751682238195048</v>
      </c>
      <c r="AU53" s="187">
        <v>341551.35138004925</v>
      </c>
      <c r="AV53" s="188">
        <v>-9.259511692258604E-2</v>
      </c>
    </row>
    <row r="54" spans="2:48" ht="15" hidden="1" customHeight="1" outlineLevel="1">
      <c r="B54" s="184" t="s">
        <v>19</v>
      </c>
      <c r="C54" s="185">
        <v>138853</v>
      </c>
      <c r="D54" s="186">
        <v>-6.8482030846432007E-2</v>
      </c>
      <c r="E54" s="185">
        <v>12815</v>
      </c>
      <c r="F54" s="186">
        <v>7.454301526077467E-2</v>
      </c>
      <c r="G54" s="185">
        <v>10348</v>
      </c>
      <c r="H54" s="186">
        <v>-9.8998693948628591E-2</v>
      </c>
      <c r="I54" s="185">
        <v>60762</v>
      </c>
      <c r="J54" s="186">
        <v>-0.123051610668514</v>
      </c>
      <c r="K54" s="185">
        <v>13224</v>
      </c>
      <c r="L54" s="186">
        <v>-6.491302503182006E-2</v>
      </c>
      <c r="M54" s="185">
        <v>133627</v>
      </c>
      <c r="N54" s="186">
        <v>-0.11286157196252999</v>
      </c>
      <c r="O54" s="185">
        <v>4332</v>
      </c>
      <c r="P54" s="186">
        <v>0.25638051044083521</v>
      </c>
      <c r="Q54" s="185">
        <v>9231</v>
      </c>
      <c r="R54" s="186">
        <v>0.12353943524829591</v>
      </c>
      <c r="S54" s="185">
        <v>29812.83370722548</v>
      </c>
      <c r="T54" s="186">
        <v>-9.8155752235812965E-2</v>
      </c>
      <c r="U54" s="185">
        <v>10438</v>
      </c>
      <c r="V54" s="186">
        <v>-7.4973413683091072E-2</v>
      </c>
      <c r="W54" s="185">
        <v>5118</v>
      </c>
      <c r="X54" s="186">
        <v>7.7473684210526361E-2</v>
      </c>
      <c r="Y54" s="185">
        <v>7362</v>
      </c>
      <c r="Z54" s="186">
        <v>-0.16879304504911374</v>
      </c>
      <c r="AA54" s="185">
        <v>6895</v>
      </c>
      <c r="AB54" s="186">
        <v>-0.15564535880480035</v>
      </c>
      <c r="AC54" s="185">
        <v>2185</v>
      </c>
      <c r="AD54" s="186">
        <v>-5.3702901689042903E-2</v>
      </c>
      <c r="AE54" s="185">
        <v>2576</v>
      </c>
      <c r="AF54" s="186">
        <v>-0.18993710691823895</v>
      </c>
      <c r="AG54" s="185">
        <v>5683</v>
      </c>
      <c r="AH54" s="186">
        <v>-0.10546198646308835</v>
      </c>
      <c r="AI54" s="185">
        <v>4200</v>
      </c>
      <c r="AJ54" s="186">
        <v>0.24962808687890514</v>
      </c>
      <c r="AK54" s="185">
        <v>5344</v>
      </c>
      <c r="AL54" s="186">
        <v>-2.6416469302240841E-2</v>
      </c>
      <c r="AM54" s="185">
        <v>1098</v>
      </c>
      <c r="AN54" s="186">
        <v>-0.26751167444963309</v>
      </c>
      <c r="AO54" s="185">
        <v>1644</v>
      </c>
      <c r="AP54" s="186">
        <v>0.18700361010830324</v>
      </c>
      <c r="AQ54" s="185">
        <v>2502</v>
      </c>
      <c r="AR54" s="186">
        <v>0.42239909039226831</v>
      </c>
      <c r="AS54" s="185">
        <v>299383.40276204899</v>
      </c>
      <c r="AT54" s="186">
        <v>-8.5931008381601726E-2</v>
      </c>
      <c r="AU54" s="187">
        <v>438236.33428001823</v>
      </c>
      <c r="AV54" s="188">
        <v>-8.0474483860105805E-2</v>
      </c>
    </row>
    <row r="55" spans="2:48" ht="15" hidden="1" customHeight="1" outlineLevel="1">
      <c r="B55" s="184" t="s">
        <v>20</v>
      </c>
      <c r="C55" s="185">
        <v>95694</v>
      </c>
      <c r="D55" s="186">
        <v>7.2117593017914539E-2</v>
      </c>
      <c r="E55" s="185">
        <v>13293</v>
      </c>
      <c r="F55" s="186">
        <v>6.4461883408071685E-2</v>
      </c>
      <c r="G55" s="185">
        <v>9870</v>
      </c>
      <c r="H55" s="186">
        <v>2.5393600812595452E-3</v>
      </c>
      <c r="I55" s="185">
        <v>75911</v>
      </c>
      <c r="J55" s="186">
        <v>3.0237639618365231E-2</v>
      </c>
      <c r="K55" s="185">
        <v>12691</v>
      </c>
      <c r="L55" s="186">
        <v>0.18862976491523842</v>
      </c>
      <c r="M55" s="185">
        <v>176784</v>
      </c>
      <c r="N55" s="186">
        <v>3.6212091016728509E-2</v>
      </c>
      <c r="O55" s="185">
        <v>4623</v>
      </c>
      <c r="P55" s="186">
        <v>0.53537030886748593</v>
      </c>
      <c r="Q55" s="185">
        <v>9766</v>
      </c>
      <c r="R55" s="186">
        <v>9.4474952370279031E-2</v>
      </c>
      <c r="S55" s="185">
        <v>64546.030543483765</v>
      </c>
      <c r="T55" s="186">
        <v>-6.4106127094173404E-2</v>
      </c>
      <c r="U55" s="185">
        <v>19639</v>
      </c>
      <c r="V55" s="186">
        <v>1.2215235542727632E-2</v>
      </c>
      <c r="W55" s="185">
        <v>10944</v>
      </c>
      <c r="X55" s="186">
        <v>3.2550240588734791E-2</v>
      </c>
      <c r="Y55" s="185">
        <v>15249</v>
      </c>
      <c r="Z55" s="186">
        <v>-1.4221992371840408E-2</v>
      </c>
      <c r="AA55" s="185">
        <v>18714</v>
      </c>
      <c r="AB55" s="186">
        <v>-0.20355790100863935</v>
      </c>
      <c r="AC55" s="185">
        <v>1961</v>
      </c>
      <c r="AD55" s="186">
        <v>-8.7482550023266659E-2</v>
      </c>
      <c r="AE55" s="185">
        <v>3300</v>
      </c>
      <c r="AF55" s="186">
        <v>0.26728110599078336</v>
      </c>
      <c r="AG55" s="185">
        <v>4851</v>
      </c>
      <c r="AH55" s="186">
        <v>8.2570854719928644E-2</v>
      </c>
      <c r="AI55" s="185">
        <v>4283</v>
      </c>
      <c r="AJ55" s="186">
        <v>0.41259894459102897</v>
      </c>
      <c r="AK55" s="185">
        <v>5763</v>
      </c>
      <c r="AL55" s="186">
        <v>0.25939685314685312</v>
      </c>
      <c r="AM55" s="185">
        <v>1608</v>
      </c>
      <c r="AN55" s="186">
        <v>-2.4271844660194164E-2</v>
      </c>
      <c r="AO55" s="185">
        <v>1346</v>
      </c>
      <c r="AP55" s="186">
        <v>-0.14593908629441621</v>
      </c>
      <c r="AQ55" s="185">
        <v>2739</v>
      </c>
      <c r="AR55" s="186">
        <v>0.2376863985539992</v>
      </c>
      <c r="AS55" s="185">
        <v>393336.4485909082</v>
      </c>
      <c r="AT55" s="186">
        <v>3.3783003867180472E-2</v>
      </c>
      <c r="AU55" s="187">
        <v>489030.52070850116</v>
      </c>
      <c r="AV55" s="188">
        <v>4.1067570249904373E-2</v>
      </c>
    </row>
    <row r="56" spans="2:48" ht="15" hidden="1" customHeight="1" outlineLevel="1">
      <c r="B56" s="184" t="s">
        <v>21</v>
      </c>
      <c r="C56" s="185">
        <v>82058</v>
      </c>
      <c r="D56" s="186">
        <v>2.6084129445305804E-2</v>
      </c>
      <c r="E56" s="185">
        <v>12020</v>
      </c>
      <c r="F56" s="186">
        <v>-5.5922086082312306E-2</v>
      </c>
      <c r="G56" s="185">
        <v>9102</v>
      </c>
      <c r="H56" s="186">
        <v>-5.561319775887108E-2</v>
      </c>
      <c r="I56" s="185">
        <v>56813</v>
      </c>
      <c r="J56" s="186">
        <v>-6.7155969328276166E-2</v>
      </c>
      <c r="K56" s="185">
        <v>11514</v>
      </c>
      <c r="L56" s="186">
        <v>-2.7122940430925224E-2</v>
      </c>
      <c r="M56" s="185">
        <v>151086</v>
      </c>
      <c r="N56" s="186">
        <v>3.2523047694547058E-2</v>
      </c>
      <c r="O56" s="185">
        <v>3994</v>
      </c>
      <c r="P56" s="186">
        <v>0.49588014981273409</v>
      </c>
      <c r="Q56" s="185">
        <v>10733</v>
      </c>
      <c r="R56" s="186">
        <v>-3.6102379883251046E-2</v>
      </c>
      <c r="S56" s="185">
        <v>65114.142043170519</v>
      </c>
      <c r="T56" s="186">
        <v>-2.9079028043928479E-2</v>
      </c>
      <c r="U56" s="185">
        <v>20209</v>
      </c>
      <c r="V56" s="186">
        <v>7.9655946148092793E-2</v>
      </c>
      <c r="W56" s="185">
        <v>11251</v>
      </c>
      <c r="X56" s="186">
        <v>5.8817993600602358E-2</v>
      </c>
      <c r="Y56" s="185">
        <v>16308</v>
      </c>
      <c r="Z56" s="186">
        <v>3.569230769230769E-3</v>
      </c>
      <c r="AA56" s="185">
        <v>17346</v>
      </c>
      <c r="AB56" s="186">
        <v>-0.19208197484862599</v>
      </c>
      <c r="AC56" s="185">
        <v>1789</v>
      </c>
      <c r="AD56" s="186">
        <v>-3.5059331175836039E-2</v>
      </c>
      <c r="AE56" s="185">
        <v>2954</v>
      </c>
      <c r="AF56" s="186">
        <v>-1.4676450967311516E-2</v>
      </c>
      <c r="AG56" s="185">
        <v>3479</v>
      </c>
      <c r="AH56" s="186">
        <v>0.19430140748369373</v>
      </c>
      <c r="AI56" s="185">
        <v>4157</v>
      </c>
      <c r="AJ56" s="186">
        <v>0.42411784857828017</v>
      </c>
      <c r="AK56" s="185">
        <v>4506</v>
      </c>
      <c r="AL56" s="186">
        <v>0.2399559713813979</v>
      </c>
      <c r="AM56" s="185">
        <v>1010</v>
      </c>
      <c r="AN56" s="186">
        <v>-0.4598930481283422</v>
      </c>
      <c r="AO56" s="185">
        <v>1202</v>
      </c>
      <c r="AP56" s="186">
        <v>-4.9668874172185129E-3</v>
      </c>
      <c r="AQ56" s="185">
        <v>2355</v>
      </c>
      <c r="AR56" s="186">
        <v>0.21329211746522403</v>
      </c>
      <c r="AS56" s="185">
        <v>341828.61632970942</v>
      </c>
      <c r="AT56" s="186">
        <v>5.3718107493794243E-4</v>
      </c>
      <c r="AU56" s="187">
        <v>423886.64241383888</v>
      </c>
      <c r="AV56" s="188">
        <v>5.3826359511865984E-3</v>
      </c>
    </row>
    <row r="57" spans="2:48" ht="15" hidden="1" customHeight="1" outlineLevel="1">
      <c r="B57" s="184" t="s">
        <v>22</v>
      </c>
      <c r="C57" s="185">
        <v>68851</v>
      </c>
      <c r="D57" s="186">
        <v>-1.9314313387553961E-2</v>
      </c>
      <c r="E57" s="185">
        <v>10800</v>
      </c>
      <c r="F57" s="186">
        <v>-7.4391498114501187E-2</v>
      </c>
      <c r="G57" s="185">
        <v>9790</v>
      </c>
      <c r="H57" s="186">
        <v>-4.8405909797822666E-2</v>
      </c>
      <c r="I57" s="185">
        <v>60356</v>
      </c>
      <c r="J57" s="186">
        <v>-1.7275347216568648E-2</v>
      </c>
      <c r="K57" s="185">
        <v>8357</v>
      </c>
      <c r="L57" s="186">
        <v>5.4910376167634389E-2</v>
      </c>
      <c r="M57" s="185">
        <v>138443</v>
      </c>
      <c r="N57" s="186">
        <v>-3.6744037182377287E-2</v>
      </c>
      <c r="O57" s="185">
        <v>3953</v>
      </c>
      <c r="P57" s="186">
        <v>0.56492478226444964</v>
      </c>
      <c r="Q57" s="185">
        <v>14248</v>
      </c>
      <c r="R57" s="186">
        <v>-2.9890379246953036E-2</v>
      </c>
      <c r="S57" s="185">
        <v>66220.665947879475</v>
      </c>
      <c r="T57" s="186">
        <v>-0.14686582860895514</v>
      </c>
      <c r="U57" s="185">
        <v>20958</v>
      </c>
      <c r="V57" s="186">
        <v>-0.10405266757865939</v>
      </c>
      <c r="W57" s="185">
        <v>10201</v>
      </c>
      <c r="X57" s="186">
        <v>-0.22260326169791189</v>
      </c>
      <c r="Y57" s="185">
        <v>17044</v>
      </c>
      <c r="Z57" s="186">
        <v>-7.3961912526935292E-3</v>
      </c>
      <c r="AA57" s="185">
        <v>18018</v>
      </c>
      <c r="AB57" s="186">
        <v>-0.2472111969918529</v>
      </c>
      <c r="AC57" s="185">
        <v>1777</v>
      </c>
      <c r="AD57" s="186">
        <v>-0.12806673209028463</v>
      </c>
      <c r="AE57" s="185">
        <v>3412</v>
      </c>
      <c r="AF57" s="186">
        <v>0.27123695976154982</v>
      </c>
      <c r="AG57" s="185">
        <v>6674</v>
      </c>
      <c r="AH57" s="186">
        <v>0.34529328764362033</v>
      </c>
      <c r="AI57" s="185">
        <v>5078</v>
      </c>
      <c r="AJ57" s="186">
        <v>0.47145754853665611</v>
      </c>
      <c r="AK57" s="185">
        <v>4883</v>
      </c>
      <c r="AL57" s="186">
        <v>9.2393736017897021E-2</v>
      </c>
      <c r="AM57" s="185">
        <v>857</v>
      </c>
      <c r="AN57" s="186">
        <v>-0.24293286219081267</v>
      </c>
      <c r="AO57" s="185">
        <v>1140</v>
      </c>
      <c r="AP57" s="186">
        <v>0.12537018756169793</v>
      </c>
      <c r="AQ57" s="185">
        <v>2286</v>
      </c>
      <c r="AR57" s="186">
        <v>0.20442571127502629</v>
      </c>
      <c r="AS57" s="185">
        <v>338275.79650717392</v>
      </c>
      <c r="AT57" s="186">
        <v>-3.7629250817620363E-2</v>
      </c>
      <c r="AU57" s="187">
        <v>407126.77719286049</v>
      </c>
      <c r="AV57" s="188">
        <v>-3.4580339742222077E-2</v>
      </c>
    </row>
    <row r="58" spans="2:48" collapsed="1">
      <c r="B58" s="197">
        <v>2007</v>
      </c>
      <c r="C58" s="198">
        <v>1552207</v>
      </c>
      <c r="D58" s="199">
        <v>-7.431758843198355E-3</v>
      </c>
      <c r="E58" s="198">
        <v>147927</v>
      </c>
      <c r="F58" s="199">
        <v>-1.6671652208595122E-2</v>
      </c>
      <c r="G58" s="198">
        <v>114808</v>
      </c>
      <c r="H58" s="199">
        <v>-1.8491762915594512E-2</v>
      </c>
      <c r="I58" s="198">
        <v>649982</v>
      </c>
      <c r="J58" s="199">
        <v>-6.4091358732197401E-2</v>
      </c>
      <c r="K58" s="198">
        <v>104940</v>
      </c>
      <c r="L58" s="199">
        <v>-1.1352395308304675E-2</v>
      </c>
      <c r="M58" s="198">
        <v>1734742</v>
      </c>
      <c r="N58" s="199">
        <v>-8.2133006273641285E-2</v>
      </c>
      <c r="O58" s="198">
        <v>62628</v>
      </c>
      <c r="P58" s="199">
        <v>0.10301343806689101</v>
      </c>
      <c r="Q58" s="198">
        <v>114297</v>
      </c>
      <c r="R58" s="199">
        <v>-7.6029490226512064E-2</v>
      </c>
      <c r="S58" s="198">
        <v>444239.24949293298</v>
      </c>
      <c r="T58" s="199">
        <v>3.6275752536930606E-2</v>
      </c>
      <c r="U58" s="198">
        <v>137526</v>
      </c>
      <c r="V58" s="199">
        <v>6.332343663017248E-2</v>
      </c>
      <c r="W58" s="198">
        <v>78560</v>
      </c>
      <c r="X58" s="199">
        <v>9.1202044614828948E-2</v>
      </c>
      <c r="Y58" s="198">
        <v>110007</v>
      </c>
      <c r="Z58" s="199">
        <v>9.4967451675193493E-2</v>
      </c>
      <c r="AA58" s="198">
        <v>118146</v>
      </c>
      <c r="AB58" s="199">
        <v>-6.8924754909686969E-2</v>
      </c>
      <c r="AC58" s="198">
        <v>26141</v>
      </c>
      <c r="AD58" s="199">
        <v>-6.4086498872220843E-2</v>
      </c>
      <c r="AE58" s="198">
        <v>32923</v>
      </c>
      <c r="AF58" s="199">
        <v>9.6911706075382131E-3</v>
      </c>
      <c r="AG58" s="198">
        <v>74755</v>
      </c>
      <c r="AH58" s="199">
        <v>0.11925437939811356</v>
      </c>
      <c r="AI58" s="198">
        <v>62641</v>
      </c>
      <c r="AJ58" s="199">
        <v>0.16830482869239227</v>
      </c>
      <c r="AK58" s="198">
        <v>92015</v>
      </c>
      <c r="AL58" s="199">
        <v>0.23390816928605918</v>
      </c>
      <c r="AM58" s="198">
        <v>12595</v>
      </c>
      <c r="AN58" s="199">
        <v>-0.16189779079052435</v>
      </c>
      <c r="AO58" s="198">
        <v>18733</v>
      </c>
      <c r="AP58" s="199">
        <v>4.7736537223772579E-3</v>
      </c>
      <c r="AQ58" s="198">
        <v>33211</v>
      </c>
      <c r="AR58" s="199">
        <v>7.789425854402654E-2</v>
      </c>
      <c r="AS58" s="198">
        <v>3726577.4007893531</v>
      </c>
      <c r="AT58" s="199">
        <v>-4.1317731095721233E-2</v>
      </c>
      <c r="AU58" s="200">
        <v>5278784.3933575945</v>
      </c>
      <c r="AV58" s="201">
        <v>-3.159627951686883E-2</v>
      </c>
    </row>
    <row r="59" spans="2:48" ht="15" hidden="1" customHeight="1" outlineLevel="1">
      <c r="B59" s="184" t="s">
        <v>11</v>
      </c>
      <c r="C59" s="185">
        <v>97643</v>
      </c>
      <c r="D59" s="186">
        <v>9.3463386227980783E-2</v>
      </c>
      <c r="E59" s="185">
        <v>10786</v>
      </c>
      <c r="F59" s="186">
        <v>-4.5233247764893347E-2</v>
      </c>
      <c r="G59" s="185">
        <v>10575</v>
      </c>
      <c r="H59" s="186">
        <v>8.0183861082737451E-2</v>
      </c>
      <c r="I59" s="185">
        <v>57693</v>
      </c>
      <c r="J59" s="186">
        <v>4.0357046253719275E-2</v>
      </c>
      <c r="K59" s="185">
        <v>7864</v>
      </c>
      <c r="L59" s="186">
        <v>0.1359237324859166</v>
      </c>
      <c r="M59" s="185">
        <v>165562</v>
      </c>
      <c r="N59" s="186">
        <v>7.136986921887245E-2</v>
      </c>
      <c r="O59" s="185">
        <v>3790</v>
      </c>
      <c r="P59" s="186">
        <v>0.52822580645161299</v>
      </c>
      <c r="Q59" s="185">
        <v>9244</v>
      </c>
      <c r="R59" s="186">
        <v>8.7785361261473183E-2</v>
      </c>
      <c r="S59" s="185">
        <v>65367.668461894624</v>
      </c>
      <c r="T59" s="186">
        <v>9.6974450800271894E-2</v>
      </c>
      <c r="U59" s="185">
        <v>20965</v>
      </c>
      <c r="V59" s="186">
        <v>0.21960442117510182</v>
      </c>
      <c r="W59" s="185">
        <v>11584</v>
      </c>
      <c r="X59" s="186">
        <v>0.38963531669865636</v>
      </c>
      <c r="Y59" s="185">
        <v>14380</v>
      </c>
      <c r="Z59" s="186">
        <v>5.9222156747200883E-2</v>
      </c>
      <c r="AA59" s="185">
        <v>18438</v>
      </c>
      <c r="AB59" s="186">
        <v>-0.10001464343242061</v>
      </c>
      <c r="AC59" s="185">
        <v>2287</v>
      </c>
      <c r="AD59" s="186">
        <v>0.38270858524788398</v>
      </c>
      <c r="AE59" s="185">
        <v>2698</v>
      </c>
      <c r="AF59" s="186">
        <v>2.0037807183364897E-2</v>
      </c>
      <c r="AG59" s="185">
        <v>5913</v>
      </c>
      <c r="AH59" s="186">
        <v>0.20821413976297509</v>
      </c>
      <c r="AI59" s="185">
        <v>4873</v>
      </c>
      <c r="AJ59" s="186">
        <v>0.70922483339179232</v>
      </c>
      <c r="AK59" s="185">
        <v>5250</v>
      </c>
      <c r="AL59" s="186">
        <v>0.18536915782343644</v>
      </c>
      <c r="AM59" s="185">
        <v>1138</v>
      </c>
      <c r="AN59" s="186">
        <v>8.6914995224450786E-2</v>
      </c>
      <c r="AO59" s="185">
        <v>1479</v>
      </c>
      <c r="AP59" s="186">
        <v>0.31000885739592565</v>
      </c>
      <c r="AQ59" s="185">
        <v>4271</v>
      </c>
      <c r="AR59" s="186">
        <v>1.0270526815377314</v>
      </c>
      <c r="AS59" s="185">
        <v>358790</v>
      </c>
      <c r="AT59" s="186">
        <v>8.9484120356734032E-2</v>
      </c>
      <c r="AU59" s="187">
        <v>456433</v>
      </c>
      <c r="AV59" s="188">
        <v>9.0332952715841186E-2</v>
      </c>
    </row>
    <row r="60" spans="2:48" ht="15" hidden="1" customHeight="1" outlineLevel="1">
      <c r="B60" s="184" t="s">
        <v>12</v>
      </c>
      <c r="C60" s="185">
        <v>93486</v>
      </c>
      <c r="D60" s="186">
        <v>0.12404862388630389</v>
      </c>
      <c r="E60" s="185">
        <v>9782</v>
      </c>
      <c r="F60" s="186">
        <v>-6.0963218857955637E-3</v>
      </c>
      <c r="G60" s="185">
        <v>8637</v>
      </c>
      <c r="H60" s="186">
        <v>4.8561369430617951E-2</v>
      </c>
      <c r="I60" s="185">
        <v>68376</v>
      </c>
      <c r="J60" s="186">
        <v>-7.8316663521419083E-2</v>
      </c>
      <c r="K60" s="185">
        <v>6276</v>
      </c>
      <c r="L60" s="186">
        <v>0.20068873158599576</v>
      </c>
      <c r="M60" s="185">
        <v>151972</v>
      </c>
      <c r="N60" s="186">
        <v>2.9425312271384785E-2</v>
      </c>
      <c r="O60" s="185">
        <v>2828</v>
      </c>
      <c r="P60" s="186">
        <v>0.50345560871876671</v>
      </c>
      <c r="Q60" s="185">
        <v>7642</v>
      </c>
      <c r="R60" s="186">
        <v>0.23917626074266263</v>
      </c>
      <c r="S60" s="185">
        <v>56973.70639123673</v>
      </c>
      <c r="T60" s="186">
        <v>-0.14740822541819965</v>
      </c>
      <c r="U60" s="185">
        <v>18258</v>
      </c>
      <c r="V60" s="186">
        <v>-9.6541145034390596E-2</v>
      </c>
      <c r="W60" s="185">
        <v>10450</v>
      </c>
      <c r="X60" s="186">
        <v>-6.2948350071736048E-2</v>
      </c>
      <c r="Y60" s="185">
        <v>11311</v>
      </c>
      <c r="Z60" s="186">
        <v>-0.13411926816198427</v>
      </c>
      <c r="AA60" s="185">
        <v>16955</v>
      </c>
      <c r="AB60" s="186">
        <v>-0.24308035714285714</v>
      </c>
      <c r="AC60" s="185">
        <v>3127</v>
      </c>
      <c r="AD60" s="186">
        <v>0.18402120408936007</v>
      </c>
      <c r="AE60" s="185">
        <v>3525</v>
      </c>
      <c r="AF60" s="186">
        <v>3.9874679578466576E-3</v>
      </c>
      <c r="AG60" s="185">
        <v>5738</v>
      </c>
      <c r="AH60" s="186">
        <v>0.11244668476153552</v>
      </c>
      <c r="AI60" s="185">
        <v>5302</v>
      </c>
      <c r="AJ60" s="186">
        <v>0.84674329501915713</v>
      </c>
      <c r="AK60" s="185">
        <v>4299</v>
      </c>
      <c r="AL60" s="186">
        <v>-6.4709960711809567E-3</v>
      </c>
      <c r="AM60" s="185">
        <v>875</v>
      </c>
      <c r="AN60" s="186">
        <v>0.1589403973509933</v>
      </c>
      <c r="AO60" s="185">
        <v>1398</v>
      </c>
      <c r="AP60" s="186">
        <v>0.260595130748422</v>
      </c>
      <c r="AQ60" s="185">
        <v>2300</v>
      </c>
      <c r="AR60" s="186">
        <v>0.87296416938110744</v>
      </c>
      <c r="AS60" s="185">
        <v>339052.72129209997</v>
      </c>
      <c r="AT60" s="186">
        <v>-7.4405193334903252E-3</v>
      </c>
      <c r="AU60" s="187">
        <v>432538.84534072393</v>
      </c>
      <c r="AV60" s="188">
        <v>1.8305227365939203E-2</v>
      </c>
    </row>
    <row r="61" spans="2:48" ht="15" hidden="1" customHeight="1" outlineLevel="1">
      <c r="B61" s="184" t="s">
        <v>13</v>
      </c>
      <c r="C61" s="185">
        <v>128534</v>
      </c>
      <c r="D61" s="186">
        <v>0.1122899323283546</v>
      </c>
      <c r="E61" s="185">
        <v>16531</v>
      </c>
      <c r="F61" s="186">
        <v>8.2084178830922339E-2</v>
      </c>
      <c r="G61" s="185">
        <v>10089</v>
      </c>
      <c r="H61" s="186">
        <v>3.8497169325784952E-2</v>
      </c>
      <c r="I61" s="185">
        <v>56826</v>
      </c>
      <c r="J61" s="186">
        <v>-9.4680495148879218E-2</v>
      </c>
      <c r="K61" s="185">
        <v>9333</v>
      </c>
      <c r="L61" s="186">
        <v>9.1911764705883137E-3</v>
      </c>
      <c r="M61" s="185">
        <v>183205</v>
      </c>
      <c r="N61" s="186">
        <v>5.7747267657026757E-2</v>
      </c>
      <c r="O61" s="185">
        <v>6013</v>
      </c>
      <c r="P61" s="186">
        <v>0.16553595658073261</v>
      </c>
      <c r="Q61" s="185">
        <v>9532</v>
      </c>
      <c r="R61" s="186">
        <v>0.41803034811068129</v>
      </c>
      <c r="S61" s="185">
        <v>39624.366075127764</v>
      </c>
      <c r="T61" s="186">
        <v>1.5333382945636576E-2</v>
      </c>
      <c r="U61" s="185">
        <v>14094</v>
      </c>
      <c r="V61" s="186">
        <v>0.10247183979974972</v>
      </c>
      <c r="W61" s="185">
        <v>6937</v>
      </c>
      <c r="X61" s="186">
        <v>9.5027624309392156E-2</v>
      </c>
      <c r="Y61" s="185">
        <v>8672</v>
      </c>
      <c r="Z61" s="186">
        <v>0.16857566365718912</v>
      </c>
      <c r="AA61" s="185">
        <v>9921</v>
      </c>
      <c r="AB61" s="186">
        <v>-0.20543008169149446</v>
      </c>
      <c r="AC61" s="185">
        <v>4082</v>
      </c>
      <c r="AD61" s="186">
        <v>0.40419676642586855</v>
      </c>
      <c r="AE61" s="185">
        <v>3041</v>
      </c>
      <c r="AF61" s="186">
        <v>0.10944910616563308</v>
      </c>
      <c r="AG61" s="185">
        <v>5786</v>
      </c>
      <c r="AH61" s="186">
        <v>6.1456613465419085E-2</v>
      </c>
      <c r="AI61" s="185">
        <v>4764</v>
      </c>
      <c r="AJ61" s="186">
        <v>0.58272425249169446</v>
      </c>
      <c r="AK61" s="185">
        <v>5352</v>
      </c>
      <c r="AL61" s="186">
        <v>1.7490494296577896E-2</v>
      </c>
      <c r="AM61" s="185">
        <v>861</v>
      </c>
      <c r="AN61" s="186">
        <v>0.11096774193548398</v>
      </c>
      <c r="AO61" s="185">
        <v>1561</v>
      </c>
      <c r="AP61" s="186">
        <v>0.67309753483386925</v>
      </c>
      <c r="AQ61" s="185">
        <v>2681</v>
      </c>
      <c r="AR61" s="186">
        <v>1.1867862969004892</v>
      </c>
      <c r="AS61" s="185">
        <v>359283.37840280944</v>
      </c>
      <c r="AT61" s="186">
        <v>4.6183357065033404E-2</v>
      </c>
      <c r="AU61" s="187">
        <v>487817.49069274176</v>
      </c>
      <c r="AV61" s="188">
        <v>6.2827328681825501E-2</v>
      </c>
    </row>
    <row r="62" spans="2:48" ht="15" hidden="1" customHeight="1" outlineLevel="1">
      <c r="B62" s="184" t="s">
        <v>14</v>
      </c>
      <c r="C62" s="185">
        <v>164570</v>
      </c>
      <c r="D62" s="186">
        <v>8.0905341144943854E-2</v>
      </c>
      <c r="E62" s="185">
        <v>12016</v>
      </c>
      <c r="F62" s="186">
        <v>2.1594966842373831E-2</v>
      </c>
      <c r="G62" s="185">
        <v>8584</v>
      </c>
      <c r="H62" s="186">
        <v>0.21655328798185947</v>
      </c>
      <c r="I62" s="185">
        <v>54683</v>
      </c>
      <c r="J62" s="186">
        <v>1.5299207189142017E-2</v>
      </c>
      <c r="K62" s="185">
        <v>7191</v>
      </c>
      <c r="L62" s="186">
        <v>0.21285208298195313</v>
      </c>
      <c r="M62" s="185">
        <v>167300</v>
      </c>
      <c r="N62" s="186">
        <v>-1.9721154823015841E-4</v>
      </c>
      <c r="O62" s="185">
        <v>5503</v>
      </c>
      <c r="P62" s="186">
        <v>0.44549514053060157</v>
      </c>
      <c r="Q62" s="185">
        <v>7685</v>
      </c>
      <c r="R62" s="186">
        <v>0.27827677977378573</v>
      </c>
      <c r="S62" s="185">
        <v>4437.8921650782286</v>
      </c>
      <c r="T62" s="186">
        <v>0.15265688688624635</v>
      </c>
      <c r="U62" s="185">
        <v>802</v>
      </c>
      <c r="V62" s="186">
        <v>-0.19639278557114226</v>
      </c>
      <c r="W62" s="185">
        <v>939</v>
      </c>
      <c r="X62" s="186">
        <v>0.10861865407319948</v>
      </c>
      <c r="Y62" s="185">
        <v>1612</v>
      </c>
      <c r="Z62" s="186">
        <v>-2.0060790273556228E-2</v>
      </c>
      <c r="AA62" s="185">
        <v>1085</v>
      </c>
      <c r="AB62" s="186">
        <v>2.0138888888888888</v>
      </c>
      <c r="AC62" s="185">
        <v>2437</v>
      </c>
      <c r="AD62" s="186">
        <v>0.21364541832669315</v>
      </c>
      <c r="AE62" s="185">
        <v>2408</v>
      </c>
      <c r="AF62" s="186">
        <v>7.0222222222222186E-2</v>
      </c>
      <c r="AG62" s="185">
        <v>6718</v>
      </c>
      <c r="AH62" s="186">
        <v>0.289443378119002</v>
      </c>
      <c r="AI62" s="185">
        <v>6212</v>
      </c>
      <c r="AJ62" s="186">
        <v>0.44937004199720021</v>
      </c>
      <c r="AK62" s="185">
        <v>8272</v>
      </c>
      <c r="AL62" s="186">
        <v>0.39847844463229087</v>
      </c>
      <c r="AM62" s="185">
        <v>1103</v>
      </c>
      <c r="AN62" s="186">
        <v>0.51303155006858714</v>
      </c>
      <c r="AO62" s="185">
        <v>1934</v>
      </c>
      <c r="AP62" s="186">
        <v>0.46626231993934808</v>
      </c>
      <c r="AQ62" s="185">
        <v>2872</v>
      </c>
      <c r="AR62" s="186">
        <v>1.537102473498233</v>
      </c>
      <c r="AS62" s="185">
        <v>299361.21810481639</v>
      </c>
      <c r="AT62" s="186">
        <v>5.982767806872924E-2</v>
      </c>
      <c r="AU62" s="187">
        <v>463931.29901015741</v>
      </c>
      <c r="AV62" s="188">
        <v>6.7209921635264847E-2</v>
      </c>
    </row>
    <row r="63" spans="2:48" ht="15" hidden="1" customHeight="1" outlineLevel="1">
      <c r="B63" s="184" t="s">
        <v>15</v>
      </c>
      <c r="C63" s="185">
        <v>225297</v>
      </c>
      <c r="D63" s="186">
        <v>-3.6990651888643367E-2</v>
      </c>
      <c r="E63" s="185">
        <v>12943</v>
      </c>
      <c r="F63" s="186">
        <v>5.2447552447552503E-2</v>
      </c>
      <c r="G63" s="185">
        <v>9916</v>
      </c>
      <c r="H63" s="186">
        <v>7.4322860238353217E-2</v>
      </c>
      <c r="I63" s="185">
        <v>48643</v>
      </c>
      <c r="J63" s="186">
        <v>4.3124892777491874E-2</v>
      </c>
      <c r="K63" s="185">
        <v>9489</v>
      </c>
      <c r="L63" s="186">
        <v>-0.10201570928361881</v>
      </c>
      <c r="M63" s="185">
        <v>159766</v>
      </c>
      <c r="N63" s="186">
        <v>2.0849440585803514E-2</v>
      </c>
      <c r="O63" s="185">
        <v>7077</v>
      </c>
      <c r="P63" s="186">
        <v>0.49083631767432068</v>
      </c>
      <c r="Q63" s="185">
        <v>21017</v>
      </c>
      <c r="R63" s="186">
        <v>1.1161895597786797E-2</v>
      </c>
      <c r="S63" s="185">
        <v>3440.3262405625464</v>
      </c>
      <c r="T63" s="186">
        <v>0.11145705430467756</v>
      </c>
      <c r="U63" s="185">
        <v>723</v>
      </c>
      <c r="V63" s="186">
        <v>3.2857142857142918E-2</v>
      </c>
      <c r="W63" s="185">
        <v>852</v>
      </c>
      <c r="X63" s="186">
        <v>0.1359999999999999</v>
      </c>
      <c r="Y63" s="185">
        <v>1787</v>
      </c>
      <c r="Z63" s="186">
        <v>0.15738341968911906</v>
      </c>
      <c r="AA63" s="185">
        <v>78</v>
      </c>
      <c r="AB63" s="186">
        <v>-0.23529411764705888</v>
      </c>
      <c r="AC63" s="185">
        <v>1628</v>
      </c>
      <c r="AD63" s="186">
        <v>0.62151394422310746</v>
      </c>
      <c r="AE63" s="185">
        <v>2560</v>
      </c>
      <c r="AF63" s="186">
        <v>0.27744510978043913</v>
      </c>
      <c r="AG63" s="185">
        <v>6716</v>
      </c>
      <c r="AH63" s="186">
        <v>0.41777496305678707</v>
      </c>
      <c r="AI63" s="185">
        <v>6167</v>
      </c>
      <c r="AJ63" s="186">
        <v>0.50048661800486616</v>
      </c>
      <c r="AK63" s="185">
        <v>12452</v>
      </c>
      <c r="AL63" s="186">
        <v>0.3193473193473193</v>
      </c>
      <c r="AM63" s="185">
        <v>800</v>
      </c>
      <c r="AN63" s="186">
        <v>0.2084592145015105</v>
      </c>
      <c r="AO63" s="185">
        <v>2090</v>
      </c>
      <c r="AP63" s="186">
        <v>0.46461107217939723</v>
      </c>
      <c r="AQ63" s="185">
        <v>2998</v>
      </c>
      <c r="AR63" s="186">
        <v>0.42422802850356289</v>
      </c>
      <c r="AS63" s="185">
        <v>307705.48015004047</v>
      </c>
      <c r="AT63" s="186">
        <v>6.3451023463924727E-2</v>
      </c>
      <c r="AU63" s="187">
        <v>533002.44315938861</v>
      </c>
      <c r="AV63" s="188">
        <v>1.8546339494496245E-2</v>
      </c>
    </row>
    <row r="64" spans="2:48" ht="15" hidden="1" customHeight="1" outlineLevel="1">
      <c r="B64" s="184" t="s">
        <v>16</v>
      </c>
      <c r="C64" s="185">
        <v>194143</v>
      </c>
      <c r="D64" s="186">
        <v>4.1735304375821736E-2</v>
      </c>
      <c r="E64" s="185">
        <v>17207</v>
      </c>
      <c r="F64" s="186">
        <v>0.29648884870403869</v>
      </c>
      <c r="G64" s="185">
        <v>11668</v>
      </c>
      <c r="H64" s="186">
        <v>8.4588213422569281E-2</v>
      </c>
      <c r="I64" s="185">
        <v>46836</v>
      </c>
      <c r="J64" s="186">
        <v>-3.3133089738031862E-2</v>
      </c>
      <c r="K64" s="185">
        <v>8401</v>
      </c>
      <c r="L64" s="186">
        <v>-0.19259971167707834</v>
      </c>
      <c r="M64" s="185">
        <v>150785</v>
      </c>
      <c r="N64" s="186">
        <v>-0.10737965002012739</v>
      </c>
      <c r="O64" s="185">
        <v>7713</v>
      </c>
      <c r="P64" s="186">
        <v>0.53829278021539695</v>
      </c>
      <c r="Q64" s="185">
        <v>10964</v>
      </c>
      <c r="R64" s="186">
        <v>0.24874715261958991</v>
      </c>
      <c r="S64" s="185">
        <v>4630.3088778271012</v>
      </c>
      <c r="T64" s="186">
        <v>0.16818848486677163</v>
      </c>
      <c r="U64" s="185">
        <v>853</v>
      </c>
      <c r="V64" s="186">
        <v>6.3591022443890255E-2</v>
      </c>
      <c r="W64" s="185">
        <v>1372</v>
      </c>
      <c r="X64" s="186">
        <v>0.42323651452282163</v>
      </c>
      <c r="Y64" s="185">
        <v>1700</v>
      </c>
      <c r="Z64" s="186">
        <v>-0.17794970986460346</v>
      </c>
      <c r="AA64" s="185">
        <v>705</v>
      </c>
      <c r="AB64" s="186">
        <v>4.4230769230769234</v>
      </c>
      <c r="AC64" s="185">
        <v>2526</v>
      </c>
      <c r="AD64" s="186">
        <v>0.34648187633262251</v>
      </c>
      <c r="AE64" s="185">
        <v>2804</v>
      </c>
      <c r="AF64" s="186">
        <v>8.7664856477889908E-2</v>
      </c>
      <c r="AG64" s="185">
        <v>5935</v>
      </c>
      <c r="AH64" s="186">
        <v>3.3972125435540068E-2</v>
      </c>
      <c r="AI64" s="185">
        <v>5894</v>
      </c>
      <c r="AJ64" s="186">
        <v>0.26155821917808209</v>
      </c>
      <c r="AK64" s="185">
        <v>9848</v>
      </c>
      <c r="AL64" s="186">
        <v>0.31692966033698844</v>
      </c>
      <c r="AM64" s="185">
        <v>1425</v>
      </c>
      <c r="AN64" s="186">
        <v>0.17671345995045407</v>
      </c>
      <c r="AO64" s="185">
        <v>1966</v>
      </c>
      <c r="AP64" s="186">
        <v>0.29683377308707115</v>
      </c>
      <c r="AQ64" s="185">
        <v>3401</v>
      </c>
      <c r="AR64" s="186">
        <v>0.83046286329386443</v>
      </c>
      <c r="AS64" s="185">
        <v>292009.83836611186</v>
      </c>
      <c r="AT64" s="186">
        <v>-1.5106587200078514E-2</v>
      </c>
      <c r="AU64" s="187">
        <v>486152.88010141626</v>
      </c>
      <c r="AV64" s="188">
        <v>6.8323731384070108E-3</v>
      </c>
    </row>
    <row r="65" spans="2:48" ht="15" hidden="1" customHeight="1" outlineLevel="1">
      <c r="B65" s="184" t="s">
        <v>17</v>
      </c>
      <c r="C65" s="185">
        <v>148584</v>
      </c>
      <c r="D65" s="186">
        <v>0.17854593334073643</v>
      </c>
      <c r="E65" s="185">
        <v>9763</v>
      </c>
      <c r="F65" s="186">
        <v>0.28816466552315601</v>
      </c>
      <c r="G65" s="185">
        <v>8382</v>
      </c>
      <c r="H65" s="186">
        <v>0.32229058211074313</v>
      </c>
      <c r="I65" s="185">
        <v>48557</v>
      </c>
      <c r="J65" s="186">
        <v>0.24575401508543271</v>
      </c>
      <c r="K65" s="185">
        <v>5350</v>
      </c>
      <c r="L65" s="186">
        <v>-7.1986123156981829E-2</v>
      </c>
      <c r="M65" s="185">
        <v>158630</v>
      </c>
      <c r="N65" s="186">
        <v>0.18450429730960782</v>
      </c>
      <c r="O65" s="185">
        <v>6777</v>
      </c>
      <c r="P65" s="186">
        <v>0.44130157379838364</v>
      </c>
      <c r="Q65" s="185">
        <v>7131</v>
      </c>
      <c r="R65" s="186">
        <v>0.27521459227467804</v>
      </c>
      <c r="S65" s="185">
        <v>3792.0088605866695</v>
      </c>
      <c r="T65" s="186">
        <v>0.10600255057413621</v>
      </c>
      <c r="U65" s="185">
        <v>482</v>
      </c>
      <c r="V65" s="186">
        <v>-0.38125802310654688</v>
      </c>
      <c r="W65" s="185">
        <v>544</v>
      </c>
      <c r="X65" s="186">
        <v>-0.37399309551208282</v>
      </c>
      <c r="Y65" s="185">
        <v>1286</v>
      </c>
      <c r="Z65" s="186">
        <v>-0.23588829471182415</v>
      </c>
      <c r="AA65" s="185">
        <v>1481</v>
      </c>
      <c r="AB65" s="186">
        <v>14.268041237113403</v>
      </c>
      <c r="AC65" s="185">
        <v>1683</v>
      </c>
      <c r="AD65" s="186">
        <v>0.37163814180929089</v>
      </c>
      <c r="AE65" s="185">
        <v>2104</v>
      </c>
      <c r="AF65" s="186">
        <v>0.2383755150088287</v>
      </c>
      <c r="AG65" s="185">
        <v>6385</v>
      </c>
      <c r="AH65" s="186">
        <v>0.43033154121863793</v>
      </c>
      <c r="AI65" s="185">
        <v>5047</v>
      </c>
      <c r="AJ65" s="186">
        <v>1.3463505346350533</v>
      </c>
      <c r="AK65" s="185">
        <v>6828</v>
      </c>
      <c r="AL65" s="186">
        <v>0.47856214811606756</v>
      </c>
      <c r="AM65" s="185">
        <v>1589</v>
      </c>
      <c r="AN65" s="186">
        <v>0.58899999999999997</v>
      </c>
      <c r="AO65" s="185">
        <v>1568</v>
      </c>
      <c r="AP65" s="186">
        <v>0.40125111706881134</v>
      </c>
      <c r="AQ65" s="185">
        <v>2948</v>
      </c>
      <c r="AR65" s="186">
        <v>1.4026079869600654</v>
      </c>
      <c r="AS65" s="185">
        <v>276553.54243983224</v>
      </c>
      <c r="AT65" s="186">
        <v>0.235664685134654</v>
      </c>
      <c r="AU65" s="187">
        <v>425137.72098576569</v>
      </c>
      <c r="AV65" s="188">
        <v>0.21508322246310918</v>
      </c>
    </row>
    <row r="66" spans="2:48" ht="15" hidden="1" customHeight="1" outlineLevel="1">
      <c r="B66" s="184" t="s">
        <v>18</v>
      </c>
      <c r="C66" s="185">
        <v>123075</v>
      </c>
      <c r="D66" s="186">
        <v>-3.0478006049911799E-2</v>
      </c>
      <c r="E66" s="185">
        <v>12593</v>
      </c>
      <c r="F66" s="186">
        <v>0.14889152449594012</v>
      </c>
      <c r="G66" s="185">
        <v>7864</v>
      </c>
      <c r="H66" s="186">
        <v>0.21545595054095834</v>
      </c>
      <c r="I66" s="185">
        <v>47588</v>
      </c>
      <c r="J66" s="186">
        <v>0.11301337823931146</v>
      </c>
      <c r="K66" s="185">
        <v>7665</v>
      </c>
      <c r="L66" s="186">
        <v>6.4287697861705073E-2</v>
      </c>
      <c r="M66" s="185">
        <v>141467</v>
      </c>
      <c r="N66" s="186">
        <v>2.1451883086876178E-2</v>
      </c>
      <c r="O66" s="185">
        <v>5423</v>
      </c>
      <c r="P66" s="186">
        <v>0.53887627695800222</v>
      </c>
      <c r="Q66" s="185">
        <v>7526</v>
      </c>
      <c r="R66" s="186">
        <v>0.27214334009465846</v>
      </c>
      <c r="S66" s="185">
        <v>3712.6125107709149</v>
      </c>
      <c r="T66" s="186">
        <v>-7.7292841438802218E-2</v>
      </c>
      <c r="U66" s="185">
        <v>363</v>
      </c>
      <c r="V66" s="186">
        <v>-0.62845445240532238</v>
      </c>
      <c r="W66" s="185">
        <v>219</v>
      </c>
      <c r="X66" s="186">
        <v>-0.75198187995469989</v>
      </c>
      <c r="Y66" s="185">
        <v>1971</v>
      </c>
      <c r="Z66" s="186">
        <v>-7.0528967254408492E-3</v>
      </c>
      <c r="AA66" s="185">
        <v>1161</v>
      </c>
      <c r="AB66" s="186">
        <v>5.7109826589595372</v>
      </c>
      <c r="AC66" s="185">
        <v>1811</v>
      </c>
      <c r="AD66" s="186">
        <v>0.32576866764275247</v>
      </c>
      <c r="AE66" s="185">
        <v>2001</v>
      </c>
      <c r="AF66" s="186">
        <v>0.35294117647058831</v>
      </c>
      <c r="AG66" s="185">
        <v>4891</v>
      </c>
      <c r="AH66" s="186">
        <v>0.2133465641280079</v>
      </c>
      <c r="AI66" s="185">
        <v>2595</v>
      </c>
      <c r="AJ66" s="186">
        <v>0.12240484429065734</v>
      </c>
      <c r="AK66" s="185">
        <v>4102</v>
      </c>
      <c r="AL66" s="186">
        <v>1.8624286069033991E-2</v>
      </c>
      <c r="AM66" s="185">
        <v>1088</v>
      </c>
      <c r="AN66" s="186">
        <v>6.562193927522042E-2</v>
      </c>
      <c r="AO66" s="185">
        <v>1466</v>
      </c>
      <c r="AP66" s="186">
        <v>8.3518107908351791E-2</v>
      </c>
      <c r="AQ66" s="185">
        <v>1529</v>
      </c>
      <c r="AR66" s="186">
        <v>0.27522935779816504</v>
      </c>
      <c r="AS66" s="185">
        <v>253329.60769572685</v>
      </c>
      <c r="AT66" s="186">
        <v>7.2807559735707406E-2</v>
      </c>
      <c r="AU66" s="187">
        <v>376404.57721772068</v>
      </c>
      <c r="AV66" s="188">
        <v>3.6695249269082852E-2</v>
      </c>
    </row>
    <row r="67" spans="2:48" ht="15" hidden="1" customHeight="1" outlineLevel="1">
      <c r="B67" s="184" t="s">
        <v>19</v>
      </c>
      <c r="C67" s="185">
        <v>149061</v>
      </c>
      <c r="D67" s="186">
        <v>0.40533431383640672</v>
      </c>
      <c r="E67" s="185">
        <v>11926</v>
      </c>
      <c r="F67" s="186">
        <v>4.5131890281307596E-2</v>
      </c>
      <c r="G67" s="185">
        <v>11485</v>
      </c>
      <c r="H67" s="186">
        <v>0.21252111486486491</v>
      </c>
      <c r="I67" s="185">
        <v>69288</v>
      </c>
      <c r="J67" s="186">
        <v>0.27611610431707678</v>
      </c>
      <c r="K67" s="185">
        <v>14142</v>
      </c>
      <c r="L67" s="186">
        <v>-0.10020996373353697</v>
      </c>
      <c r="M67" s="185">
        <v>150627</v>
      </c>
      <c r="N67" s="186">
        <v>-5.9703728673895506E-2</v>
      </c>
      <c r="O67" s="185">
        <v>3448</v>
      </c>
      <c r="P67" s="186">
        <v>0.38529529931699469</v>
      </c>
      <c r="Q67" s="185">
        <v>8216</v>
      </c>
      <c r="R67" s="186">
        <v>-1.2169891687963119E-4</v>
      </c>
      <c r="S67" s="185">
        <v>33057.630273892813</v>
      </c>
      <c r="T67" s="186">
        <v>0.21086264729796134</v>
      </c>
      <c r="U67" s="185">
        <v>11284</v>
      </c>
      <c r="V67" s="186">
        <v>0.135782586814293</v>
      </c>
      <c r="W67" s="185">
        <v>4750</v>
      </c>
      <c r="X67" s="186">
        <v>7.4417552589911784E-2</v>
      </c>
      <c r="Y67" s="185">
        <v>8857</v>
      </c>
      <c r="Z67" s="186">
        <v>0.42007375340708664</v>
      </c>
      <c r="AA67" s="185">
        <v>8166</v>
      </c>
      <c r="AB67" s="186">
        <v>0.21735241502683356</v>
      </c>
      <c r="AC67" s="185">
        <v>2309</v>
      </c>
      <c r="AD67" s="186">
        <v>0.21080230728893556</v>
      </c>
      <c r="AE67" s="185">
        <v>3180</v>
      </c>
      <c r="AF67" s="186">
        <v>0.40088105726872247</v>
      </c>
      <c r="AG67" s="185">
        <v>6353</v>
      </c>
      <c r="AH67" s="186">
        <v>0.33888303477344572</v>
      </c>
      <c r="AI67" s="185">
        <v>3361</v>
      </c>
      <c r="AJ67" s="186">
        <v>7.3458958799105689E-2</v>
      </c>
      <c r="AK67" s="185">
        <v>5489</v>
      </c>
      <c r="AL67" s="186">
        <v>0.73045397225725095</v>
      </c>
      <c r="AM67" s="185">
        <v>1499</v>
      </c>
      <c r="AN67" s="186">
        <v>0.54376930998970141</v>
      </c>
      <c r="AO67" s="185">
        <v>1385</v>
      </c>
      <c r="AP67" s="186">
        <v>0.32917466410748553</v>
      </c>
      <c r="AQ67" s="185">
        <v>1759</v>
      </c>
      <c r="AR67" s="186">
        <v>0.39381933438985728</v>
      </c>
      <c r="AS67" s="185">
        <v>327528.23420032865</v>
      </c>
      <c r="AT67" s="186">
        <v>6.4809002012063299E-2</v>
      </c>
      <c r="AU67" s="187">
        <v>476589.63953464245</v>
      </c>
      <c r="AV67" s="188">
        <v>0.15212508708327177</v>
      </c>
    </row>
    <row r="68" spans="2:48" ht="15" hidden="1" customHeight="1" outlineLevel="1">
      <c r="B68" s="184" t="s">
        <v>20</v>
      </c>
      <c r="C68" s="185">
        <v>89257</v>
      </c>
      <c r="D68" s="186">
        <v>-0.14099146352026326</v>
      </c>
      <c r="E68" s="185">
        <v>12488</v>
      </c>
      <c r="F68" s="186">
        <v>0.13085212351716025</v>
      </c>
      <c r="G68" s="185">
        <v>9845</v>
      </c>
      <c r="H68" s="186">
        <v>0.16233766233766245</v>
      </c>
      <c r="I68" s="185">
        <v>73683</v>
      </c>
      <c r="J68" s="186">
        <v>0.19253240973020214</v>
      </c>
      <c r="K68" s="185">
        <v>10677</v>
      </c>
      <c r="L68" s="186">
        <v>0.12590952230306862</v>
      </c>
      <c r="M68" s="185">
        <v>170606</v>
      </c>
      <c r="N68" s="186">
        <v>9.3740383629090207E-2</v>
      </c>
      <c r="O68" s="185">
        <v>3011</v>
      </c>
      <c r="P68" s="186">
        <v>0.81276339554485255</v>
      </c>
      <c r="Q68" s="185">
        <v>8923</v>
      </c>
      <c r="R68" s="186">
        <v>0.23707195341744081</v>
      </c>
      <c r="S68" s="185">
        <v>68967.254100165097</v>
      </c>
      <c r="T68" s="186">
        <v>0.15844097816318969</v>
      </c>
      <c r="U68" s="185">
        <v>19402</v>
      </c>
      <c r="V68" s="186">
        <v>4.2669819432502143E-2</v>
      </c>
      <c r="W68" s="185">
        <v>10599</v>
      </c>
      <c r="X68" s="186">
        <v>4.4751108920650484E-2</v>
      </c>
      <c r="Y68" s="185">
        <v>15469</v>
      </c>
      <c r="Z68" s="186">
        <v>0.16667923674485263</v>
      </c>
      <c r="AA68" s="185">
        <v>23497</v>
      </c>
      <c r="AB68" s="186">
        <v>0.34099988585777874</v>
      </c>
      <c r="AC68" s="185">
        <v>2149</v>
      </c>
      <c r="AD68" s="186">
        <v>0.23505747126436782</v>
      </c>
      <c r="AE68" s="185">
        <v>2604</v>
      </c>
      <c r="AF68" s="186">
        <v>2.6409144659046202E-2</v>
      </c>
      <c r="AG68" s="185">
        <v>4481</v>
      </c>
      <c r="AH68" s="186">
        <v>0.21700162954915814</v>
      </c>
      <c r="AI68" s="185">
        <v>3032</v>
      </c>
      <c r="AJ68" s="186">
        <v>0.14804998106777734</v>
      </c>
      <c r="AK68" s="185">
        <v>4576</v>
      </c>
      <c r="AL68" s="186">
        <v>0.45454545454545459</v>
      </c>
      <c r="AM68" s="185">
        <v>1648</v>
      </c>
      <c r="AN68" s="186">
        <v>0.37218984179850123</v>
      </c>
      <c r="AO68" s="185">
        <v>1576</v>
      </c>
      <c r="AP68" s="186">
        <v>3.6842105263157787E-2</v>
      </c>
      <c r="AQ68" s="185">
        <v>2213</v>
      </c>
      <c r="AR68" s="186">
        <v>0.4852348993288591</v>
      </c>
      <c r="AS68" s="185">
        <v>380482.60333117616</v>
      </c>
      <c r="AT68" s="186">
        <v>0.14213215817032587</v>
      </c>
      <c r="AU68" s="187">
        <v>469739.46233971266</v>
      </c>
      <c r="AV68" s="188">
        <v>7.4817677983320063E-2</v>
      </c>
    </row>
    <row r="69" spans="2:48" ht="15" hidden="1" customHeight="1" outlineLevel="1">
      <c r="B69" s="184" t="s">
        <v>21</v>
      </c>
      <c r="C69" s="185">
        <v>79972</v>
      </c>
      <c r="D69" s="186">
        <v>0.1392996552411887</v>
      </c>
      <c r="E69" s="185">
        <v>12732</v>
      </c>
      <c r="F69" s="186">
        <v>4.7125585985689611E-2</v>
      </c>
      <c r="G69" s="185">
        <v>9638</v>
      </c>
      <c r="H69" s="186">
        <v>-3.3202929080148436E-2</v>
      </c>
      <c r="I69" s="185">
        <v>60903</v>
      </c>
      <c r="J69" s="186">
        <v>6.9580794155353898E-2</v>
      </c>
      <c r="K69" s="185">
        <v>11835</v>
      </c>
      <c r="L69" s="186">
        <v>-7.6184528920459016E-2</v>
      </c>
      <c r="M69" s="185">
        <v>146327</v>
      </c>
      <c r="N69" s="186">
        <v>2.1189916333996806E-4</v>
      </c>
      <c r="O69" s="185">
        <v>2670</v>
      </c>
      <c r="P69" s="186">
        <v>0.48168701442841289</v>
      </c>
      <c r="Q69" s="185">
        <v>11135</v>
      </c>
      <c r="R69" s="186">
        <v>3.9294381183498261E-2</v>
      </c>
      <c r="S69" s="185">
        <v>67064.306904389901</v>
      </c>
      <c r="T69" s="186">
        <v>0.15631234907902414</v>
      </c>
      <c r="U69" s="185">
        <v>18718</v>
      </c>
      <c r="V69" s="186">
        <v>9.8151950718685876E-2</v>
      </c>
      <c r="W69" s="185">
        <v>10626</v>
      </c>
      <c r="X69" s="186">
        <v>9.4899536321483735E-2</v>
      </c>
      <c r="Y69" s="185">
        <v>16250</v>
      </c>
      <c r="Z69" s="186">
        <v>0.11385290287202676</v>
      </c>
      <c r="AA69" s="185">
        <v>21470</v>
      </c>
      <c r="AB69" s="186">
        <v>0.28879284470856592</v>
      </c>
      <c r="AC69" s="185">
        <v>1854</v>
      </c>
      <c r="AD69" s="186">
        <v>7.7906976744186007E-2</v>
      </c>
      <c r="AE69" s="185">
        <v>2998</v>
      </c>
      <c r="AF69" s="186">
        <v>0.14209523809523805</v>
      </c>
      <c r="AG69" s="185">
        <v>2913</v>
      </c>
      <c r="AH69" s="186">
        <v>2.8601694915254328E-2</v>
      </c>
      <c r="AI69" s="185">
        <v>2919</v>
      </c>
      <c r="AJ69" s="186">
        <v>0.31014362657091565</v>
      </c>
      <c r="AK69" s="185">
        <v>3634</v>
      </c>
      <c r="AL69" s="186">
        <v>0.34492968171724647</v>
      </c>
      <c r="AM69" s="185">
        <v>1870</v>
      </c>
      <c r="AN69" s="186">
        <v>1.5616438356164384</v>
      </c>
      <c r="AO69" s="185">
        <v>1208</v>
      </c>
      <c r="AP69" s="186">
        <v>0.54081632653061229</v>
      </c>
      <c r="AQ69" s="185">
        <v>1941</v>
      </c>
      <c r="AR69" s="186">
        <v>0.2644951140065146</v>
      </c>
      <c r="AS69" s="185">
        <v>341645.09105245059</v>
      </c>
      <c r="AT69" s="186">
        <v>5.4965073407070131E-2</v>
      </c>
      <c r="AU69" s="187">
        <v>421617.23035210592</v>
      </c>
      <c r="AV69" s="188">
        <v>6.9988942982105895E-2</v>
      </c>
    </row>
    <row r="70" spans="2:48" ht="15" hidden="1" customHeight="1" outlineLevel="1">
      <c r="B70" s="184" t="s">
        <v>22</v>
      </c>
      <c r="C70" s="185">
        <v>70207</v>
      </c>
      <c r="D70" s="186">
        <v>6.474263702265759E-2</v>
      </c>
      <c r="E70" s="185">
        <v>11668</v>
      </c>
      <c r="F70" s="186">
        <v>-0.1301625167735202</v>
      </c>
      <c r="G70" s="185">
        <v>10288</v>
      </c>
      <c r="H70" s="186">
        <v>-0.10281677858201799</v>
      </c>
      <c r="I70" s="185">
        <v>61417</v>
      </c>
      <c r="J70" s="186">
        <v>-2.3126719791318751E-2</v>
      </c>
      <c r="K70" s="185">
        <v>7922</v>
      </c>
      <c r="L70" s="186">
        <v>-0.17237776849143338</v>
      </c>
      <c r="M70" s="185">
        <v>143724</v>
      </c>
      <c r="N70" s="186">
        <v>9.0478683449798591E-2</v>
      </c>
      <c r="O70" s="185">
        <v>2526</v>
      </c>
      <c r="P70" s="186">
        <v>0.44095835710211073</v>
      </c>
      <c r="Q70" s="185">
        <v>14687</v>
      </c>
      <c r="R70" s="186">
        <v>-4.5058517555266575E-2</v>
      </c>
      <c r="S70" s="185">
        <v>77620.458971776898</v>
      </c>
      <c r="T70" s="186">
        <v>0.20526548483764984</v>
      </c>
      <c r="U70" s="185">
        <v>23392</v>
      </c>
      <c r="V70" s="186">
        <v>0.24379220503004206</v>
      </c>
      <c r="W70" s="185">
        <v>13122</v>
      </c>
      <c r="X70" s="186">
        <v>0.10594184576485466</v>
      </c>
      <c r="Y70" s="185">
        <v>17171</v>
      </c>
      <c r="Z70" s="186">
        <v>0.10923772609819116</v>
      </c>
      <c r="AA70" s="185">
        <v>23935</v>
      </c>
      <c r="AB70" s="186">
        <v>0.31165059184568178</v>
      </c>
      <c r="AC70" s="185">
        <v>2038</v>
      </c>
      <c r="AD70" s="186">
        <v>6.2011464304325248E-2</v>
      </c>
      <c r="AE70" s="185">
        <v>2684</v>
      </c>
      <c r="AF70" s="186">
        <v>7.8344716753716348E-2</v>
      </c>
      <c r="AG70" s="185">
        <v>4961</v>
      </c>
      <c r="AH70" s="186">
        <v>0.20295829291949574</v>
      </c>
      <c r="AI70" s="185">
        <v>3451</v>
      </c>
      <c r="AJ70" s="186">
        <v>0.38205847016419714</v>
      </c>
      <c r="AK70" s="185">
        <v>4470</v>
      </c>
      <c r="AL70" s="186">
        <v>0.8765743073047858</v>
      </c>
      <c r="AM70" s="185">
        <v>1132</v>
      </c>
      <c r="AN70" s="186">
        <v>0.70996978851963743</v>
      </c>
      <c r="AO70" s="185">
        <v>1013</v>
      </c>
      <c r="AP70" s="186">
        <v>0.38957475994513024</v>
      </c>
      <c r="AQ70" s="185">
        <v>1898</v>
      </c>
      <c r="AR70" s="186">
        <v>0.33567909922589734</v>
      </c>
      <c r="AS70" s="185">
        <v>351502.5750674255</v>
      </c>
      <c r="AT70" s="186">
        <v>7.5329749562455195E-2</v>
      </c>
      <c r="AU70" s="187">
        <v>421709.63981006254</v>
      </c>
      <c r="AV70" s="188">
        <v>7.3552584625383943E-2</v>
      </c>
    </row>
    <row r="71" spans="2:48" collapsed="1">
      <c r="B71" s="197">
        <v>2006</v>
      </c>
      <c r="C71" s="198">
        <v>1563829</v>
      </c>
      <c r="D71" s="199">
        <v>7.1323414059026424E-2</v>
      </c>
      <c r="E71" s="198">
        <v>150435</v>
      </c>
      <c r="F71" s="199">
        <v>7.2123436553469089E-2</v>
      </c>
      <c r="G71" s="198">
        <v>116971</v>
      </c>
      <c r="H71" s="199">
        <v>9.3462836416665862E-2</v>
      </c>
      <c r="I71" s="198">
        <v>694493</v>
      </c>
      <c r="J71" s="199">
        <v>5.3905255314725453E-2</v>
      </c>
      <c r="K71" s="198">
        <v>106145</v>
      </c>
      <c r="L71" s="199">
        <v>-2.4841753254508547E-2</v>
      </c>
      <c r="M71" s="198">
        <v>1889971</v>
      </c>
      <c r="N71" s="199">
        <v>3.0063041915488808E-2</v>
      </c>
      <c r="O71" s="198">
        <v>56779</v>
      </c>
      <c r="P71" s="199">
        <v>0.45516286937133188</v>
      </c>
      <c r="Q71" s="198">
        <v>123702</v>
      </c>
      <c r="R71" s="199">
        <v>0.12460453107385727</v>
      </c>
      <c r="S71" s="198">
        <v>428688.26024866512</v>
      </c>
      <c r="T71" s="199">
        <v>9.0731251926434942E-2</v>
      </c>
      <c r="U71" s="198">
        <v>129336</v>
      </c>
      <c r="V71" s="199">
        <v>8.8375380783277446E-2</v>
      </c>
      <c r="W71" s="198">
        <v>71994</v>
      </c>
      <c r="X71" s="199">
        <v>8.6341139546112888E-2</v>
      </c>
      <c r="Y71" s="198">
        <v>100466</v>
      </c>
      <c r="Z71" s="199">
        <v>8.553214478660176E-2</v>
      </c>
      <c r="AA71" s="198">
        <v>126892</v>
      </c>
      <c r="AB71" s="199">
        <v>9.9850917033595721E-2</v>
      </c>
      <c r="AC71" s="198">
        <v>27931</v>
      </c>
      <c r="AD71" s="199">
        <v>0.27138240247621659</v>
      </c>
      <c r="AE71" s="198">
        <v>32607</v>
      </c>
      <c r="AF71" s="199">
        <v>0.13108783127514911</v>
      </c>
      <c r="AG71" s="198">
        <v>66790</v>
      </c>
      <c r="AH71" s="199">
        <v>0.21286409530035599</v>
      </c>
      <c r="AI71" s="198">
        <v>53617</v>
      </c>
      <c r="AJ71" s="199">
        <v>0.45856909684439606</v>
      </c>
      <c r="AK71" s="198">
        <v>74572</v>
      </c>
      <c r="AL71" s="199">
        <v>0.31071817766372556</v>
      </c>
      <c r="AM71" s="198">
        <v>15028</v>
      </c>
      <c r="AN71" s="199">
        <v>0.39613526570048307</v>
      </c>
      <c r="AO71" s="198">
        <v>18644</v>
      </c>
      <c r="AP71" s="199">
        <v>0.33361945636623758</v>
      </c>
      <c r="AQ71" s="198">
        <v>30811</v>
      </c>
      <c r="AR71" s="199">
        <v>0.7319280494659921</v>
      </c>
      <c r="AS71" s="198">
        <v>3887187.1543515939</v>
      </c>
      <c r="AT71" s="199">
        <v>6.9667076443552522E-2</v>
      </c>
      <c r="AU71" s="200">
        <v>5451016.2256750092</v>
      </c>
      <c r="AV71" s="201">
        <v>7.0141735589593246E-2</v>
      </c>
    </row>
    <row r="72" spans="2:48" ht="15" hidden="1" customHeight="1" outlineLevel="1">
      <c r="B72" s="184" t="s">
        <v>11</v>
      </c>
      <c r="C72" s="185">
        <v>89297</v>
      </c>
      <c r="D72" s="186">
        <v>3.811992838708167E-2</v>
      </c>
      <c r="E72" s="185">
        <v>11297</v>
      </c>
      <c r="F72" s="186">
        <v>7.7609277430865653E-3</v>
      </c>
      <c r="G72" s="185">
        <v>9790</v>
      </c>
      <c r="H72" s="186">
        <v>5.0203818922977872E-2</v>
      </c>
      <c r="I72" s="185">
        <v>55455</v>
      </c>
      <c r="J72" s="186">
        <v>3.2201023731968315E-2</v>
      </c>
      <c r="K72" s="185">
        <v>6923</v>
      </c>
      <c r="L72" s="186">
        <v>-0.1278659611992945</v>
      </c>
      <c r="M72" s="185">
        <v>154533</v>
      </c>
      <c r="N72" s="186">
        <v>-4.8922342167132316E-2</v>
      </c>
      <c r="O72" s="185">
        <v>2480</v>
      </c>
      <c r="P72" s="186">
        <v>0.32478632478632474</v>
      </c>
      <c r="Q72" s="185">
        <v>8498</v>
      </c>
      <c r="R72" s="186">
        <v>0.1109949012942868</v>
      </c>
      <c r="S72" s="185">
        <v>59589.052793533323</v>
      </c>
      <c r="T72" s="186">
        <v>4.00503565185788E-2</v>
      </c>
      <c r="U72" s="185">
        <v>17190</v>
      </c>
      <c r="V72" s="186">
        <v>6.4000990344144526E-2</v>
      </c>
      <c r="W72" s="185">
        <v>8336</v>
      </c>
      <c r="X72" s="186">
        <v>-8.0520626516655591E-2</v>
      </c>
      <c r="Y72" s="185">
        <v>13576</v>
      </c>
      <c r="Z72" s="186">
        <v>6.9313169502205341E-2</v>
      </c>
      <c r="AA72" s="185">
        <v>20487</v>
      </c>
      <c r="AB72" s="186">
        <v>5.7338976052848878E-2</v>
      </c>
      <c r="AC72" s="185">
        <v>1654</v>
      </c>
      <c r="AD72" s="186">
        <v>1.8170805572379489E-3</v>
      </c>
      <c r="AE72" s="185">
        <v>2645</v>
      </c>
      <c r="AF72" s="186">
        <v>9.9792099792099798E-2</v>
      </c>
      <c r="AG72" s="185">
        <v>4894</v>
      </c>
      <c r="AH72" s="186">
        <v>6.345067362016521E-2</v>
      </c>
      <c r="AI72" s="185">
        <v>2851</v>
      </c>
      <c r="AJ72" s="186">
        <v>3.7104401600581927E-2</v>
      </c>
      <c r="AK72" s="185">
        <v>4429</v>
      </c>
      <c r="AL72" s="186">
        <v>0.5394508168230796</v>
      </c>
      <c r="AM72" s="185">
        <v>1047</v>
      </c>
      <c r="AN72" s="186">
        <v>0.13311688311688319</v>
      </c>
      <c r="AO72" s="185">
        <v>1129</v>
      </c>
      <c r="AP72" s="186">
        <v>9.9318403115871368E-2</v>
      </c>
      <c r="AQ72" s="185">
        <v>2107</v>
      </c>
      <c r="AR72" s="186">
        <v>0.24014125956444965</v>
      </c>
      <c r="AS72" s="185">
        <v>329321</v>
      </c>
      <c r="AT72" s="186">
        <v>-3.18736226041616E-4</v>
      </c>
      <c r="AU72" s="187">
        <v>418618</v>
      </c>
      <c r="AV72" s="188">
        <v>7.6400188713761086E-3</v>
      </c>
    </row>
    <row r="73" spans="2:48" ht="15" hidden="1" customHeight="1" outlineLevel="1">
      <c r="B73" s="184" t="s">
        <v>12</v>
      </c>
      <c r="C73" s="185">
        <v>83169</v>
      </c>
      <c r="D73" s="186">
        <v>9.3005835041791496E-2</v>
      </c>
      <c r="E73" s="185">
        <v>9842</v>
      </c>
      <c r="F73" s="186">
        <v>-9.5321261145325908E-2</v>
      </c>
      <c r="G73" s="185">
        <v>8237</v>
      </c>
      <c r="H73" s="186">
        <v>-6.8212669683257898E-2</v>
      </c>
      <c r="I73" s="185">
        <v>74186</v>
      </c>
      <c r="J73" s="186">
        <v>0.10786553768499019</v>
      </c>
      <c r="K73" s="185">
        <v>5227</v>
      </c>
      <c r="L73" s="186">
        <v>-8.2821547639936877E-2</v>
      </c>
      <c r="M73" s="185">
        <v>147628</v>
      </c>
      <c r="N73" s="186">
        <v>4.6821485552207109E-2</v>
      </c>
      <c r="O73" s="185">
        <v>1881</v>
      </c>
      <c r="P73" s="186">
        <v>0.31354748603351945</v>
      </c>
      <c r="Q73" s="185">
        <v>6167</v>
      </c>
      <c r="R73" s="186">
        <v>-0.21827861579414376</v>
      </c>
      <c r="S73" s="185">
        <v>66824.133295424486</v>
      </c>
      <c r="T73" s="186">
        <v>0.10130202730658699</v>
      </c>
      <c r="U73" s="185">
        <v>20209</v>
      </c>
      <c r="V73" s="186">
        <v>6.9542206933051132E-2</v>
      </c>
      <c r="W73" s="185">
        <v>11152</v>
      </c>
      <c r="X73" s="186">
        <v>-2.6893769610036866E-4</v>
      </c>
      <c r="Y73" s="185">
        <v>13063</v>
      </c>
      <c r="Z73" s="186">
        <v>6.4022155249653823E-2</v>
      </c>
      <c r="AA73" s="185">
        <v>22400</v>
      </c>
      <c r="AB73" s="186">
        <v>0.22070844686648505</v>
      </c>
      <c r="AC73" s="185">
        <v>2641</v>
      </c>
      <c r="AD73" s="186">
        <v>8.0605564648117856E-2</v>
      </c>
      <c r="AE73" s="185">
        <v>3511</v>
      </c>
      <c r="AF73" s="186">
        <v>7.7985876573533952E-2</v>
      </c>
      <c r="AG73" s="185">
        <v>5158</v>
      </c>
      <c r="AH73" s="186">
        <v>0.35416119716461014</v>
      </c>
      <c r="AI73" s="185">
        <v>2871</v>
      </c>
      <c r="AJ73" s="186">
        <v>0.15999999999999992</v>
      </c>
      <c r="AK73" s="185">
        <v>4327</v>
      </c>
      <c r="AL73" s="186">
        <v>0.95085662759242551</v>
      </c>
      <c r="AM73" s="185">
        <v>755</v>
      </c>
      <c r="AN73" s="186">
        <v>0.26254180602006683</v>
      </c>
      <c r="AO73" s="185">
        <v>1109</v>
      </c>
      <c r="AP73" s="186">
        <v>-0.10129659643435984</v>
      </c>
      <c r="AQ73" s="185">
        <v>1228</v>
      </c>
      <c r="AR73" s="186">
        <v>-0.50801282051282048</v>
      </c>
      <c r="AS73" s="185">
        <v>341594.36073737772</v>
      </c>
      <c r="AT73" s="186">
        <v>6.1063532055016578E-2</v>
      </c>
      <c r="AU73" s="187">
        <v>424763.4537432128</v>
      </c>
      <c r="AV73" s="188">
        <v>6.7170079384696324E-2</v>
      </c>
    </row>
    <row r="74" spans="2:48" ht="15" hidden="1" customHeight="1" outlineLevel="1">
      <c r="B74" s="184" t="s">
        <v>13</v>
      </c>
      <c r="C74" s="185">
        <v>115558</v>
      </c>
      <c r="D74" s="186">
        <v>-9.4547449447545118E-3</v>
      </c>
      <c r="E74" s="185">
        <v>15277</v>
      </c>
      <c r="F74" s="186">
        <v>1.6907408640085109E-2</v>
      </c>
      <c r="G74" s="185">
        <v>9715</v>
      </c>
      <c r="H74" s="186">
        <v>0.14334470989761083</v>
      </c>
      <c r="I74" s="185">
        <v>62769</v>
      </c>
      <c r="J74" s="186">
        <v>8.0435830349765869E-2</v>
      </c>
      <c r="K74" s="185">
        <v>9248</v>
      </c>
      <c r="L74" s="186">
        <v>-0.14929629288933866</v>
      </c>
      <c r="M74" s="185">
        <v>173203</v>
      </c>
      <c r="N74" s="186">
        <v>-8.2061827258899656E-2</v>
      </c>
      <c r="O74" s="185">
        <v>5159</v>
      </c>
      <c r="P74" s="186">
        <v>0.4045739177783827</v>
      </c>
      <c r="Q74" s="185">
        <v>6722</v>
      </c>
      <c r="R74" s="186">
        <v>-8.5690968443960847E-2</v>
      </c>
      <c r="S74" s="185">
        <v>39025.965993722624</v>
      </c>
      <c r="T74" s="186">
        <v>-2.8275067186479985E-2</v>
      </c>
      <c r="U74" s="185">
        <v>12784</v>
      </c>
      <c r="V74" s="186">
        <v>-4.2253521126760618E-2</v>
      </c>
      <c r="W74" s="185">
        <v>6335</v>
      </c>
      <c r="X74" s="186">
        <v>0.10059068797776227</v>
      </c>
      <c r="Y74" s="185">
        <v>7421</v>
      </c>
      <c r="Z74" s="186">
        <v>-9.2343444227005911E-2</v>
      </c>
      <c r="AA74" s="185">
        <v>12486</v>
      </c>
      <c r="AB74" s="186">
        <v>-3.0590062111801264E-2</v>
      </c>
      <c r="AC74" s="185">
        <v>2907</v>
      </c>
      <c r="AD74" s="186">
        <v>0.18847097301717097</v>
      </c>
      <c r="AE74" s="185">
        <v>2741</v>
      </c>
      <c r="AF74" s="186">
        <v>0.14494569757727649</v>
      </c>
      <c r="AG74" s="185">
        <v>5451</v>
      </c>
      <c r="AH74" s="186">
        <v>-4.7027972027972043E-2</v>
      </c>
      <c r="AI74" s="185">
        <v>3010</v>
      </c>
      <c r="AJ74" s="186">
        <v>-0.17466410748560457</v>
      </c>
      <c r="AK74" s="185">
        <v>5260</v>
      </c>
      <c r="AL74" s="186">
        <v>0.46436525612472157</v>
      </c>
      <c r="AM74" s="185">
        <v>775</v>
      </c>
      <c r="AN74" s="186">
        <v>0.234076433121019</v>
      </c>
      <c r="AO74" s="185">
        <v>933</v>
      </c>
      <c r="AP74" s="186">
        <v>-0.20595744680851069</v>
      </c>
      <c r="AQ74" s="185">
        <v>1226</v>
      </c>
      <c r="AR74" s="186">
        <v>-1.2882447665056307E-2</v>
      </c>
      <c r="AS74" s="185">
        <v>343422.95351624052</v>
      </c>
      <c r="AT74" s="186">
        <v>-2.7695238064441852E-2</v>
      </c>
      <c r="AU74" s="187">
        <v>458980.94406149565</v>
      </c>
      <c r="AV74" s="188">
        <v>-2.3166934262598304E-2</v>
      </c>
    </row>
    <row r="75" spans="2:48" ht="15" hidden="1" customHeight="1" outlineLevel="1">
      <c r="B75" s="184" t="s">
        <v>14</v>
      </c>
      <c r="C75" s="185">
        <v>152252</v>
      </c>
      <c r="D75" s="186">
        <v>2.9453129225942565E-2</v>
      </c>
      <c r="E75" s="185">
        <v>11762</v>
      </c>
      <c r="F75" s="186">
        <v>0.17655296588976688</v>
      </c>
      <c r="G75" s="185">
        <v>7056</v>
      </c>
      <c r="H75" s="186">
        <v>-3.7249283667621813E-2</v>
      </c>
      <c r="I75" s="185">
        <v>53859</v>
      </c>
      <c r="J75" s="186">
        <v>-9.4532212679087069E-3</v>
      </c>
      <c r="K75" s="185">
        <v>5929</v>
      </c>
      <c r="L75" s="186">
        <v>-0.29349380362249766</v>
      </c>
      <c r="M75" s="185">
        <v>167333</v>
      </c>
      <c r="N75" s="186">
        <v>0.21801254895109978</v>
      </c>
      <c r="O75" s="185">
        <v>3807</v>
      </c>
      <c r="P75" s="186">
        <v>0.38436363636363646</v>
      </c>
      <c r="Q75" s="185">
        <v>6012</v>
      </c>
      <c r="R75" s="186">
        <v>-9.8785789236995991E-2</v>
      </c>
      <c r="S75" s="185">
        <v>3850.1415430454945</v>
      </c>
      <c r="T75" s="186">
        <v>0.13759773705878953</v>
      </c>
      <c r="U75" s="185">
        <v>998</v>
      </c>
      <c r="V75" s="186">
        <v>0.14057142857142857</v>
      </c>
      <c r="W75" s="185">
        <v>847</v>
      </c>
      <c r="X75" s="186">
        <v>-0.13039014373716629</v>
      </c>
      <c r="Y75" s="185">
        <v>1645</v>
      </c>
      <c r="Z75" s="186">
        <v>0.13136176066024752</v>
      </c>
      <c r="AA75" s="185">
        <v>360</v>
      </c>
      <c r="AB75" s="186">
        <v>3.3902439024390247</v>
      </c>
      <c r="AC75" s="185">
        <v>2008</v>
      </c>
      <c r="AD75" s="186">
        <v>-2.5715672003881584E-2</v>
      </c>
      <c r="AE75" s="185">
        <v>2250</v>
      </c>
      <c r="AF75" s="186">
        <v>0.21097954790096884</v>
      </c>
      <c r="AG75" s="185">
        <v>5210</v>
      </c>
      <c r="AH75" s="186">
        <v>-0.10218852317766669</v>
      </c>
      <c r="AI75" s="185">
        <v>4286</v>
      </c>
      <c r="AJ75" s="186">
        <v>0.2890225563909774</v>
      </c>
      <c r="AK75" s="185">
        <v>5915</v>
      </c>
      <c r="AL75" s="186">
        <v>0.33011018664268055</v>
      </c>
      <c r="AM75" s="185">
        <v>729</v>
      </c>
      <c r="AN75" s="186">
        <v>3.2577903682719622E-2</v>
      </c>
      <c r="AO75" s="185">
        <v>1319</v>
      </c>
      <c r="AP75" s="186">
        <v>0.45745856353591163</v>
      </c>
      <c r="AQ75" s="185">
        <v>1132</v>
      </c>
      <c r="AR75" s="186">
        <v>0.44942381562099865</v>
      </c>
      <c r="AS75" s="185">
        <v>282462.16276435362</v>
      </c>
      <c r="AT75" s="186">
        <v>0.12910396993088158</v>
      </c>
      <c r="AU75" s="187">
        <v>434714.19221748289</v>
      </c>
      <c r="AV75" s="188">
        <v>9.2079444766666629E-2</v>
      </c>
    </row>
    <row r="76" spans="2:48" ht="15" hidden="1" customHeight="1" outlineLevel="1">
      <c r="B76" s="184" t="s">
        <v>15</v>
      </c>
      <c r="C76" s="185">
        <v>233951</v>
      </c>
      <c r="D76" s="186">
        <v>2.6154885344842782E-2</v>
      </c>
      <c r="E76" s="185">
        <v>12298</v>
      </c>
      <c r="F76" s="186">
        <v>4.6564823135364364E-3</v>
      </c>
      <c r="G76" s="185">
        <v>9230</v>
      </c>
      <c r="H76" s="186">
        <v>4.3355733795791274E-4</v>
      </c>
      <c r="I76" s="185">
        <v>46632</v>
      </c>
      <c r="J76" s="186">
        <v>0.10528561270443237</v>
      </c>
      <c r="K76" s="185">
        <v>10567</v>
      </c>
      <c r="L76" s="186">
        <v>-9.6760406872382299E-2</v>
      </c>
      <c r="M76" s="185">
        <v>156503</v>
      </c>
      <c r="N76" s="186">
        <v>3.6821358773063029E-2</v>
      </c>
      <c r="O76" s="185">
        <v>4747</v>
      </c>
      <c r="P76" s="186">
        <v>0.72743813682678304</v>
      </c>
      <c r="Q76" s="185">
        <v>20785</v>
      </c>
      <c r="R76" s="186">
        <v>-3.2609216899247562E-3</v>
      </c>
      <c r="S76" s="185">
        <v>3095.3298890300343</v>
      </c>
      <c r="T76" s="186">
        <v>-0.18370648703483228</v>
      </c>
      <c r="U76" s="185">
        <v>700</v>
      </c>
      <c r="V76" s="186">
        <v>-0.30830039525691699</v>
      </c>
      <c r="W76" s="185">
        <v>750</v>
      </c>
      <c r="X76" s="186">
        <v>-0.29643527204502818</v>
      </c>
      <c r="Y76" s="185">
        <v>1544</v>
      </c>
      <c r="Z76" s="186">
        <v>-6.5375302663438273E-2</v>
      </c>
      <c r="AA76" s="185">
        <v>102</v>
      </c>
      <c r="AB76" s="186">
        <v>0.67213114754098369</v>
      </c>
      <c r="AC76" s="185">
        <v>1004</v>
      </c>
      <c r="AD76" s="186">
        <v>-0.26067746686303384</v>
      </c>
      <c r="AE76" s="185">
        <v>2004</v>
      </c>
      <c r="AF76" s="186">
        <v>0.13476783691959238</v>
      </c>
      <c r="AG76" s="185">
        <v>4737</v>
      </c>
      <c r="AH76" s="186">
        <v>-0.10521344918775977</v>
      </c>
      <c r="AI76" s="185">
        <v>4110</v>
      </c>
      <c r="AJ76" s="186">
        <v>-7.2862621249717985E-2</v>
      </c>
      <c r="AK76" s="185">
        <v>9438</v>
      </c>
      <c r="AL76" s="186">
        <v>0.18152228342513776</v>
      </c>
      <c r="AM76" s="185">
        <v>662</v>
      </c>
      <c r="AN76" s="186">
        <v>-5.428571428571427E-2</v>
      </c>
      <c r="AO76" s="185">
        <v>1427</v>
      </c>
      <c r="AP76" s="186">
        <v>0.56641053787047202</v>
      </c>
      <c r="AQ76" s="185">
        <v>2105</v>
      </c>
      <c r="AR76" s="186">
        <v>0.76298157453936355</v>
      </c>
      <c r="AS76" s="185">
        <v>289346.1695563253</v>
      </c>
      <c r="AT76" s="186">
        <v>4.3301047174655771E-2</v>
      </c>
      <c r="AU76" s="187">
        <v>523297.1957112106</v>
      </c>
      <c r="AV76" s="188">
        <v>3.5565081663196274E-2</v>
      </c>
    </row>
    <row r="77" spans="2:48" ht="15" hidden="1" customHeight="1" outlineLevel="1">
      <c r="B77" s="184" t="s">
        <v>16</v>
      </c>
      <c r="C77" s="185">
        <v>186365</v>
      </c>
      <c r="D77" s="186">
        <v>7.0626353614329895E-2</v>
      </c>
      <c r="E77" s="185">
        <v>13272</v>
      </c>
      <c r="F77" s="186">
        <v>-8.6390858401596993E-2</v>
      </c>
      <c r="G77" s="185">
        <v>10758</v>
      </c>
      <c r="H77" s="186">
        <v>2.505955216769884E-2</v>
      </c>
      <c r="I77" s="185">
        <v>48441</v>
      </c>
      <c r="J77" s="186">
        <v>2.3214059397575149E-2</v>
      </c>
      <c r="K77" s="185">
        <v>10405</v>
      </c>
      <c r="L77" s="186">
        <v>-6.5559048046699542E-2</v>
      </c>
      <c r="M77" s="185">
        <v>168924</v>
      </c>
      <c r="N77" s="186">
        <v>2.9095694129687821E-2</v>
      </c>
      <c r="O77" s="185">
        <v>5014</v>
      </c>
      <c r="P77" s="186">
        <v>0.51343193480229399</v>
      </c>
      <c r="Q77" s="185">
        <v>8780</v>
      </c>
      <c r="R77" s="186">
        <v>-6.4763527907967577E-2</v>
      </c>
      <c r="S77" s="185">
        <v>3963.6659133437479</v>
      </c>
      <c r="T77" s="186">
        <v>-6.4544993261994255E-2</v>
      </c>
      <c r="U77" s="185">
        <v>802</v>
      </c>
      <c r="V77" s="186">
        <v>-0.1907164480322906</v>
      </c>
      <c r="W77" s="185">
        <v>964</v>
      </c>
      <c r="X77" s="186">
        <v>-0.30647482014388494</v>
      </c>
      <c r="Y77" s="185">
        <v>2068</v>
      </c>
      <c r="Z77" s="186">
        <v>0.16310461192350956</v>
      </c>
      <c r="AA77" s="185">
        <v>130</v>
      </c>
      <c r="AB77" s="186">
        <v>0.64556962025316467</v>
      </c>
      <c r="AC77" s="185">
        <v>1876</v>
      </c>
      <c r="AD77" s="186">
        <v>-0.10709186101856261</v>
      </c>
      <c r="AE77" s="185">
        <v>2578</v>
      </c>
      <c r="AF77" s="186">
        <v>6.8822553897180727E-2</v>
      </c>
      <c r="AG77" s="185">
        <v>5740</v>
      </c>
      <c r="AH77" s="186">
        <v>-2.4804621134896343E-2</v>
      </c>
      <c r="AI77" s="185">
        <v>4672</v>
      </c>
      <c r="AJ77" s="186">
        <v>0.12065243463660358</v>
      </c>
      <c r="AK77" s="185">
        <v>7478</v>
      </c>
      <c r="AL77" s="186">
        <v>0.21494719740048751</v>
      </c>
      <c r="AM77" s="185">
        <v>1211</v>
      </c>
      <c r="AN77" s="186">
        <v>0.22076612903225801</v>
      </c>
      <c r="AO77" s="185">
        <v>1516</v>
      </c>
      <c r="AP77" s="186">
        <v>0.52822580645161299</v>
      </c>
      <c r="AQ77" s="185">
        <v>1858</v>
      </c>
      <c r="AR77" s="186">
        <v>0.16197623514696691</v>
      </c>
      <c r="AS77" s="185">
        <v>296488.77185193734</v>
      </c>
      <c r="AT77" s="186">
        <v>2.6295946914888901E-2</v>
      </c>
      <c r="AU77" s="187">
        <v>482853.84247829102</v>
      </c>
      <c r="AV77" s="188">
        <v>4.2963780433229459E-2</v>
      </c>
    </row>
    <row r="78" spans="2:48" ht="15" hidden="1" customHeight="1" outlineLevel="1">
      <c r="B78" s="184" t="s">
        <v>17</v>
      </c>
      <c r="C78" s="185">
        <v>126074</v>
      </c>
      <c r="D78" s="186">
        <v>8.5600130884416981E-2</v>
      </c>
      <c r="E78" s="185">
        <v>7579</v>
      </c>
      <c r="F78" s="186">
        <v>-0.10635538261997401</v>
      </c>
      <c r="G78" s="185">
        <v>6339</v>
      </c>
      <c r="H78" s="186">
        <v>-2.2814860490211197E-2</v>
      </c>
      <c r="I78" s="185">
        <v>38978</v>
      </c>
      <c r="J78" s="186">
        <v>0.13529257565607433</v>
      </c>
      <c r="K78" s="185">
        <v>5765</v>
      </c>
      <c r="L78" s="186">
        <v>-2.568869359472703E-2</v>
      </c>
      <c r="M78" s="185">
        <v>133921</v>
      </c>
      <c r="N78" s="186">
        <v>-7.3089195119081407E-2</v>
      </c>
      <c r="O78" s="185">
        <v>4702</v>
      </c>
      <c r="P78" s="186">
        <v>0.35778226970834526</v>
      </c>
      <c r="Q78" s="185">
        <v>5592</v>
      </c>
      <c r="R78" s="186">
        <v>-0.22762430939226519</v>
      </c>
      <c r="S78" s="185">
        <v>3428.5715332376062</v>
      </c>
      <c r="T78" s="186">
        <v>-0.36084760060770604</v>
      </c>
      <c r="U78" s="185">
        <v>779</v>
      </c>
      <c r="V78" s="186">
        <v>0.29401993355481726</v>
      </c>
      <c r="W78" s="185">
        <v>869</v>
      </c>
      <c r="X78" s="186">
        <v>0.50086355785837644</v>
      </c>
      <c r="Y78" s="185">
        <v>1683</v>
      </c>
      <c r="Z78" s="186">
        <v>-0.2233502538071066</v>
      </c>
      <c r="AA78" s="185">
        <v>97</v>
      </c>
      <c r="AB78" s="186">
        <v>-0.9519087754090233</v>
      </c>
      <c r="AC78" s="185">
        <v>1227</v>
      </c>
      <c r="AD78" s="186">
        <v>-0.10763636363636364</v>
      </c>
      <c r="AE78" s="185">
        <v>1699</v>
      </c>
      <c r="AF78" s="186">
        <v>3.7874160048869898E-2</v>
      </c>
      <c r="AG78" s="185">
        <v>4464</v>
      </c>
      <c r="AH78" s="186">
        <v>7.800048297512685E-2</v>
      </c>
      <c r="AI78" s="185">
        <v>2151</v>
      </c>
      <c r="AJ78" s="186">
        <v>-0.31973434535104361</v>
      </c>
      <c r="AK78" s="185">
        <v>4618</v>
      </c>
      <c r="AL78" s="186">
        <v>0.62777581952767014</v>
      </c>
      <c r="AM78" s="185">
        <v>1000</v>
      </c>
      <c r="AN78" s="186">
        <v>4.4932079414838011E-2</v>
      </c>
      <c r="AO78" s="185">
        <v>1119</v>
      </c>
      <c r="AP78" s="186">
        <v>0.29214780600461898</v>
      </c>
      <c r="AQ78" s="185">
        <v>1227</v>
      </c>
      <c r="AR78" s="186">
        <v>0.31229946524064167</v>
      </c>
      <c r="AS78" s="185">
        <v>223809.53811081476</v>
      </c>
      <c r="AT78" s="186">
        <v>-3.4014600595877353E-2</v>
      </c>
      <c r="AU78" s="187">
        <v>349883.6237109456</v>
      </c>
      <c r="AV78" s="188">
        <v>5.922819977731697E-3</v>
      </c>
    </row>
    <row r="79" spans="2:48" ht="15" hidden="1" customHeight="1" outlineLevel="1">
      <c r="B79" s="184" t="s">
        <v>18</v>
      </c>
      <c r="C79" s="185">
        <v>126944</v>
      </c>
      <c r="D79" s="186">
        <v>0.17565777897144752</v>
      </c>
      <c r="E79" s="185">
        <v>10961</v>
      </c>
      <c r="F79" s="186">
        <v>-1.181031373963215E-2</v>
      </c>
      <c r="G79" s="185">
        <v>6470</v>
      </c>
      <c r="H79" s="186">
        <v>-0.20231783997041053</v>
      </c>
      <c r="I79" s="185">
        <v>42756</v>
      </c>
      <c r="J79" s="186">
        <v>-0.10733448859009964</v>
      </c>
      <c r="K79" s="185">
        <v>7202</v>
      </c>
      <c r="L79" s="186">
        <v>-0.21194879089615937</v>
      </c>
      <c r="M79" s="185">
        <v>138496</v>
      </c>
      <c r="N79" s="186">
        <v>7.962038398276583E-3</v>
      </c>
      <c r="O79" s="185">
        <v>3524</v>
      </c>
      <c r="P79" s="186">
        <v>0.10125000000000006</v>
      </c>
      <c r="Q79" s="185">
        <v>5916</v>
      </c>
      <c r="R79" s="186">
        <v>2.6726830961471659E-2</v>
      </c>
      <c r="S79" s="185">
        <v>4023.6086566837653</v>
      </c>
      <c r="T79" s="186">
        <v>0.5911931365420422</v>
      </c>
      <c r="U79" s="185">
        <v>977</v>
      </c>
      <c r="V79" s="186">
        <v>2.5656934306569341</v>
      </c>
      <c r="W79" s="185">
        <v>883</v>
      </c>
      <c r="X79" s="186">
        <v>2.9774774774774775</v>
      </c>
      <c r="Y79" s="185">
        <v>1985</v>
      </c>
      <c r="Z79" s="186">
        <v>6.5485775630703236E-2</v>
      </c>
      <c r="AA79" s="185">
        <v>173</v>
      </c>
      <c r="AB79" s="186">
        <v>1.1695906432748648E-2</v>
      </c>
      <c r="AC79" s="185">
        <v>1366</v>
      </c>
      <c r="AD79" s="186">
        <v>-0.34105161601543654</v>
      </c>
      <c r="AE79" s="185">
        <v>1479</v>
      </c>
      <c r="AF79" s="186">
        <v>-0.18869994514536481</v>
      </c>
      <c r="AG79" s="185">
        <v>4031</v>
      </c>
      <c r="AH79" s="186">
        <v>0.16100230414746552</v>
      </c>
      <c r="AI79" s="185">
        <v>2312</v>
      </c>
      <c r="AJ79" s="186">
        <v>-0.20303343674594965</v>
      </c>
      <c r="AK79" s="185">
        <v>4027</v>
      </c>
      <c r="AL79" s="186">
        <v>0.6423327895595432</v>
      </c>
      <c r="AM79" s="185">
        <v>1021</v>
      </c>
      <c r="AN79" s="186">
        <v>0.52615844544095669</v>
      </c>
      <c r="AO79" s="185">
        <v>1353</v>
      </c>
      <c r="AP79" s="186">
        <v>0.25277777777777777</v>
      </c>
      <c r="AQ79" s="185">
        <v>1199</v>
      </c>
      <c r="AR79" s="186">
        <v>0.44110576923076916</v>
      </c>
      <c r="AS79" s="185">
        <v>236137.04563951443</v>
      </c>
      <c r="AT79" s="186">
        <v>-1.7863367223808546E-2</v>
      </c>
      <c r="AU79" s="187">
        <v>363081.22129729344</v>
      </c>
      <c r="AV79" s="188">
        <v>4.2111872775780768E-2</v>
      </c>
    </row>
    <row r="80" spans="2:48" ht="15" hidden="1" customHeight="1" outlineLevel="1">
      <c r="B80" s="184" t="s">
        <v>19</v>
      </c>
      <c r="C80" s="185">
        <v>106068</v>
      </c>
      <c r="D80" s="186">
        <v>-4.4217166028384769E-2</v>
      </c>
      <c r="E80" s="185">
        <v>11411</v>
      </c>
      <c r="F80" s="186">
        <v>-0.23013088652003777</v>
      </c>
      <c r="G80" s="185">
        <v>9472</v>
      </c>
      <c r="H80" s="186">
        <v>-0.11748812074909154</v>
      </c>
      <c r="I80" s="185">
        <v>54296</v>
      </c>
      <c r="J80" s="186">
        <v>-8.0414606056500193E-2</v>
      </c>
      <c r="K80" s="185">
        <v>15717</v>
      </c>
      <c r="L80" s="186">
        <v>0.27067669172932329</v>
      </c>
      <c r="M80" s="185">
        <v>160191</v>
      </c>
      <c r="N80" s="186">
        <v>-7.1647136548558699E-2</v>
      </c>
      <c r="O80" s="185">
        <v>2489</v>
      </c>
      <c r="P80" s="186">
        <v>-2.2388059701492491E-2</v>
      </c>
      <c r="Q80" s="185">
        <v>8217</v>
      </c>
      <c r="R80" s="186">
        <v>7.5664353973033061E-2</v>
      </c>
      <c r="S80" s="185">
        <v>27300.891928296642</v>
      </c>
      <c r="T80" s="186">
        <v>-4.8053240356933369E-3</v>
      </c>
      <c r="U80" s="185">
        <v>9935</v>
      </c>
      <c r="V80" s="186">
        <v>7.7782599262312901E-2</v>
      </c>
      <c r="W80" s="185">
        <v>4421</v>
      </c>
      <c r="X80" s="186">
        <v>-8.9767346098414635E-2</v>
      </c>
      <c r="Y80" s="185">
        <v>6237</v>
      </c>
      <c r="Z80" s="186">
        <v>-9.6086956521739153E-2</v>
      </c>
      <c r="AA80" s="185">
        <v>6708</v>
      </c>
      <c r="AB80" s="186">
        <v>3.8872541427907636E-2</v>
      </c>
      <c r="AC80" s="185">
        <v>1907</v>
      </c>
      <c r="AD80" s="186">
        <v>-0.26256767208043308</v>
      </c>
      <c r="AE80" s="185">
        <v>2270</v>
      </c>
      <c r="AF80" s="186">
        <v>-0.1456529920963493</v>
      </c>
      <c r="AG80" s="185">
        <v>4745</v>
      </c>
      <c r="AH80" s="186">
        <v>-7.3423159539152461E-2</v>
      </c>
      <c r="AI80" s="185">
        <v>3131</v>
      </c>
      <c r="AJ80" s="186">
        <v>-7.606973058637112E-3</v>
      </c>
      <c r="AK80" s="185">
        <v>3172</v>
      </c>
      <c r="AL80" s="186">
        <v>0.14265129682997113</v>
      </c>
      <c r="AM80" s="185">
        <v>971</v>
      </c>
      <c r="AN80" s="186">
        <v>-0.23301737756714058</v>
      </c>
      <c r="AO80" s="185">
        <v>1042</v>
      </c>
      <c r="AP80" s="186">
        <v>0.31234256926952142</v>
      </c>
      <c r="AQ80" s="185">
        <v>1262</v>
      </c>
      <c r="AR80" s="186">
        <v>-4.8982667671439328E-2</v>
      </c>
      <c r="AS80" s="185">
        <v>307593.41213441209</v>
      </c>
      <c r="AT80" s="186">
        <v>-5.883678291106087E-2</v>
      </c>
      <c r="AU80" s="187">
        <v>413661.36791724607</v>
      </c>
      <c r="AV80" s="188">
        <v>-5.513107627900149E-2</v>
      </c>
    </row>
    <row r="81" spans="2:48" ht="15" hidden="1" customHeight="1" outlineLevel="1">
      <c r="B81" s="184" t="s">
        <v>20</v>
      </c>
      <c r="C81" s="185">
        <v>103907</v>
      </c>
      <c r="D81" s="186">
        <v>0.45961397988425023</v>
      </c>
      <c r="E81" s="185">
        <v>11043</v>
      </c>
      <c r="F81" s="186">
        <v>-0.20001448855404236</v>
      </c>
      <c r="G81" s="185">
        <v>8470</v>
      </c>
      <c r="H81" s="186">
        <v>-6.1911618119393053E-2</v>
      </c>
      <c r="I81" s="185">
        <v>61787</v>
      </c>
      <c r="J81" s="186">
        <v>-5.7248355940737627E-2</v>
      </c>
      <c r="K81" s="185">
        <v>9483</v>
      </c>
      <c r="L81" s="186">
        <v>4.2198544150218176E-4</v>
      </c>
      <c r="M81" s="185">
        <v>155984</v>
      </c>
      <c r="N81" s="186">
        <v>-3.0944615289038024E-2</v>
      </c>
      <c r="O81" s="185">
        <v>1661</v>
      </c>
      <c r="P81" s="186">
        <v>-0.2656940760389036</v>
      </c>
      <c r="Q81" s="185">
        <v>7213</v>
      </c>
      <c r="R81" s="186">
        <v>-0.23044916248799741</v>
      </c>
      <c r="S81" s="185">
        <v>59534.542890151177</v>
      </c>
      <c r="T81" s="186">
        <v>0.14929203220694043</v>
      </c>
      <c r="U81" s="185">
        <v>18608</v>
      </c>
      <c r="V81" s="186">
        <v>0.39699699699699709</v>
      </c>
      <c r="W81" s="185">
        <v>10145</v>
      </c>
      <c r="X81" s="186">
        <v>3.7002964325871357E-2</v>
      </c>
      <c r="Y81" s="185">
        <v>13259</v>
      </c>
      <c r="Z81" s="186">
        <v>0.10889018984695165</v>
      </c>
      <c r="AA81" s="185">
        <v>17522</v>
      </c>
      <c r="AB81" s="186">
        <v>4.6651932381578165E-2</v>
      </c>
      <c r="AC81" s="185">
        <v>1740</v>
      </c>
      <c r="AD81" s="186">
        <v>-0.10493827160493829</v>
      </c>
      <c r="AE81" s="185">
        <v>2537</v>
      </c>
      <c r="AF81" s="186">
        <v>0.21620325982742084</v>
      </c>
      <c r="AG81" s="185">
        <v>3682</v>
      </c>
      <c r="AH81" s="186">
        <v>5.9263521288837717E-2</v>
      </c>
      <c r="AI81" s="185">
        <v>2641</v>
      </c>
      <c r="AJ81" s="186">
        <v>-6.3807160581354161E-2</v>
      </c>
      <c r="AK81" s="185">
        <v>3146</v>
      </c>
      <c r="AL81" s="186">
        <v>0.47907851433944515</v>
      </c>
      <c r="AM81" s="185">
        <v>1201</v>
      </c>
      <c r="AN81" s="186">
        <v>0.24844074844074848</v>
      </c>
      <c r="AO81" s="185">
        <v>1520</v>
      </c>
      <c r="AP81" s="186">
        <v>0.79669030732860513</v>
      </c>
      <c r="AQ81" s="185">
        <v>1490</v>
      </c>
      <c r="AR81" s="186">
        <v>0.27241673783091369</v>
      </c>
      <c r="AS81" s="185">
        <v>333133.60508183402</v>
      </c>
      <c r="AT81" s="186">
        <v>-1.3478134830550603E-2</v>
      </c>
      <c r="AU81" s="187">
        <v>437041.06469581393</v>
      </c>
      <c r="AV81" s="188">
        <v>6.8892272688090284E-2</v>
      </c>
    </row>
    <row r="82" spans="2:48" ht="15" hidden="1" customHeight="1" outlineLevel="1">
      <c r="B82" s="184" t="s">
        <v>21</v>
      </c>
      <c r="C82" s="185">
        <v>70194</v>
      </c>
      <c r="D82" s="186">
        <v>-6.4080000000000026E-2</v>
      </c>
      <c r="E82" s="185">
        <v>12159</v>
      </c>
      <c r="F82" s="186">
        <v>-0.16696355165798848</v>
      </c>
      <c r="G82" s="185">
        <v>9969</v>
      </c>
      <c r="H82" s="186">
        <v>-0.17631992068082292</v>
      </c>
      <c r="I82" s="185">
        <v>56941</v>
      </c>
      <c r="J82" s="186">
        <v>-6.5146365890098368E-2</v>
      </c>
      <c r="K82" s="185">
        <v>12811</v>
      </c>
      <c r="L82" s="186">
        <v>0.10012881064834689</v>
      </c>
      <c r="M82" s="185">
        <v>146296</v>
      </c>
      <c r="N82" s="186">
        <v>-0.11389997637809579</v>
      </c>
      <c r="O82" s="185">
        <v>1802</v>
      </c>
      <c r="P82" s="186">
        <v>-0.23805496828752648</v>
      </c>
      <c r="Q82" s="185">
        <v>10714</v>
      </c>
      <c r="R82" s="186">
        <v>8.9928789420142374E-2</v>
      </c>
      <c r="S82" s="185">
        <v>57998.435247885274</v>
      </c>
      <c r="T82" s="186">
        <v>0.13210834467533394</v>
      </c>
      <c r="U82" s="185">
        <v>17045</v>
      </c>
      <c r="V82" s="186">
        <v>0.23648893725063469</v>
      </c>
      <c r="W82" s="185">
        <v>9705</v>
      </c>
      <c r="X82" s="186">
        <v>6.8471833177714547E-3</v>
      </c>
      <c r="Y82" s="185">
        <v>14589</v>
      </c>
      <c r="Z82" s="186">
        <v>0.19191176470588234</v>
      </c>
      <c r="AA82" s="185">
        <v>16659</v>
      </c>
      <c r="AB82" s="186">
        <v>7.0217139920339289E-2</v>
      </c>
      <c r="AC82" s="185">
        <v>1720</v>
      </c>
      <c r="AD82" s="186">
        <v>-0.2515230635335074</v>
      </c>
      <c r="AE82" s="185">
        <v>2625</v>
      </c>
      <c r="AF82" s="186">
        <v>-5.5415617128463435E-2</v>
      </c>
      <c r="AG82" s="185">
        <v>2832</v>
      </c>
      <c r="AH82" s="186">
        <v>-0.16998827667057448</v>
      </c>
      <c r="AI82" s="185">
        <v>2228</v>
      </c>
      <c r="AJ82" s="186">
        <v>-0.1437355880092237</v>
      </c>
      <c r="AK82" s="185">
        <v>2702</v>
      </c>
      <c r="AL82" s="186">
        <v>-8.8086398920013464E-2</v>
      </c>
      <c r="AM82" s="185">
        <v>730</v>
      </c>
      <c r="AN82" s="186">
        <v>-0.3007662835249042</v>
      </c>
      <c r="AO82" s="185">
        <v>784</v>
      </c>
      <c r="AP82" s="186">
        <v>9.4972067039106101E-2</v>
      </c>
      <c r="AQ82" s="185">
        <v>1535</v>
      </c>
      <c r="AR82" s="186">
        <v>0.84939759036144569</v>
      </c>
      <c r="AS82" s="185">
        <v>323844.93066589226</v>
      </c>
      <c r="AT82" s="186">
        <v>-5.9750825471653779E-2</v>
      </c>
      <c r="AU82" s="187">
        <v>394038.86658589228</v>
      </c>
      <c r="AV82" s="188">
        <v>-6.0525539794619387E-2</v>
      </c>
    </row>
    <row r="83" spans="2:48" ht="15" hidden="1" customHeight="1" outlineLevel="1">
      <c r="B83" s="184" t="s">
        <v>22</v>
      </c>
      <c r="C83" s="185">
        <v>65938</v>
      </c>
      <c r="D83" s="186">
        <v>6.7147874217093673E-2</v>
      </c>
      <c r="E83" s="185">
        <v>13414</v>
      </c>
      <c r="F83" s="186">
        <v>2.2798322531452531E-2</v>
      </c>
      <c r="G83" s="185">
        <v>11467</v>
      </c>
      <c r="H83" s="186">
        <v>1.6037568669147628E-2</v>
      </c>
      <c r="I83" s="185">
        <v>62871</v>
      </c>
      <c r="J83" s="186">
        <v>4.5271663230697534E-2</v>
      </c>
      <c r="K83" s="185">
        <v>9572</v>
      </c>
      <c r="L83" s="186">
        <v>0.10327339787920709</v>
      </c>
      <c r="M83" s="185">
        <v>131799</v>
      </c>
      <c r="N83" s="186">
        <v>-0.19993808275058278</v>
      </c>
      <c r="O83" s="185">
        <v>1753</v>
      </c>
      <c r="P83" s="186">
        <v>-0.38684854844351169</v>
      </c>
      <c r="Q83" s="185">
        <v>15380</v>
      </c>
      <c r="R83" s="186">
        <v>0.17368742368742374</v>
      </c>
      <c r="S83" s="185">
        <v>64401.12983259654</v>
      </c>
      <c r="T83" s="186">
        <v>0.30032377127652277</v>
      </c>
      <c r="U83" s="185">
        <v>18807</v>
      </c>
      <c r="V83" s="186">
        <v>0.47033070127433341</v>
      </c>
      <c r="W83" s="185">
        <v>11865</v>
      </c>
      <c r="X83" s="186">
        <v>0.27525795356835769</v>
      </c>
      <c r="Y83" s="185">
        <v>15480</v>
      </c>
      <c r="Z83" s="186">
        <v>0.38424394169721898</v>
      </c>
      <c r="AA83" s="185">
        <v>18248</v>
      </c>
      <c r="AB83" s="186">
        <v>0.12302295525878515</v>
      </c>
      <c r="AC83" s="185">
        <v>1919</v>
      </c>
      <c r="AD83" s="186">
        <v>-0.20735233374638584</v>
      </c>
      <c r="AE83" s="185">
        <v>2489</v>
      </c>
      <c r="AF83" s="186">
        <v>-0.15340136054421771</v>
      </c>
      <c r="AG83" s="185">
        <v>4124</v>
      </c>
      <c r="AH83" s="186">
        <v>-0.231314072693383</v>
      </c>
      <c r="AI83" s="185">
        <v>2497</v>
      </c>
      <c r="AJ83" s="186">
        <v>-8.265980896399705E-2</v>
      </c>
      <c r="AK83" s="185">
        <v>2382</v>
      </c>
      <c r="AL83" s="186">
        <v>-0.17606364579730194</v>
      </c>
      <c r="AM83" s="185">
        <v>662</v>
      </c>
      <c r="AN83" s="186">
        <v>-5.1575931232091698E-2</v>
      </c>
      <c r="AO83" s="185">
        <v>729</v>
      </c>
      <c r="AP83" s="186">
        <v>-7.9545454545454586E-2</v>
      </c>
      <c r="AQ83" s="185">
        <v>1421</v>
      </c>
      <c r="AR83" s="186">
        <v>0.56153846153846154</v>
      </c>
      <c r="AS83" s="185">
        <v>326878.87153726531</v>
      </c>
      <c r="AT83" s="186">
        <v>-4.4747186479034307E-2</v>
      </c>
      <c r="AU83" s="187">
        <v>392816.93868513958</v>
      </c>
      <c r="AV83" s="188">
        <v>-2.763293047142501E-2</v>
      </c>
    </row>
    <row r="84" spans="2:48" collapsed="1">
      <c r="B84" s="197">
        <v>2005</v>
      </c>
      <c r="C84" s="198">
        <v>1459717</v>
      </c>
      <c r="D84" s="199">
        <v>6.4098096790466075E-2</v>
      </c>
      <c r="E84" s="198">
        <v>140315</v>
      </c>
      <c r="F84" s="199">
        <v>-6.323646244333625E-2</v>
      </c>
      <c r="G84" s="198">
        <v>106973</v>
      </c>
      <c r="H84" s="199">
        <v>-4.0239372678497753E-2</v>
      </c>
      <c r="I84" s="198">
        <v>658971</v>
      </c>
      <c r="J84" s="199">
        <v>1.2930418301798863E-2</v>
      </c>
      <c r="K84" s="198">
        <v>108849</v>
      </c>
      <c r="L84" s="199">
        <v>-3.6384883010649904E-2</v>
      </c>
      <c r="M84" s="198">
        <v>1834811</v>
      </c>
      <c r="N84" s="199">
        <v>-2.915327095287179E-2</v>
      </c>
      <c r="O84" s="198">
        <v>39019</v>
      </c>
      <c r="P84" s="199">
        <v>0.20121294215435759</v>
      </c>
      <c r="Q84" s="198">
        <v>109996</v>
      </c>
      <c r="R84" s="199">
        <v>-2.4425720620842584E-2</v>
      </c>
      <c r="S84" s="198">
        <v>393028.30966979411</v>
      </c>
      <c r="T84" s="199">
        <v>9.9594343190789081E-2</v>
      </c>
      <c r="U84" s="198">
        <v>118834</v>
      </c>
      <c r="V84" s="199">
        <v>0.1734721083867401</v>
      </c>
      <c r="W84" s="198">
        <v>66272</v>
      </c>
      <c r="X84" s="199">
        <v>3.889263375711316E-2</v>
      </c>
      <c r="Y84" s="198">
        <v>92550</v>
      </c>
      <c r="Z84" s="199">
        <v>9.7305051990087987E-2</v>
      </c>
      <c r="AA84" s="198">
        <v>115372</v>
      </c>
      <c r="AB84" s="199">
        <v>6.7972488868729641E-2</v>
      </c>
      <c r="AC84" s="198">
        <v>21969</v>
      </c>
      <c r="AD84" s="199">
        <v>-0.11265045641812743</v>
      </c>
      <c r="AE84" s="198">
        <v>28828</v>
      </c>
      <c r="AF84" s="199">
        <v>2.9056900121367857E-2</v>
      </c>
      <c r="AG84" s="198">
        <v>55068</v>
      </c>
      <c r="AH84" s="199">
        <v>-1.8413219015703808E-2</v>
      </c>
      <c r="AI84" s="198">
        <v>36760</v>
      </c>
      <c r="AJ84" s="199">
        <v>-3.6712874400566031E-2</v>
      </c>
      <c r="AK84" s="198">
        <v>56894</v>
      </c>
      <c r="AL84" s="199">
        <v>0.31325162154052122</v>
      </c>
      <c r="AM84" s="198">
        <v>10764</v>
      </c>
      <c r="AN84" s="199">
        <v>6.1119873817034653E-2</v>
      </c>
      <c r="AO84" s="198">
        <v>13980</v>
      </c>
      <c r="AP84" s="199">
        <v>0.23302169694831543</v>
      </c>
      <c r="AQ84" s="198">
        <v>17790</v>
      </c>
      <c r="AR84" s="199">
        <v>0.18473628129994668</v>
      </c>
      <c r="AS84" s="198">
        <v>3634015.8914451967</v>
      </c>
      <c r="AT84" s="199">
        <v>-2.7917364116887278E-3</v>
      </c>
      <c r="AU84" s="200">
        <v>5093732.9555432945</v>
      </c>
      <c r="AV84" s="201">
        <v>1.5501533801481893E-2</v>
      </c>
    </row>
    <row r="85" spans="2:48" ht="15" hidden="1" customHeight="1" outlineLevel="1">
      <c r="B85" s="184" t="s">
        <v>11</v>
      </c>
      <c r="C85" s="185">
        <v>86018</v>
      </c>
      <c r="D85" s="186">
        <v>0.19678882488799854</v>
      </c>
      <c r="E85" s="185">
        <v>11210</v>
      </c>
      <c r="F85" s="186">
        <v>-4.0486176495763027E-2</v>
      </c>
      <c r="G85" s="185">
        <v>9322</v>
      </c>
      <c r="H85" s="186">
        <v>-8.8669469156320235E-2</v>
      </c>
      <c r="I85" s="185">
        <v>53725</v>
      </c>
      <c r="J85" s="186">
        <v>8.4937094852480799E-2</v>
      </c>
      <c r="K85" s="185">
        <v>7938</v>
      </c>
      <c r="L85" s="186">
        <v>4.1185729275970528E-2</v>
      </c>
      <c r="M85" s="185">
        <v>162482</v>
      </c>
      <c r="N85" s="186">
        <v>3.5141368194385958E-2</v>
      </c>
      <c r="O85" s="185">
        <v>1872</v>
      </c>
      <c r="P85" s="186">
        <v>-0.16503122212310439</v>
      </c>
      <c r="Q85" s="185">
        <v>7649</v>
      </c>
      <c r="R85" s="186">
        <v>-0.16037321624588363</v>
      </c>
      <c r="S85" s="185">
        <v>57294.391968672775</v>
      </c>
      <c r="T85" s="186">
        <v>0.12367600222413055</v>
      </c>
      <c r="U85" s="185">
        <v>16156</v>
      </c>
      <c r="V85" s="186">
        <v>9.7181663837011989E-2</v>
      </c>
      <c r="W85" s="185">
        <v>9066</v>
      </c>
      <c r="X85" s="186">
        <v>-2.0315539226280488E-2</v>
      </c>
      <c r="Y85" s="185">
        <v>12696</v>
      </c>
      <c r="Z85" s="186">
        <v>0.31510254816656302</v>
      </c>
      <c r="AA85" s="185">
        <v>19376</v>
      </c>
      <c r="AB85" s="186">
        <v>0.11638626411615571</v>
      </c>
      <c r="AC85" s="185">
        <v>1651</v>
      </c>
      <c r="AD85" s="186">
        <v>-0.15593047034764829</v>
      </c>
      <c r="AE85" s="185">
        <v>2405</v>
      </c>
      <c r="AF85" s="186">
        <v>9.2188919164396088E-2</v>
      </c>
      <c r="AG85" s="185">
        <v>4602</v>
      </c>
      <c r="AH85" s="186">
        <v>0.150787696924231</v>
      </c>
      <c r="AI85" s="185">
        <v>2749</v>
      </c>
      <c r="AJ85" s="186">
        <v>9.9160335865653648E-2</v>
      </c>
      <c r="AK85" s="185">
        <v>2877</v>
      </c>
      <c r="AL85" s="186">
        <v>3.8253338145074034E-2</v>
      </c>
      <c r="AM85" s="185">
        <v>924</v>
      </c>
      <c r="AN85" s="186">
        <v>0.1227217496962334</v>
      </c>
      <c r="AO85" s="185">
        <v>1027</v>
      </c>
      <c r="AP85" s="186">
        <v>5.8762886597938158E-2</v>
      </c>
      <c r="AQ85" s="185">
        <v>1699</v>
      </c>
      <c r="AR85" s="186">
        <v>0.14026845637583896</v>
      </c>
      <c r="AS85" s="185">
        <v>329426</v>
      </c>
      <c r="AT85" s="186">
        <v>4.5551203844176325E-2</v>
      </c>
      <c r="AU85" s="187">
        <v>415444</v>
      </c>
      <c r="AV85" s="188">
        <v>7.364297011484755E-2</v>
      </c>
    </row>
    <row r="86" spans="2:48" ht="15" hidden="1" customHeight="1" outlineLevel="1">
      <c r="B86" s="184" t="s">
        <v>12</v>
      </c>
      <c r="C86" s="185">
        <v>76092</v>
      </c>
      <c r="D86" s="186">
        <v>6.6520898158271002E-2</v>
      </c>
      <c r="E86" s="185">
        <v>10879</v>
      </c>
      <c r="F86" s="186">
        <v>0.17458432304038007</v>
      </c>
      <c r="G86" s="185">
        <v>8840</v>
      </c>
      <c r="H86" s="186">
        <v>0.14775383017398069</v>
      </c>
      <c r="I86" s="185">
        <v>66963</v>
      </c>
      <c r="J86" s="186">
        <v>5.0334096684129692E-2</v>
      </c>
      <c r="K86" s="185">
        <v>5699</v>
      </c>
      <c r="L86" s="186">
        <v>-0.14698398443346805</v>
      </c>
      <c r="M86" s="185">
        <v>141025</v>
      </c>
      <c r="N86" s="186">
        <v>-5.9946139796557718E-2</v>
      </c>
      <c r="O86" s="185">
        <v>1432</v>
      </c>
      <c r="P86" s="186">
        <v>-0.36298932384341642</v>
      </c>
      <c r="Q86" s="185">
        <v>7889</v>
      </c>
      <c r="R86" s="186">
        <v>0.41786484543493896</v>
      </c>
      <c r="S86" s="185">
        <v>60677.390614501783</v>
      </c>
      <c r="T86" s="186">
        <v>0.11917865005221628</v>
      </c>
      <c r="U86" s="185">
        <v>18895</v>
      </c>
      <c r="V86" s="186">
        <v>0.102842467752291</v>
      </c>
      <c r="W86" s="185">
        <v>11155</v>
      </c>
      <c r="X86" s="186">
        <v>5.11684885035808E-2</v>
      </c>
      <c r="Y86" s="185">
        <v>12277</v>
      </c>
      <c r="Z86" s="186">
        <v>0.23660354552780016</v>
      </c>
      <c r="AA86" s="185">
        <v>18350</v>
      </c>
      <c r="AB86" s="186">
        <v>0.10923049023756271</v>
      </c>
      <c r="AC86" s="185">
        <v>2444</v>
      </c>
      <c r="AD86" s="186">
        <v>-0.18614718614718617</v>
      </c>
      <c r="AE86" s="185">
        <v>3257</v>
      </c>
      <c r="AF86" s="186">
        <v>0.17623690863127472</v>
      </c>
      <c r="AG86" s="185">
        <v>3809</v>
      </c>
      <c r="AH86" s="186">
        <v>-0.20496764767271969</v>
      </c>
      <c r="AI86" s="185">
        <v>2475</v>
      </c>
      <c r="AJ86" s="186">
        <v>-6.5332326283987885E-2</v>
      </c>
      <c r="AK86" s="185">
        <v>2218</v>
      </c>
      <c r="AL86" s="186">
        <v>-7.1620411817368002E-3</v>
      </c>
      <c r="AM86" s="185">
        <v>598</v>
      </c>
      <c r="AN86" s="186">
        <v>-0.20266666666666666</v>
      </c>
      <c r="AO86" s="185">
        <v>1234</v>
      </c>
      <c r="AP86" s="186">
        <v>1.009771986970684</v>
      </c>
      <c r="AQ86" s="185">
        <v>2496</v>
      </c>
      <c r="AR86" s="186">
        <v>1.5865284974093266</v>
      </c>
      <c r="AS86" s="185">
        <v>321935.82233082148</v>
      </c>
      <c r="AT86" s="186">
        <v>1.4870279871957326E-2</v>
      </c>
      <c r="AU86" s="187">
        <v>398027.88885171973</v>
      </c>
      <c r="AV86" s="188">
        <v>2.4354355099670322E-2</v>
      </c>
    </row>
    <row r="87" spans="2:48" ht="15" hidden="1" customHeight="1" outlineLevel="1">
      <c r="B87" s="184" t="s">
        <v>13</v>
      </c>
      <c r="C87" s="185">
        <v>116661</v>
      </c>
      <c r="D87" s="186">
        <v>0.25437889100351607</v>
      </c>
      <c r="E87" s="185">
        <v>15023</v>
      </c>
      <c r="F87" s="186">
        <v>-2.4290446190816439E-2</v>
      </c>
      <c r="G87" s="185">
        <v>8497</v>
      </c>
      <c r="H87" s="186">
        <v>-9.4136460554370971E-2</v>
      </c>
      <c r="I87" s="185">
        <v>58096</v>
      </c>
      <c r="J87" s="186">
        <v>-3.0650893497739196E-2</v>
      </c>
      <c r="K87" s="185">
        <v>10871</v>
      </c>
      <c r="L87" s="186">
        <v>0.25632728533456595</v>
      </c>
      <c r="M87" s="185">
        <v>188687</v>
      </c>
      <c r="N87" s="186">
        <v>-6.0613754717169011E-2</v>
      </c>
      <c r="O87" s="185">
        <v>3673</v>
      </c>
      <c r="P87" s="186">
        <v>-7.2006063668519471E-2</v>
      </c>
      <c r="Q87" s="185">
        <v>7352</v>
      </c>
      <c r="R87" s="186">
        <v>-3.6940005239717078E-2</v>
      </c>
      <c r="S87" s="185">
        <v>40161.536125997445</v>
      </c>
      <c r="T87" s="186">
        <v>0.3716088036861418</v>
      </c>
      <c r="U87" s="185">
        <v>13348</v>
      </c>
      <c r="V87" s="186">
        <v>0.55371900826446274</v>
      </c>
      <c r="W87" s="185">
        <v>5756</v>
      </c>
      <c r="X87" s="186">
        <v>0.78813296054675375</v>
      </c>
      <c r="Y87" s="185">
        <v>8176</v>
      </c>
      <c r="Z87" s="186">
        <v>0.19427402862985677</v>
      </c>
      <c r="AA87" s="185">
        <v>12880</v>
      </c>
      <c r="AB87" s="186">
        <v>0.21223529411764708</v>
      </c>
      <c r="AC87" s="185">
        <v>2446</v>
      </c>
      <c r="AD87" s="186">
        <v>-0.29692440356424254</v>
      </c>
      <c r="AE87" s="185">
        <v>2394</v>
      </c>
      <c r="AF87" s="186">
        <v>-2.7619821283509371E-2</v>
      </c>
      <c r="AG87" s="185">
        <v>5720</v>
      </c>
      <c r="AH87" s="186">
        <v>0.13312202852614896</v>
      </c>
      <c r="AI87" s="185">
        <v>3647</v>
      </c>
      <c r="AJ87" s="186">
        <v>1.928451648965912E-2</v>
      </c>
      <c r="AK87" s="185">
        <v>3592</v>
      </c>
      <c r="AL87" s="186">
        <v>4.4793484584060517E-2</v>
      </c>
      <c r="AM87" s="185">
        <v>628</v>
      </c>
      <c r="AN87" s="186">
        <v>-0.2179327521793275</v>
      </c>
      <c r="AO87" s="185">
        <v>1175</v>
      </c>
      <c r="AP87" s="186">
        <v>0.67378917378917369</v>
      </c>
      <c r="AQ87" s="185">
        <v>1242</v>
      </c>
      <c r="AR87" s="186">
        <v>-0.23522167487684731</v>
      </c>
      <c r="AS87" s="185">
        <v>353205.05150318466</v>
      </c>
      <c r="AT87" s="186">
        <v>-8.4995314283710099E-3</v>
      </c>
      <c r="AU87" s="187">
        <v>469866.30588207563</v>
      </c>
      <c r="AV87" s="188">
        <v>4.592338870980095E-2</v>
      </c>
    </row>
    <row r="88" spans="2:48" ht="15" hidden="1" customHeight="1" outlineLevel="1">
      <c r="B88" s="184" t="s">
        <v>14</v>
      </c>
      <c r="C88" s="185">
        <v>147896</v>
      </c>
      <c r="D88" s="186">
        <v>7.6828984156570357E-2</v>
      </c>
      <c r="E88" s="185">
        <v>9997</v>
      </c>
      <c r="F88" s="186">
        <v>-0.10828650432610831</v>
      </c>
      <c r="G88" s="185">
        <v>7329</v>
      </c>
      <c r="H88" s="186">
        <v>2.4748322147650992E-2</v>
      </c>
      <c r="I88" s="185">
        <v>54373</v>
      </c>
      <c r="J88" s="186">
        <v>0.20390133734833049</v>
      </c>
      <c r="K88" s="185">
        <v>8392</v>
      </c>
      <c r="L88" s="186">
        <v>0.36211653952280476</v>
      </c>
      <c r="M88" s="185">
        <v>137382</v>
      </c>
      <c r="N88" s="186">
        <v>-0.15998972778633791</v>
      </c>
      <c r="O88" s="185">
        <v>2750</v>
      </c>
      <c r="P88" s="186">
        <v>-0.2770767613038907</v>
      </c>
      <c r="Q88" s="185">
        <v>6671</v>
      </c>
      <c r="R88" s="186">
        <v>-0.11829236056040182</v>
      </c>
      <c r="S88" s="185">
        <v>3384.4490171014854</v>
      </c>
      <c r="T88" s="186">
        <v>-0.24589836424440914</v>
      </c>
      <c r="U88" s="185">
        <v>875</v>
      </c>
      <c r="V88" s="186">
        <v>-5.8127018299246491E-2</v>
      </c>
      <c r="W88" s="185">
        <v>974</v>
      </c>
      <c r="X88" s="186">
        <v>-0.16538131962296487</v>
      </c>
      <c r="Y88" s="185">
        <v>1454</v>
      </c>
      <c r="Z88" s="186">
        <v>-0.32747456059204438</v>
      </c>
      <c r="AA88" s="185">
        <v>82</v>
      </c>
      <c r="AB88" s="186">
        <v>-0.64347826086956528</v>
      </c>
      <c r="AC88" s="185">
        <v>2061</v>
      </c>
      <c r="AD88" s="186">
        <v>-6.5306122448979598E-2</v>
      </c>
      <c r="AE88" s="185">
        <v>1858</v>
      </c>
      <c r="AF88" s="186">
        <v>0.11390887290167862</v>
      </c>
      <c r="AG88" s="185">
        <v>5803</v>
      </c>
      <c r="AH88" s="186">
        <v>0.4254482928027512</v>
      </c>
      <c r="AI88" s="185">
        <v>3325</v>
      </c>
      <c r="AJ88" s="186">
        <v>3.9712320200125051E-2</v>
      </c>
      <c r="AK88" s="185">
        <v>4447</v>
      </c>
      <c r="AL88" s="186">
        <v>0.2756741250717154</v>
      </c>
      <c r="AM88" s="185">
        <v>706</v>
      </c>
      <c r="AN88" s="186">
        <v>9.2879256965944235E-2</v>
      </c>
      <c r="AO88" s="185">
        <v>905</v>
      </c>
      <c r="AP88" s="186">
        <v>0.14993646759847512</v>
      </c>
      <c r="AQ88" s="185">
        <v>781</v>
      </c>
      <c r="AR88" s="186">
        <v>-0.57646420824295008</v>
      </c>
      <c r="AS88" s="185">
        <v>250164.88320525934</v>
      </c>
      <c r="AT88" s="186">
        <v>-6.3046095887009046E-2</v>
      </c>
      <c r="AU88" s="187">
        <v>398060.96003424347</v>
      </c>
      <c r="AV88" s="188">
        <v>-1.5534344696663149E-2</v>
      </c>
    </row>
    <row r="89" spans="2:48" ht="15" hidden="1" customHeight="1" outlineLevel="1">
      <c r="B89" s="184" t="s">
        <v>15</v>
      </c>
      <c r="C89" s="185">
        <v>227988</v>
      </c>
      <c r="D89" s="186">
        <v>8.2245492779903451E-2</v>
      </c>
      <c r="E89" s="185">
        <v>12241</v>
      </c>
      <c r="F89" s="186">
        <v>-3.9469554300062826E-2</v>
      </c>
      <c r="G89" s="185">
        <v>9226</v>
      </c>
      <c r="H89" s="186">
        <v>-0.18426171529619806</v>
      </c>
      <c r="I89" s="185">
        <v>42190</v>
      </c>
      <c r="J89" s="186">
        <v>-0.12637442279419375</v>
      </c>
      <c r="K89" s="185">
        <v>11699</v>
      </c>
      <c r="L89" s="186">
        <v>-8.6229789892993791E-2</v>
      </c>
      <c r="M89" s="185">
        <v>150945</v>
      </c>
      <c r="N89" s="186">
        <v>-0.15442185635619099</v>
      </c>
      <c r="O89" s="185">
        <v>2748</v>
      </c>
      <c r="P89" s="186">
        <v>-0.40208877284595301</v>
      </c>
      <c r="Q89" s="185">
        <v>20853</v>
      </c>
      <c r="R89" s="186">
        <v>0.33690216694448005</v>
      </c>
      <c r="S89" s="185">
        <v>3791.9324849052377</v>
      </c>
      <c r="T89" s="186">
        <v>0.22194862540438764</v>
      </c>
      <c r="U89" s="185">
        <v>1012</v>
      </c>
      <c r="V89" s="186">
        <v>0.56414219474497673</v>
      </c>
      <c r="W89" s="185">
        <v>1066</v>
      </c>
      <c r="X89" s="186">
        <v>0.29212121212121223</v>
      </c>
      <c r="Y89" s="185">
        <v>1652</v>
      </c>
      <c r="Z89" s="186">
        <v>7.6221498371335406E-2</v>
      </c>
      <c r="AA89" s="185">
        <v>61</v>
      </c>
      <c r="AB89" s="186">
        <v>-0.37113402061855671</v>
      </c>
      <c r="AC89" s="185">
        <v>1358</v>
      </c>
      <c r="AD89" s="186">
        <v>-0.25384615384615383</v>
      </c>
      <c r="AE89" s="185">
        <v>1766</v>
      </c>
      <c r="AF89" s="186">
        <v>1.0875787063537423E-2</v>
      </c>
      <c r="AG89" s="185">
        <v>5294</v>
      </c>
      <c r="AH89" s="186">
        <v>6.1772964300040201E-2</v>
      </c>
      <c r="AI89" s="185">
        <v>4433</v>
      </c>
      <c r="AJ89" s="186">
        <v>0.33003300330033003</v>
      </c>
      <c r="AK89" s="185">
        <v>7988</v>
      </c>
      <c r="AL89" s="186">
        <v>9.2152037188952596E-2</v>
      </c>
      <c r="AM89" s="185">
        <v>700</v>
      </c>
      <c r="AN89" s="186">
        <v>0.20481927710843384</v>
      </c>
      <c r="AO89" s="185">
        <v>911</v>
      </c>
      <c r="AP89" s="186">
        <v>0.1649616368286444</v>
      </c>
      <c r="AQ89" s="185">
        <v>1194</v>
      </c>
      <c r="AR89" s="186">
        <v>-0.50208507089241028</v>
      </c>
      <c r="AS89" s="185">
        <v>277337.17927332508</v>
      </c>
      <c r="AT89" s="186">
        <v>-0.10512617896801535</v>
      </c>
      <c r="AU89" s="187">
        <v>505325.26151881786</v>
      </c>
      <c r="AV89" s="188">
        <v>-2.9302939277732865E-2</v>
      </c>
    </row>
    <row r="90" spans="2:48" ht="15" hidden="1" customHeight="1" outlineLevel="1">
      <c r="B90" s="184" t="s">
        <v>16</v>
      </c>
      <c r="C90" s="185">
        <v>174071</v>
      </c>
      <c r="D90" s="186">
        <v>0.11245957794905226</v>
      </c>
      <c r="E90" s="185">
        <v>14527</v>
      </c>
      <c r="F90" s="186">
        <v>-6.2834655828656216E-2</v>
      </c>
      <c r="G90" s="185">
        <v>10495</v>
      </c>
      <c r="H90" s="186">
        <v>-0.12592654285000415</v>
      </c>
      <c r="I90" s="185">
        <v>47342</v>
      </c>
      <c r="J90" s="186">
        <v>6.4104293099572995E-2</v>
      </c>
      <c r="K90" s="185">
        <v>11135</v>
      </c>
      <c r="L90" s="186">
        <v>0.24274553571428581</v>
      </c>
      <c r="M90" s="185">
        <v>164148</v>
      </c>
      <c r="N90" s="186">
        <v>-1.1662702832886729E-2</v>
      </c>
      <c r="O90" s="185">
        <v>3313</v>
      </c>
      <c r="P90" s="186">
        <v>-0.24343457410367664</v>
      </c>
      <c r="Q90" s="185">
        <v>9388</v>
      </c>
      <c r="R90" s="186">
        <v>2.3326793110965749E-2</v>
      </c>
      <c r="S90" s="185">
        <v>4237.1529200162349</v>
      </c>
      <c r="T90" s="186">
        <v>-0.29310655111760153</v>
      </c>
      <c r="U90" s="185">
        <v>991</v>
      </c>
      <c r="V90" s="186">
        <v>-0.53864059590316571</v>
      </c>
      <c r="W90" s="185">
        <v>1390</v>
      </c>
      <c r="X90" s="186">
        <v>-0.16365824308062571</v>
      </c>
      <c r="Y90" s="185">
        <v>1778</v>
      </c>
      <c r="Z90" s="186">
        <v>-0.14478114478114479</v>
      </c>
      <c r="AA90" s="185">
        <v>79</v>
      </c>
      <c r="AB90" s="186">
        <v>-0.24761904761904763</v>
      </c>
      <c r="AC90" s="185">
        <v>2101</v>
      </c>
      <c r="AD90" s="186">
        <v>-0.12603993344425957</v>
      </c>
      <c r="AE90" s="185">
        <v>2412</v>
      </c>
      <c r="AF90" s="186">
        <v>9.4373865698729631E-2</v>
      </c>
      <c r="AG90" s="185">
        <v>5886</v>
      </c>
      <c r="AH90" s="186">
        <v>0.5181841630126387</v>
      </c>
      <c r="AI90" s="185">
        <v>4169</v>
      </c>
      <c r="AJ90" s="186">
        <v>0.14848484848484844</v>
      </c>
      <c r="AK90" s="185">
        <v>6155</v>
      </c>
      <c r="AL90" s="186">
        <v>2.2255439295798096E-2</v>
      </c>
      <c r="AM90" s="185">
        <v>992</v>
      </c>
      <c r="AN90" s="186">
        <v>0.35704514363885087</v>
      </c>
      <c r="AO90" s="185">
        <v>992</v>
      </c>
      <c r="AP90" s="186">
        <v>0.29842931937172779</v>
      </c>
      <c r="AQ90" s="185">
        <v>1599</v>
      </c>
      <c r="AR90" s="186">
        <v>-0.18667344862665314</v>
      </c>
      <c r="AS90" s="185">
        <v>288892.08102516778</v>
      </c>
      <c r="AT90" s="186">
        <v>2.4485520289667662E-3</v>
      </c>
      <c r="AU90" s="187">
        <v>462963.19348474569</v>
      </c>
      <c r="AV90" s="188">
        <v>4.1160841208254917E-2</v>
      </c>
    </row>
    <row r="91" spans="2:48" ht="15" hidden="1" customHeight="1" outlineLevel="1">
      <c r="B91" s="184" t="s">
        <v>17</v>
      </c>
      <c r="C91" s="185">
        <v>116133</v>
      </c>
      <c r="D91" s="186">
        <v>0.13323705344509618</v>
      </c>
      <c r="E91" s="185">
        <v>8481</v>
      </c>
      <c r="F91" s="186">
        <v>-0.20508013871965503</v>
      </c>
      <c r="G91" s="185">
        <v>6487</v>
      </c>
      <c r="H91" s="186">
        <v>-0.26692281613741664</v>
      </c>
      <c r="I91" s="185">
        <v>34333</v>
      </c>
      <c r="J91" s="186">
        <v>-0.12185078138987648</v>
      </c>
      <c r="K91" s="185">
        <v>5917</v>
      </c>
      <c r="L91" s="186">
        <v>-3.9915625507058294E-2</v>
      </c>
      <c r="M91" s="185">
        <v>144481</v>
      </c>
      <c r="N91" s="186">
        <v>5.0793835501865559E-2</v>
      </c>
      <c r="O91" s="185">
        <v>3463</v>
      </c>
      <c r="P91" s="186">
        <v>-0.21934174932371509</v>
      </c>
      <c r="Q91" s="185">
        <v>7240</v>
      </c>
      <c r="R91" s="186">
        <v>0.12649758829936197</v>
      </c>
      <c r="S91" s="185">
        <v>5364.2473007963226</v>
      </c>
      <c r="T91" s="186">
        <v>0.11680264333767232</v>
      </c>
      <c r="U91" s="185">
        <v>602</v>
      </c>
      <c r="V91" s="186">
        <v>-0.71723813997181773</v>
      </c>
      <c r="W91" s="185">
        <v>579</v>
      </c>
      <c r="X91" s="186">
        <v>-0.37808807733619765</v>
      </c>
      <c r="Y91" s="185">
        <v>2167</v>
      </c>
      <c r="Z91" s="186">
        <v>0.342627013630731</v>
      </c>
      <c r="AA91" s="185">
        <v>2017</v>
      </c>
      <c r="AB91" s="186">
        <v>14.635658914728682</v>
      </c>
      <c r="AC91" s="185">
        <v>1375</v>
      </c>
      <c r="AD91" s="186">
        <v>-0.15436654366543667</v>
      </c>
      <c r="AE91" s="185">
        <v>1637</v>
      </c>
      <c r="AF91" s="186">
        <v>-3.3077377436503297E-2</v>
      </c>
      <c r="AG91" s="185">
        <v>4141</v>
      </c>
      <c r="AH91" s="186">
        <v>0.28006182380216393</v>
      </c>
      <c r="AI91" s="185">
        <v>3162</v>
      </c>
      <c r="AJ91" s="186">
        <v>0.21242331288343563</v>
      </c>
      <c r="AK91" s="185">
        <v>2837</v>
      </c>
      <c r="AL91" s="186">
        <v>-0.18780417978814767</v>
      </c>
      <c r="AM91" s="185">
        <v>957</v>
      </c>
      <c r="AN91" s="186">
        <v>0.18002466091245384</v>
      </c>
      <c r="AO91" s="185">
        <v>866</v>
      </c>
      <c r="AP91" s="186">
        <v>1.6431924882629012E-2</v>
      </c>
      <c r="AQ91" s="185">
        <v>935</v>
      </c>
      <c r="AR91" s="186">
        <v>-0.30637982195845692</v>
      </c>
      <c r="AS91" s="185">
        <v>231690.39433605707</v>
      </c>
      <c r="AT91" s="186">
        <v>-8.2087372603678599E-3</v>
      </c>
      <c r="AU91" s="187">
        <v>347823.52757311048</v>
      </c>
      <c r="AV91" s="188">
        <v>3.4920614100184766E-2</v>
      </c>
    </row>
    <row r="92" spans="2:48" ht="15" hidden="1" customHeight="1" outlineLevel="1">
      <c r="B92" s="184" t="s">
        <v>18</v>
      </c>
      <c r="C92" s="185">
        <v>107977</v>
      </c>
      <c r="D92" s="186">
        <v>9.2939926109620874E-2</v>
      </c>
      <c r="E92" s="185">
        <v>11092</v>
      </c>
      <c r="F92" s="186">
        <v>-0.21953278919223196</v>
      </c>
      <c r="G92" s="185">
        <v>8111</v>
      </c>
      <c r="H92" s="186">
        <v>-0.1844142785319256</v>
      </c>
      <c r="I92" s="185">
        <v>47897</v>
      </c>
      <c r="J92" s="186">
        <v>-9.9257169722614003E-2</v>
      </c>
      <c r="K92" s="185">
        <v>9139</v>
      </c>
      <c r="L92" s="186">
        <v>-0.16493055555555558</v>
      </c>
      <c r="M92" s="185">
        <v>137402</v>
      </c>
      <c r="N92" s="186">
        <v>-0.14146286599767566</v>
      </c>
      <c r="O92" s="185">
        <v>3200</v>
      </c>
      <c r="P92" s="186">
        <v>-0.22178988326848248</v>
      </c>
      <c r="Q92" s="185">
        <v>5762</v>
      </c>
      <c r="R92" s="186">
        <v>0.13202357563850686</v>
      </c>
      <c r="S92" s="185">
        <v>2528.6739643861292</v>
      </c>
      <c r="T92" s="186">
        <v>-0.43769094283515753</v>
      </c>
      <c r="U92" s="185">
        <v>274</v>
      </c>
      <c r="V92" s="186">
        <v>-0.8587628865979382</v>
      </c>
      <c r="W92" s="185">
        <v>222</v>
      </c>
      <c r="X92" s="186">
        <v>-0.59636363636363643</v>
      </c>
      <c r="Y92" s="185">
        <v>1863</v>
      </c>
      <c r="Z92" s="186">
        <v>0.12909090909090915</v>
      </c>
      <c r="AA92" s="185">
        <v>171</v>
      </c>
      <c r="AB92" s="186">
        <v>-0.52100840336134446</v>
      </c>
      <c r="AC92" s="185">
        <v>2073</v>
      </c>
      <c r="AD92" s="186">
        <v>-5.1692589204025641E-2</v>
      </c>
      <c r="AE92" s="185">
        <v>1823</v>
      </c>
      <c r="AF92" s="186">
        <v>-0.10108481262327418</v>
      </c>
      <c r="AG92" s="185">
        <v>3472</v>
      </c>
      <c r="AH92" s="186">
        <v>-0.27303182579564489</v>
      </c>
      <c r="AI92" s="185">
        <v>2901</v>
      </c>
      <c r="AJ92" s="186">
        <v>1.2212142358688061E-2</v>
      </c>
      <c r="AK92" s="185">
        <v>2452</v>
      </c>
      <c r="AL92" s="186">
        <v>-0.14890662964248524</v>
      </c>
      <c r="AM92" s="185">
        <v>669</v>
      </c>
      <c r="AN92" s="186">
        <v>-3.4632034632034681E-2</v>
      </c>
      <c r="AO92" s="185">
        <v>1080</v>
      </c>
      <c r="AP92" s="186">
        <v>0.44578313253012047</v>
      </c>
      <c r="AQ92" s="185">
        <v>832</v>
      </c>
      <c r="AR92" s="186">
        <v>-0.4939172749391727</v>
      </c>
      <c r="AS92" s="185">
        <v>240431.97021582347</v>
      </c>
      <c r="AT92" s="186">
        <v>-0.1408192873402736</v>
      </c>
      <c r="AU92" s="187">
        <v>348409.06315574958</v>
      </c>
      <c r="AV92" s="188">
        <v>-7.9825946994351749E-2</v>
      </c>
    </row>
    <row r="93" spans="2:48" ht="15" hidden="1" customHeight="1" outlineLevel="1">
      <c r="B93" s="184" t="s">
        <v>19</v>
      </c>
      <c r="C93" s="185">
        <v>110975</v>
      </c>
      <c r="D93" s="186">
        <v>1.9353712753058749E-2</v>
      </c>
      <c r="E93" s="185">
        <v>14822</v>
      </c>
      <c r="F93" s="186">
        <v>7.3202519730649396E-2</v>
      </c>
      <c r="G93" s="185">
        <v>10733</v>
      </c>
      <c r="H93" s="186">
        <v>-9.0885990174487508E-2</v>
      </c>
      <c r="I93" s="185">
        <v>59044</v>
      </c>
      <c r="J93" s="186">
        <v>-9.7793533402603772E-2</v>
      </c>
      <c r="K93" s="185">
        <v>12369</v>
      </c>
      <c r="L93" s="186">
        <v>-0.21571238348868171</v>
      </c>
      <c r="M93" s="185">
        <v>172554</v>
      </c>
      <c r="N93" s="186">
        <v>0.11466832038138786</v>
      </c>
      <c r="O93" s="185">
        <v>2546</v>
      </c>
      <c r="P93" s="186">
        <v>2.2079486150140548E-2</v>
      </c>
      <c r="Q93" s="185">
        <v>7639</v>
      </c>
      <c r="R93" s="186">
        <v>-0.32784865816102071</v>
      </c>
      <c r="S93" s="185">
        <v>27432.71501311348</v>
      </c>
      <c r="T93" s="186">
        <v>0.18931869414703462</v>
      </c>
      <c r="U93" s="185">
        <v>9218</v>
      </c>
      <c r="V93" s="186">
        <v>0.10660264105642248</v>
      </c>
      <c r="W93" s="185">
        <v>4857</v>
      </c>
      <c r="X93" s="186">
        <v>0.10186025408348454</v>
      </c>
      <c r="Y93" s="185">
        <v>6900</v>
      </c>
      <c r="Z93" s="186">
        <v>0.50655021834061142</v>
      </c>
      <c r="AA93" s="185">
        <v>6457</v>
      </c>
      <c r="AB93" s="186">
        <v>0.12334725121781487</v>
      </c>
      <c r="AC93" s="185">
        <v>2586</v>
      </c>
      <c r="AD93" s="186">
        <v>1.8511224891689659E-2</v>
      </c>
      <c r="AE93" s="185">
        <v>2657</v>
      </c>
      <c r="AF93" s="186">
        <v>8.0960130187144097E-2</v>
      </c>
      <c r="AG93" s="185">
        <v>5121</v>
      </c>
      <c r="AH93" s="186">
        <v>0.33359374999999991</v>
      </c>
      <c r="AI93" s="185">
        <v>3155</v>
      </c>
      <c r="AJ93" s="186">
        <v>0.36108714408973253</v>
      </c>
      <c r="AK93" s="185">
        <v>2776</v>
      </c>
      <c r="AL93" s="186">
        <v>-0.15029078665442297</v>
      </c>
      <c r="AM93" s="185">
        <v>1266</v>
      </c>
      <c r="AN93" s="186">
        <v>0.26600000000000001</v>
      </c>
      <c r="AO93" s="185">
        <v>794</v>
      </c>
      <c r="AP93" s="186">
        <v>4.8877146631439938E-2</v>
      </c>
      <c r="AQ93" s="185">
        <v>1327</v>
      </c>
      <c r="AR93" s="186">
        <v>-0.33081190115985881</v>
      </c>
      <c r="AS93" s="185">
        <v>326822.60265739303</v>
      </c>
      <c r="AT93" s="186">
        <v>3.1895259043460467E-2</v>
      </c>
      <c r="AU93" s="187">
        <v>437797.62201110582</v>
      </c>
      <c r="AV93" s="188">
        <v>2.8686011600641104E-2</v>
      </c>
    </row>
    <row r="94" spans="2:48" ht="15" hidden="1" customHeight="1" outlineLevel="1">
      <c r="B94" s="184" t="s">
        <v>20</v>
      </c>
      <c r="C94" s="185">
        <v>71188</v>
      </c>
      <c r="D94" s="186">
        <v>-8.6044421620233624E-2</v>
      </c>
      <c r="E94" s="185">
        <v>13804</v>
      </c>
      <c r="F94" s="186">
        <v>4.2125924807489001E-2</v>
      </c>
      <c r="G94" s="185">
        <v>9029</v>
      </c>
      <c r="H94" s="186">
        <v>-0.1868695965417867</v>
      </c>
      <c r="I94" s="185">
        <v>65539</v>
      </c>
      <c r="J94" s="186">
        <v>-4.2107570885705936E-2</v>
      </c>
      <c r="K94" s="185">
        <v>9479</v>
      </c>
      <c r="L94" s="186">
        <v>-0.32471325781862226</v>
      </c>
      <c r="M94" s="185">
        <v>160965</v>
      </c>
      <c r="N94" s="186">
        <v>0.1519963929662842</v>
      </c>
      <c r="O94" s="185">
        <v>2262</v>
      </c>
      <c r="P94" s="186">
        <v>-8.7167070217917697E-2</v>
      </c>
      <c r="Q94" s="185">
        <v>9373</v>
      </c>
      <c r="R94" s="186">
        <v>-0.13092257765414927</v>
      </c>
      <c r="S94" s="185">
        <v>51801.057713616377</v>
      </c>
      <c r="T94" s="186">
        <v>1.9880874837800766E-2</v>
      </c>
      <c r="U94" s="185">
        <v>13320</v>
      </c>
      <c r="V94" s="186">
        <v>-0.19424112273909622</v>
      </c>
      <c r="W94" s="185">
        <v>9783</v>
      </c>
      <c r="X94" s="186">
        <v>4.5639162035057801E-2</v>
      </c>
      <c r="Y94" s="185">
        <v>11957</v>
      </c>
      <c r="Z94" s="186">
        <v>0.20631557707828896</v>
      </c>
      <c r="AA94" s="185">
        <v>16741</v>
      </c>
      <c r="AB94" s="186">
        <v>0.11658774094577473</v>
      </c>
      <c r="AC94" s="185">
        <v>1944</v>
      </c>
      <c r="AD94" s="186">
        <v>-0.33333333333333337</v>
      </c>
      <c r="AE94" s="185">
        <v>2086</v>
      </c>
      <c r="AF94" s="186">
        <v>-0.16392785571142288</v>
      </c>
      <c r="AG94" s="185">
        <v>3476</v>
      </c>
      <c r="AH94" s="186">
        <v>0.23657061543934543</v>
      </c>
      <c r="AI94" s="185">
        <v>2821</v>
      </c>
      <c r="AJ94" s="186">
        <v>0.40139095876800801</v>
      </c>
      <c r="AK94" s="185">
        <v>2127</v>
      </c>
      <c r="AL94" s="186">
        <v>-5.0022331397945541E-2</v>
      </c>
      <c r="AM94" s="185">
        <v>962</v>
      </c>
      <c r="AN94" s="186">
        <v>-0.153169014084507</v>
      </c>
      <c r="AO94" s="185">
        <v>846</v>
      </c>
      <c r="AP94" s="186">
        <v>0.30354391371340528</v>
      </c>
      <c r="AQ94" s="185">
        <v>1171</v>
      </c>
      <c r="AR94" s="186">
        <v>0.10367577756833168</v>
      </c>
      <c r="AS94" s="185">
        <v>337684.96861913294</v>
      </c>
      <c r="AT94" s="186">
        <v>3.6139695097165081E-2</v>
      </c>
      <c r="AU94" s="187">
        <v>408872.8825747114</v>
      </c>
      <c r="AV94" s="188">
        <v>1.2571102823399682E-2</v>
      </c>
    </row>
    <row r="95" spans="2:48" ht="15" hidden="1" customHeight="1" outlineLevel="1">
      <c r="B95" s="184" t="s">
        <v>21</v>
      </c>
      <c r="C95" s="185">
        <v>75000</v>
      </c>
      <c r="D95" s="186">
        <v>0.193792280143255</v>
      </c>
      <c r="E95" s="185">
        <v>14596</v>
      </c>
      <c r="F95" s="186">
        <v>-2.9263101888800214E-2</v>
      </c>
      <c r="G95" s="185">
        <v>12103</v>
      </c>
      <c r="H95" s="186">
        <v>0.13621855050694709</v>
      </c>
      <c r="I95" s="185">
        <v>60909</v>
      </c>
      <c r="J95" s="186">
        <v>-1.729562285216435E-2</v>
      </c>
      <c r="K95" s="185">
        <v>11645</v>
      </c>
      <c r="L95" s="186">
        <v>-0.11980347694633409</v>
      </c>
      <c r="M95" s="185">
        <v>165101</v>
      </c>
      <c r="N95" s="186">
        <v>0.13189864392370865</v>
      </c>
      <c r="O95" s="185">
        <v>2365</v>
      </c>
      <c r="P95" s="186">
        <v>0.10102420856610794</v>
      </c>
      <c r="Q95" s="185">
        <v>9830</v>
      </c>
      <c r="R95" s="186">
        <v>-0.13361537105587873</v>
      </c>
      <c r="S95" s="185">
        <v>51230.46351585551</v>
      </c>
      <c r="T95" s="186">
        <v>0.13278374513010061</v>
      </c>
      <c r="U95" s="185">
        <v>13785</v>
      </c>
      <c r="V95" s="186">
        <v>-8.7931718936085757E-2</v>
      </c>
      <c r="W95" s="185">
        <v>9639</v>
      </c>
      <c r="X95" s="186">
        <v>0.10172591153274668</v>
      </c>
      <c r="Y95" s="185">
        <v>12240</v>
      </c>
      <c r="Z95" s="186">
        <v>0.449721662916025</v>
      </c>
      <c r="AA95" s="185">
        <v>15566</v>
      </c>
      <c r="AB95" s="186">
        <v>0.20479876160990718</v>
      </c>
      <c r="AC95" s="185">
        <v>2298</v>
      </c>
      <c r="AD95" s="186">
        <v>-1.9206145966709331E-2</v>
      </c>
      <c r="AE95" s="185">
        <v>2779</v>
      </c>
      <c r="AF95" s="186">
        <v>-8.7955365933705232E-2</v>
      </c>
      <c r="AG95" s="185">
        <v>3412</v>
      </c>
      <c r="AH95" s="186">
        <v>0.58109360518999065</v>
      </c>
      <c r="AI95" s="185">
        <v>2602</v>
      </c>
      <c r="AJ95" s="186">
        <v>8.5271317829458404E-3</v>
      </c>
      <c r="AK95" s="185">
        <v>2963</v>
      </c>
      <c r="AL95" s="186">
        <v>0.30184534270650265</v>
      </c>
      <c r="AM95" s="185">
        <v>1044</v>
      </c>
      <c r="AN95" s="186">
        <v>-0.10921501706484638</v>
      </c>
      <c r="AO95" s="185">
        <v>716</v>
      </c>
      <c r="AP95" s="186">
        <v>3.7681159420289934E-2</v>
      </c>
      <c r="AQ95" s="185">
        <v>830</v>
      </c>
      <c r="AR95" s="186">
        <v>-2.6963657678780728E-2</v>
      </c>
      <c r="AS95" s="185">
        <v>344424.58386452869</v>
      </c>
      <c r="AT95" s="186">
        <v>7.4319020634944222E-2</v>
      </c>
      <c r="AU95" s="187">
        <v>419424.77765680884</v>
      </c>
      <c r="AV95" s="188">
        <v>9.3895556088443355E-2</v>
      </c>
    </row>
    <row r="96" spans="2:48" ht="15" hidden="1" customHeight="1" outlineLevel="1">
      <c r="B96" s="184" t="s">
        <v>22</v>
      </c>
      <c r="C96" s="185">
        <v>61789</v>
      </c>
      <c r="D96" s="186">
        <v>0.13852702179801368</v>
      </c>
      <c r="E96" s="185">
        <v>13115</v>
      </c>
      <c r="F96" s="186">
        <v>-6.3214285714285667E-2</v>
      </c>
      <c r="G96" s="185">
        <v>11286</v>
      </c>
      <c r="H96" s="186">
        <v>3.7220843672456594E-2</v>
      </c>
      <c r="I96" s="185">
        <v>60148</v>
      </c>
      <c r="J96" s="186">
        <v>3.0478507426887624E-2</v>
      </c>
      <c r="K96" s="185">
        <v>8676</v>
      </c>
      <c r="L96" s="186">
        <v>7.9372978352824086E-2</v>
      </c>
      <c r="M96" s="185">
        <v>164736</v>
      </c>
      <c r="N96" s="186">
        <v>0.13130425227996922</v>
      </c>
      <c r="O96" s="185">
        <v>2859</v>
      </c>
      <c r="P96" s="186">
        <v>0.1922435362802335</v>
      </c>
      <c r="Q96" s="185">
        <v>13104</v>
      </c>
      <c r="R96" s="186">
        <v>-4.9952874646559842E-2</v>
      </c>
      <c r="S96" s="185">
        <v>49526.995703058019</v>
      </c>
      <c r="T96" s="186">
        <v>-3.0239967413917768E-2</v>
      </c>
      <c r="U96" s="185">
        <v>12791</v>
      </c>
      <c r="V96" s="186">
        <v>-0.26720137496419361</v>
      </c>
      <c r="W96" s="185">
        <v>9304</v>
      </c>
      <c r="X96" s="186">
        <v>6.0043294975504091E-2</v>
      </c>
      <c r="Y96" s="185">
        <v>11183</v>
      </c>
      <c r="Z96" s="186">
        <v>0.20286113800150596</v>
      </c>
      <c r="AA96" s="185">
        <v>16249</v>
      </c>
      <c r="AB96" s="186">
        <v>4.5422376632567651E-2</v>
      </c>
      <c r="AC96" s="185">
        <v>2421</v>
      </c>
      <c r="AD96" s="186">
        <v>0.12552301255230125</v>
      </c>
      <c r="AE96" s="185">
        <v>2940</v>
      </c>
      <c r="AF96" s="186">
        <v>-0.15565766800689262</v>
      </c>
      <c r="AG96" s="185">
        <v>5365</v>
      </c>
      <c r="AH96" s="186">
        <v>0.2662261033750295</v>
      </c>
      <c r="AI96" s="185">
        <v>2722</v>
      </c>
      <c r="AJ96" s="186">
        <v>-0.14267716535433073</v>
      </c>
      <c r="AK96" s="185">
        <v>2891</v>
      </c>
      <c r="AL96" s="186">
        <v>0.49328512396694224</v>
      </c>
      <c r="AM96" s="185">
        <v>698</v>
      </c>
      <c r="AN96" s="186">
        <v>-0.12749999999999995</v>
      </c>
      <c r="AO96" s="185">
        <v>792</v>
      </c>
      <c r="AP96" s="186">
        <v>4.6235138705416068E-2</v>
      </c>
      <c r="AQ96" s="185">
        <v>910</v>
      </c>
      <c r="AR96" s="186">
        <v>-0.2175408426483233</v>
      </c>
      <c r="AS96" s="185">
        <v>342190.95396581216</v>
      </c>
      <c r="AT96" s="186">
        <v>6.3139260256513285E-2</v>
      </c>
      <c r="AU96" s="187">
        <v>403980.09249283391</v>
      </c>
      <c r="AV96" s="188">
        <v>7.4016705994166765E-2</v>
      </c>
    </row>
    <row r="97" spans="2:48" collapsed="1">
      <c r="B97" s="197">
        <v>2004</v>
      </c>
      <c r="C97" s="198">
        <v>1371788</v>
      </c>
      <c r="D97" s="199">
        <v>0.10110279805206335</v>
      </c>
      <c r="E97" s="198">
        <v>149787</v>
      </c>
      <c r="F97" s="199">
        <v>-4.4555150154364287E-2</v>
      </c>
      <c r="G97" s="198">
        <v>111458</v>
      </c>
      <c r="H97" s="199">
        <v>-7.8988902385615289E-2</v>
      </c>
      <c r="I97" s="198">
        <v>650559</v>
      </c>
      <c r="J97" s="199">
        <v>-1.0765784875896967E-2</v>
      </c>
      <c r="K97" s="198">
        <v>112959</v>
      </c>
      <c r="L97" s="199">
        <v>-5.1282912694746607E-2</v>
      </c>
      <c r="M97" s="198">
        <v>1889908</v>
      </c>
      <c r="N97" s="199">
        <v>-5.0691300037851716E-3</v>
      </c>
      <c r="O97" s="198">
        <v>32483</v>
      </c>
      <c r="P97" s="199">
        <v>-0.17325019088826676</v>
      </c>
      <c r="Q97" s="198">
        <v>112750</v>
      </c>
      <c r="R97" s="199">
        <v>-6.1876388252301018E-3</v>
      </c>
      <c r="S97" s="198">
        <v>357430.27608646062</v>
      </c>
      <c r="T97" s="199">
        <v>9.1298473638788735E-2</v>
      </c>
      <c r="U97" s="198">
        <v>101267</v>
      </c>
      <c r="V97" s="199">
        <v>-4.1685593156181366E-2</v>
      </c>
      <c r="W97" s="198">
        <v>63791</v>
      </c>
      <c r="X97" s="199">
        <v>7.1937489497563512E-2</v>
      </c>
      <c r="Y97" s="198">
        <v>84343</v>
      </c>
      <c r="Z97" s="199">
        <v>0.24583456425406203</v>
      </c>
      <c r="AA97" s="198">
        <v>108029</v>
      </c>
      <c r="AB97" s="199">
        <v>0.1414005874521902</v>
      </c>
      <c r="AC97" s="198">
        <v>24758</v>
      </c>
      <c r="AD97" s="199">
        <v>-0.13518233896884169</v>
      </c>
      <c r="AE97" s="198">
        <v>28014</v>
      </c>
      <c r="AF97" s="199">
        <v>-8.5294638117147104E-3</v>
      </c>
      <c r="AG97" s="198">
        <v>56101</v>
      </c>
      <c r="AH97" s="199">
        <v>0.1729494658052646</v>
      </c>
      <c r="AI97" s="198">
        <v>38161</v>
      </c>
      <c r="AJ97" s="199">
        <v>0.10778564793311651</v>
      </c>
      <c r="AK97" s="198">
        <v>43323</v>
      </c>
      <c r="AL97" s="199">
        <v>4.7562626946513253E-2</v>
      </c>
      <c r="AM97" s="198">
        <v>10144</v>
      </c>
      <c r="AN97" s="199">
        <v>1.9907500502714726E-2</v>
      </c>
      <c r="AO97" s="198">
        <v>11338</v>
      </c>
      <c r="AP97" s="199">
        <v>0.24991731892845337</v>
      </c>
      <c r="AQ97" s="198">
        <v>15016</v>
      </c>
      <c r="AR97" s="199">
        <v>-0.18119853863351332</v>
      </c>
      <c r="AS97" s="198">
        <v>3644189.5079857344</v>
      </c>
      <c r="AT97" s="199">
        <v>-2.1854769041628197E-3</v>
      </c>
      <c r="AU97" s="200">
        <v>5015977.6090885326</v>
      </c>
      <c r="AV97" s="201">
        <v>2.4086403582092242E-2</v>
      </c>
    </row>
    <row r="98" spans="2:48" ht="15" hidden="1" customHeight="1" outlineLevel="1">
      <c r="B98" s="184" t="s">
        <v>11</v>
      </c>
      <c r="C98" s="185">
        <v>71874</v>
      </c>
      <c r="D98" s="186">
        <v>3.1176023299522182E-2</v>
      </c>
      <c r="E98" s="185">
        <v>11683</v>
      </c>
      <c r="F98" s="186">
        <v>-9.0109034267912724E-2</v>
      </c>
      <c r="G98" s="185">
        <v>10229</v>
      </c>
      <c r="H98" s="186">
        <v>3.37544214249621E-2</v>
      </c>
      <c r="I98" s="185">
        <v>49519</v>
      </c>
      <c r="J98" s="186">
        <v>-0.10311164239658044</v>
      </c>
      <c r="K98" s="185">
        <v>7624</v>
      </c>
      <c r="L98" s="186">
        <v>-0.11912189485846336</v>
      </c>
      <c r="M98" s="185">
        <v>156966</v>
      </c>
      <c r="N98" s="186">
        <v>7.4557590278966357E-2</v>
      </c>
      <c r="O98" s="185">
        <v>2242</v>
      </c>
      <c r="P98" s="186">
        <v>-4.3107127614169904E-2</v>
      </c>
      <c r="Q98" s="185">
        <v>9110</v>
      </c>
      <c r="R98" s="186">
        <v>-0.13999811196072875</v>
      </c>
      <c r="S98" s="185">
        <v>50988.35594536861</v>
      </c>
      <c r="T98" s="186">
        <v>-0.16526482846706947</v>
      </c>
      <c r="U98" s="185">
        <v>14725</v>
      </c>
      <c r="V98" s="186">
        <v>-0.37882303311537646</v>
      </c>
      <c r="W98" s="185">
        <v>9254</v>
      </c>
      <c r="X98" s="186">
        <v>-0.17822573483704818</v>
      </c>
      <c r="Y98" s="185">
        <v>9654</v>
      </c>
      <c r="Z98" s="186">
        <v>-8.7005863438623043E-2</v>
      </c>
      <c r="AA98" s="185">
        <v>17356</v>
      </c>
      <c r="AB98" s="186">
        <v>0.11664414849128235</v>
      </c>
      <c r="AC98" s="185">
        <v>1956</v>
      </c>
      <c r="AD98" s="186">
        <v>-0.1451048951048951</v>
      </c>
      <c r="AE98" s="185">
        <v>2202</v>
      </c>
      <c r="AF98" s="186">
        <v>-0.18954729481045274</v>
      </c>
      <c r="AG98" s="185">
        <v>3999</v>
      </c>
      <c r="AH98" s="186">
        <v>0.29083279535183992</v>
      </c>
      <c r="AI98" s="185">
        <v>2501</v>
      </c>
      <c r="AJ98" s="186">
        <v>0.16001855287569566</v>
      </c>
      <c r="AK98" s="185">
        <v>2771</v>
      </c>
      <c r="AL98" s="186">
        <v>0.15651085141903165</v>
      </c>
      <c r="AM98" s="185">
        <v>823</v>
      </c>
      <c r="AN98" s="186">
        <v>3.2622333751568311E-2</v>
      </c>
      <c r="AO98" s="185">
        <v>970</v>
      </c>
      <c r="AP98" s="186">
        <v>0.25974025974025983</v>
      </c>
      <c r="AQ98" s="185">
        <v>1490</v>
      </c>
      <c r="AR98" s="186">
        <v>3.9776692254012591E-2</v>
      </c>
      <c r="AS98" s="185">
        <v>315074</v>
      </c>
      <c r="AT98" s="186">
        <v>-2.2574770979460257E-2</v>
      </c>
      <c r="AU98" s="187">
        <v>386948</v>
      </c>
      <c r="AV98" s="188">
        <v>-1.3018681195351656E-2</v>
      </c>
    </row>
    <row r="99" spans="2:48" ht="15" hidden="1" customHeight="1" outlineLevel="1">
      <c r="B99" s="184" t="s">
        <v>12</v>
      </c>
      <c r="C99" s="185">
        <v>71346</v>
      </c>
      <c r="D99" s="186">
        <v>-4.4157444870180362E-2</v>
      </c>
      <c r="E99" s="185">
        <v>9262</v>
      </c>
      <c r="F99" s="186">
        <v>-0.26846220677671595</v>
      </c>
      <c r="G99" s="185">
        <v>7702</v>
      </c>
      <c r="H99" s="186">
        <v>-0.17218400687876179</v>
      </c>
      <c r="I99" s="185">
        <v>63754</v>
      </c>
      <c r="J99" s="186">
        <v>-9.9494335998192018E-2</v>
      </c>
      <c r="K99" s="185">
        <v>6681</v>
      </c>
      <c r="L99" s="186">
        <v>-0.1384912959381045</v>
      </c>
      <c r="M99" s="185">
        <v>150018</v>
      </c>
      <c r="N99" s="186">
        <v>-5.0344683517860922E-2</v>
      </c>
      <c r="O99" s="185">
        <v>2248</v>
      </c>
      <c r="P99" s="186">
        <v>0.18816067653276947</v>
      </c>
      <c r="Q99" s="185">
        <v>5564</v>
      </c>
      <c r="R99" s="186">
        <v>-0.14610190300798032</v>
      </c>
      <c r="S99" s="185">
        <v>54216.000824953931</v>
      </c>
      <c r="T99" s="186">
        <v>3.5287916793412144E-2</v>
      </c>
      <c r="U99" s="185">
        <v>17133</v>
      </c>
      <c r="V99" s="186">
        <v>-7.4592200496921279E-2</v>
      </c>
      <c r="W99" s="185">
        <v>10612</v>
      </c>
      <c r="X99" s="186">
        <v>-2.2205841702754969E-2</v>
      </c>
      <c r="Y99" s="185">
        <v>9928</v>
      </c>
      <c r="Z99" s="186">
        <v>9.7622996130458883E-2</v>
      </c>
      <c r="AA99" s="185">
        <v>16543</v>
      </c>
      <c r="AB99" s="186">
        <v>0.18536830037259966</v>
      </c>
      <c r="AC99" s="185">
        <v>3003</v>
      </c>
      <c r="AD99" s="186">
        <v>0.10040307805056803</v>
      </c>
      <c r="AE99" s="185">
        <v>2769</v>
      </c>
      <c r="AF99" s="186">
        <v>-0.21491352424156507</v>
      </c>
      <c r="AG99" s="185">
        <v>4791</v>
      </c>
      <c r="AH99" s="186">
        <v>0.34957746478873242</v>
      </c>
      <c r="AI99" s="185">
        <v>2648</v>
      </c>
      <c r="AJ99" s="186">
        <v>0.13941480206540446</v>
      </c>
      <c r="AK99" s="185">
        <v>2234</v>
      </c>
      <c r="AL99" s="186">
        <v>-0.16485981308411213</v>
      </c>
      <c r="AM99" s="185">
        <v>750</v>
      </c>
      <c r="AN99" s="186">
        <v>0.24792013311148087</v>
      </c>
      <c r="AO99" s="185">
        <v>614</v>
      </c>
      <c r="AP99" s="186">
        <v>-0.41131351869606902</v>
      </c>
      <c r="AQ99" s="185">
        <v>965</v>
      </c>
      <c r="AR99" s="186">
        <v>-0.26504188880426505</v>
      </c>
      <c r="AS99" s="185">
        <v>317218.69160602376</v>
      </c>
      <c r="AT99" s="186">
        <v>-5.8772292149257721E-2</v>
      </c>
      <c r="AU99" s="187">
        <v>388564.64744857885</v>
      </c>
      <c r="AV99" s="188">
        <v>-5.6122918171443548E-2</v>
      </c>
    </row>
    <row r="100" spans="2:48" ht="15" hidden="1" customHeight="1" outlineLevel="1">
      <c r="B100" s="184" t="s">
        <v>13</v>
      </c>
      <c r="C100" s="185">
        <v>93003</v>
      </c>
      <c r="D100" s="186">
        <v>8.3702876473203958E-3</v>
      </c>
      <c r="E100" s="185">
        <v>15397</v>
      </c>
      <c r="F100" s="186">
        <v>8.7896559033420418E-2</v>
      </c>
      <c r="G100" s="185">
        <v>9380</v>
      </c>
      <c r="H100" s="186">
        <v>-0.19054193993786672</v>
      </c>
      <c r="I100" s="185">
        <v>59933</v>
      </c>
      <c r="J100" s="186">
        <v>3.7190225668005006E-2</v>
      </c>
      <c r="K100" s="185">
        <v>8653</v>
      </c>
      <c r="L100" s="186">
        <v>-0.1512506130456106</v>
      </c>
      <c r="M100" s="185">
        <v>200862</v>
      </c>
      <c r="N100" s="186">
        <v>0.19576373096476929</v>
      </c>
      <c r="O100" s="185">
        <v>3958</v>
      </c>
      <c r="P100" s="186">
        <v>1.4091724314629683E-2</v>
      </c>
      <c r="Q100" s="185">
        <v>7634</v>
      </c>
      <c r="R100" s="186">
        <v>0.16247906197654949</v>
      </c>
      <c r="S100" s="185">
        <v>29280.60538694778</v>
      </c>
      <c r="T100" s="186">
        <v>5.2200312347192579E-3</v>
      </c>
      <c r="U100" s="185">
        <v>8591</v>
      </c>
      <c r="V100" s="186">
        <v>-0.16665049956348821</v>
      </c>
      <c r="W100" s="185">
        <v>3219</v>
      </c>
      <c r="X100" s="186">
        <v>-0.31930640727426518</v>
      </c>
      <c r="Y100" s="185">
        <v>6846</v>
      </c>
      <c r="Z100" s="186">
        <v>9.1343854615016706E-2</v>
      </c>
      <c r="AA100" s="185">
        <v>10625</v>
      </c>
      <c r="AB100" s="186">
        <v>0.35904323356357115</v>
      </c>
      <c r="AC100" s="185">
        <v>3479</v>
      </c>
      <c r="AD100" s="186">
        <v>1.4285714285714235E-2</v>
      </c>
      <c r="AE100" s="185">
        <v>2462</v>
      </c>
      <c r="AF100" s="186">
        <v>-8.1343283582089532E-2</v>
      </c>
      <c r="AG100" s="185">
        <v>5048</v>
      </c>
      <c r="AH100" s="186">
        <v>0.6304909560723515</v>
      </c>
      <c r="AI100" s="185">
        <v>3578</v>
      </c>
      <c r="AJ100" s="186">
        <v>0.26610049539985847</v>
      </c>
      <c r="AK100" s="185">
        <v>3438</v>
      </c>
      <c r="AL100" s="186">
        <v>-7.0810810810810865E-2</v>
      </c>
      <c r="AM100" s="185">
        <v>803</v>
      </c>
      <c r="AN100" s="186">
        <v>8.075370121130554E-2</v>
      </c>
      <c r="AO100" s="185">
        <v>702</v>
      </c>
      <c r="AP100" s="186">
        <v>6.6869300911854168E-2</v>
      </c>
      <c r="AQ100" s="185">
        <v>1624</v>
      </c>
      <c r="AR100" s="186">
        <v>-0.13525026624068159</v>
      </c>
      <c r="AS100" s="185">
        <v>356232.86392594181</v>
      </c>
      <c r="AT100" s="186">
        <v>0.11216131683474728</v>
      </c>
      <c r="AU100" s="187">
        <v>449235.87229622941</v>
      </c>
      <c r="AV100" s="188">
        <v>8.8956910666406985E-2</v>
      </c>
    </row>
    <row r="101" spans="2:48" ht="15" hidden="1" customHeight="1" outlineLevel="1">
      <c r="B101" s="184" t="s">
        <v>14</v>
      </c>
      <c r="C101" s="185">
        <v>137344</v>
      </c>
      <c r="D101" s="186">
        <v>8.1304077406961328E-2</v>
      </c>
      <c r="E101" s="185">
        <v>11211</v>
      </c>
      <c r="F101" s="186">
        <v>-5.8526203777600205E-3</v>
      </c>
      <c r="G101" s="185">
        <v>7152</v>
      </c>
      <c r="H101" s="186">
        <v>-0.11953711682875789</v>
      </c>
      <c r="I101" s="185">
        <v>45164</v>
      </c>
      <c r="J101" s="186">
        <v>-9.0334145702833935E-2</v>
      </c>
      <c r="K101" s="185">
        <v>6161</v>
      </c>
      <c r="L101" s="186">
        <v>-0.29020737327188939</v>
      </c>
      <c r="M101" s="185">
        <v>163548</v>
      </c>
      <c r="N101" s="186">
        <v>9.5688875489900571E-2</v>
      </c>
      <c r="O101" s="185">
        <v>3804</v>
      </c>
      <c r="P101" s="186">
        <v>-0.20067241017020387</v>
      </c>
      <c r="Q101" s="185">
        <v>7566</v>
      </c>
      <c r="R101" s="186">
        <v>-0.1414955179847952</v>
      </c>
      <c r="S101" s="185">
        <v>4488.0542046701075</v>
      </c>
      <c r="T101" s="186">
        <v>-9.9587607155606994E-2</v>
      </c>
      <c r="U101" s="185">
        <v>929</v>
      </c>
      <c r="V101" s="186">
        <v>-0.60008609556607828</v>
      </c>
      <c r="W101" s="185">
        <v>1167</v>
      </c>
      <c r="X101" s="186">
        <v>5.1679586563306845E-3</v>
      </c>
      <c r="Y101" s="185">
        <v>2162</v>
      </c>
      <c r="Z101" s="186">
        <v>0.64912280701754388</v>
      </c>
      <c r="AA101" s="185">
        <v>230</v>
      </c>
      <c r="AB101" s="186">
        <v>0.21052631578947367</v>
      </c>
      <c r="AC101" s="185">
        <v>2205</v>
      </c>
      <c r="AD101" s="186">
        <v>-0.1155234657039711</v>
      </c>
      <c r="AE101" s="185">
        <v>1668</v>
      </c>
      <c r="AF101" s="186">
        <v>-0.24353741496598635</v>
      </c>
      <c r="AG101" s="185">
        <v>4071</v>
      </c>
      <c r="AH101" s="186">
        <v>0.54732041049030777</v>
      </c>
      <c r="AI101" s="185">
        <v>3198</v>
      </c>
      <c r="AJ101" s="186">
        <v>-7.7588693394865849E-2</v>
      </c>
      <c r="AK101" s="185">
        <v>3486</v>
      </c>
      <c r="AL101" s="186">
        <v>-0.3594266813671444</v>
      </c>
      <c r="AM101" s="185">
        <v>646</v>
      </c>
      <c r="AN101" s="186">
        <v>-0.242672919109027</v>
      </c>
      <c r="AO101" s="185">
        <v>787</v>
      </c>
      <c r="AP101" s="186">
        <v>-9.3317972350230427E-2</v>
      </c>
      <c r="AQ101" s="185">
        <v>1844</v>
      </c>
      <c r="AR101" s="186">
        <v>-0.17898486197684771</v>
      </c>
      <c r="AS101" s="185">
        <v>266998.0690694587</v>
      </c>
      <c r="AT101" s="186">
        <v>4.6777040044518881E-3</v>
      </c>
      <c r="AU101" s="187">
        <v>404342.15037353599</v>
      </c>
      <c r="AV101" s="188">
        <v>2.9457267449985558E-2</v>
      </c>
    </row>
    <row r="102" spans="2:48" ht="15" hidden="1" customHeight="1" outlineLevel="1">
      <c r="B102" s="184" t="s">
        <v>15</v>
      </c>
      <c r="C102" s="185">
        <v>210662</v>
      </c>
      <c r="D102" s="186">
        <v>0.14301991828673444</v>
      </c>
      <c r="E102" s="185">
        <v>12744</v>
      </c>
      <c r="F102" s="186">
        <v>-9.4564831261101268E-2</v>
      </c>
      <c r="G102" s="185">
        <v>11310</v>
      </c>
      <c r="H102" s="186">
        <v>-2.5923693049694219E-2</v>
      </c>
      <c r="I102" s="185">
        <v>48293</v>
      </c>
      <c r="J102" s="186">
        <v>-7.0090308666936219E-2</v>
      </c>
      <c r="K102" s="185">
        <v>12803</v>
      </c>
      <c r="L102" s="186">
        <v>-0.11818995798608722</v>
      </c>
      <c r="M102" s="185">
        <v>178511</v>
      </c>
      <c r="N102" s="186">
        <v>8.2199670207090625E-2</v>
      </c>
      <c r="O102" s="185">
        <v>4596</v>
      </c>
      <c r="P102" s="186">
        <v>-0.12290076335877864</v>
      </c>
      <c r="Q102" s="185">
        <v>15598</v>
      </c>
      <c r="R102" s="186">
        <v>-0.26570002824592787</v>
      </c>
      <c r="S102" s="185">
        <v>3103.1848688813311</v>
      </c>
      <c r="T102" s="186">
        <v>-0.31859403440759382</v>
      </c>
      <c r="U102" s="185">
        <v>647</v>
      </c>
      <c r="V102" s="186">
        <v>-0.67073791348600509</v>
      </c>
      <c r="W102" s="185">
        <v>825</v>
      </c>
      <c r="X102" s="186">
        <v>-0.18719211822660098</v>
      </c>
      <c r="Y102" s="185">
        <v>1535</v>
      </c>
      <c r="Z102" s="186">
        <v>4.2798913043478271E-2</v>
      </c>
      <c r="AA102" s="185">
        <v>97</v>
      </c>
      <c r="AB102" s="186">
        <v>-5.8252427184465994E-2</v>
      </c>
      <c r="AC102" s="185">
        <v>1820</v>
      </c>
      <c r="AD102" s="186">
        <v>-0.21246213760276933</v>
      </c>
      <c r="AE102" s="185">
        <v>1747</v>
      </c>
      <c r="AF102" s="186">
        <v>-0.38290356764394207</v>
      </c>
      <c r="AG102" s="185">
        <v>4986</v>
      </c>
      <c r="AH102" s="186">
        <v>0.28770661157024802</v>
      </c>
      <c r="AI102" s="185">
        <v>3333</v>
      </c>
      <c r="AJ102" s="186">
        <v>-0.17171968190854869</v>
      </c>
      <c r="AK102" s="185">
        <v>7314</v>
      </c>
      <c r="AL102" s="186">
        <v>-0.25168815224063845</v>
      </c>
      <c r="AM102" s="185">
        <v>581</v>
      </c>
      <c r="AN102" s="186">
        <v>-5.8346839546191243E-2</v>
      </c>
      <c r="AO102" s="185">
        <v>782</v>
      </c>
      <c r="AP102" s="186">
        <v>-0.35157545605306795</v>
      </c>
      <c r="AQ102" s="185">
        <v>2398</v>
      </c>
      <c r="AR102" s="186">
        <v>-9.0633295411452375E-2</v>
      </c>
      <c r="AS102" s="185">
        <v>309917.63615734654</v>
      </c>
      <c r="AT102" s="186">
        <v>-1.7375467563121916E-2</v>
      </c>
      <c r="AU102" s="187">
        <v>520579.77917726483</v>
      </c>
      <c r="AV102" s="188">
        <v>4.1782281079635331E-2</v>
      </c>
    </row>
    <row r="103" spans="2:48" ht="15" hidden="1" customHeight="1" outlineLevel="1">
      <c r="B103" s="184" t="s">
        <v>16</v>
      </c>
      <c r="C103" s="185">
        <v>156474</v>
      </c>
      <c r="D103" s="186">
        <v>0.14803700741762471</v>
      </c>
      <c r="E103" s="185">
        <v>15501</v>
      </c>
      <c r="F103" s="186">
        <v>-0.15750856024783955</v>
      </c>
      <c r="G103" s="185">
        <v>12007</v>
      </c>
      <c r="H103" s="186">
        <v>-0.10308508254276538</v>
      </c>
      <c r="I103" s="185">
        <v>44490</v>
      </c>
      <c r="J103" s="186">
        <v>-4.9460527721397307E-2</v>
      </c>
      <c r="K103" s="185">
        <v>8960</v>
      </c>
      <c r="L103" s="186">
        <v>-0.11532385466034756</v>
      </c>
      <c r="M103" s="185">
        <v>166085</v>
      </c>
      <c r="N103" s="186">
        <v>7.2595644648807856E-2</v>
      </c>
      <c r="O103" s="185">
        <v>4379</v>
      </c>
      <c r="P103" s="186">
        <v>-5.5028053517479525E-2</v>
      </c>
      <c r="Q103" s="185">
        <v>9174</v>
      </c>
      <c r="R103" s="186">
        <v>-0.18518518518518523</v>
      </c>
      <c r="S103" s="185">
        <v>5994.0475141129</v>
      </c>
      <c r="T103" s="186">
        <v>-1.1270524746928245E-2</v>
      </c>
      <c r="U103" s="185">
        <v>2148</v>
      </c>
      <c r="V103" s="186">
        <v>-8.6346235644406688E-2</v>
      </c>
      <c r="W103" s="185">
        <v>1662</v>
      </c>
      <c r="X103" s="186">
        <v>0.1956834532374101</v>
      </c>
      <c r="Y103" s="185">
        <v>2079</v>
      </c>
      <c r="Z103" s="186">
        <v>-6.1823104693140785E-2</v>
      </c>
      <c r="AA103" s="185">
        <v>105</v>
      </c>
      <c r="AB103" s="186">
        <v>-9.4339622641509413E-3</v>
      </c>
      <c r="AC103" s="185">
        <v>2404</v>
      </c>
      <c r="AD103" s="186">
        <v>-1.5963978714695015E-2</v>
      </c>
      <c r="AE103" s="185">
        <v>2204</v>
      </c>
      <c r="AF103" s="186">
        <v>-0.12435439014700045</v>
      </c>
      <c r="AG103" s="185">
        <v>3877</v>
      </c>
      <c r="AH103" s="186">
        <v>0.21383844708829058</v>
      </c>
      <c r="AI103" s="185">
        <v>3630</v>
      </c>
      <c r="AJ103" s="186">
        <v>0.18318122555410699</v>
      </c>
      <c r="AK103" s="185">
        <v>6021</v>
      </c>
      <c r="AL103" s="186">
        <v>-0.23328664204762506</v>
      </c>
      <c r="AM103" s="185">
        <v>731</v>
      </c>
      <c r="AN103" s="186">
        <v>-0.17680180180180183</v>
      </c>
      <c r="AO103" s="185">
        <v>764</v>
      </c>
      <c r="AP103" s="186">
        <v>-3.5353535353535359E-2</v>
      </c>
      <c r="AQ103" s="185">
        <v>1966</v>
      </c>
      <c r="AR103" s="186">
        <v>-6.7362428842504762E-2</v>
      </c>
      <c r="AS103" s="185">
        <v>288186.44152904116</v>
      </c>
      <c r="AT103" s="186">
        <v>-6.7210635732006807E-4</v>
      </c>
      <c r="AU103" s="187">
        <v>444660.58956604853</v>
      </c>
      <c r="AV103" s="188">
        <v>4.7054680117300185E-2</v>
      </c>
    </row>
    <row r="104" spans="2:48" ht="15" hidden="1" customHeight="1" outlineLevel="1">
      <c r="B104" s="184" t="s">
        <v>17</v>
      </c>
      <c r="C104" s="185">
        <v>102479</v>
      </c>
      <c r="D104" s="186">
        <v>0.1364331973030517</v>
      </c>
      <c r="E104" s="185">
        <v>10669</v>
      </c>
      <c r="F104" s="186">
        <v>0.14070351758793964</v>
      </c>
      <c r="G104" s="185">
        <v>8849</v>
      </c>
      <c r="H104" s="186">
        <v>2.6089981447124266E-2</v>
      </c>
      <c r="I104" s="185">
        <v>39097</v>
      </c>
      <c r="J104" s="186">
        <v>-0.10500412050178554</v>
      </c>
      <c r="K104" s="185">
        <v>6163</v>
      </c>
      <c r="L104" s="186">
        <v>-0.22837110304244401</v>
      </c>
      <c r="M104" s="185">
        <v>137497</v>
      </c>
      <c r="N104" s="186">
        <v>-3.6650131719074053E-2</v>
      </c>
      <c r="O104" s="185">
        <v>4436</v>
      </c>
      <c r="P104" s="186">
        <v>-3.711742999782941E-2</v>
      </c>
      <c r="Q104" s="185">
        <v>6427</v>
      </c>
      <c r="R104" s="186">
        <v>-0.11534755677907782</v>
      </c>
      <c r="S104" s="185">
        <v>4803.2186642796196</v>
      </c>
      <c r="T104" s="186">
        <v>2.6852585207999935E-2</v>
      </c>
      <c r="U104" s="185">
        <v>2129</v>
      </c>
      <c r="V104" s="186">
        <v>0.1633879781420764</v>
      </c>
      <c r="W104" s="185">
        <v>931</v>
      </c>
      <c r="X104" s="186">
        <v>0.25981055480378901</v>
      </c>
      <c r="Y104" s="185">
        <v>1614</v>
      </c>
      <c r="Z104" s="186">
        <v>-0.20453425332676201</v>
      </c>
      <c r="AA104" s="185">
        <v>129</v>
      </c>
      <c r="AB104" s="186">
        <v>0.61250000000000004</v>
      </c>
      <c r="AC104" s="185">
        <v>1626</v>
      </c>
      <c r="AD104" s="186">
        <v>-0.36335160532498045</v>
      </c>
      <c r="AE104" s="185">
        <v>1693</v>
      </c>
      <c r="AF104" s="186">
        <v>-5.0476724621424607E-2</v>
      </c>
      <c r="AG104" s="185">
        <v>3235</v>
      </c>
      <c r="AH104" s="186">
        <v>0.25436215587436983</v>
      </c>
      <c r="AI104" s="185">
        <v>2608</v>
      </c>
      <c r="AJ104" s="186">
        <v>3.0422757803239886E-2</v>
      </c>
      <c r="AK104" s="185">
        <v>3493</v>
      </c>
      <c r="AL104" s="186">
        <v>-8.7274627645675507E-2</v>
      </c>
      <c r="AM104" s="185">
        <v>811</v>
      </c>
      <c r="AN104" s="186">
        <v>0.24769230769230766</v>
      </c>
      <c r="AO104" s="185">
        <v>852</v>
      </c>
      <c r="AP104" s="186">
        <v>0.39901477832512322</v>
      </c>
      <c r="AQ104" s="185">
        <v>1348</v>
      </c>
      <c r="AR104" s="186">
        <v>-8.2993197278911524E-2</v>
      </c>
      <c r="AS104" s="185">
        <v>233608.02120403544</v>
      </c>
      <c r="AT104" s="186">
        <v>-4.6210357921325995E-2</v>
      </c>
      <c r="AU104" s="187">
        <v>336087.15763723268</v>
      </c>
      <c r="AV104" s="188">
        <v>2.9393607762648877E-3</v>
      </c>
    </row>
    <row r="105" spans="2:48" ht="15" hidden="1" customHeight="1" outlineLevel="1">
      <c r="B105" s="184" t="s">
        <v>18</v>
      </c>
      <c r="C105" s="185">
        <v>98795</v>
      </c>
      <c r="D105" s="186">
        <v>0.22103298686210771</v>
      </c>
      <c r="E105" s="185">
        <v>14212</v>
      </c>
      <c r="F105" s="186">
        <v>6.3215381162564421E-2</v>
      </c>
      <c r="G105" s="185">
        <v>9945</v>
      </c>
      <c r="H105" s="186">
        <v>7.4554294975688773E-2</v>
      </c>
      <c r="I105" s="185">
        <v>53175</v>
      </c>
      <c r="J105" s="186">
        <v>0.15319554986879491</v>
      </c>
      <c r="K105" s="185">
        <v>10944</v>
      </c>
      <c r="L105" s="186">
        <v>0.14716981132075468</v>
      </c>
      <c r="M105" s="185">
        <v>160042</v>
      </c>
      <c r="N105" s="186">
        <v>6.8806389784892286E-2</v>
      </c>
      <c r="O105" s="185">
        <v>4112</v>
      </c>
      <c r="P105" s="186">
        <v>-0.29078992756122801</v>
      </c>
      <c r="Q105" s="185">
        <v>5090</v>
      </c>
      <c r="R105" s="186">
        <v>-0.19411019632678905</v>
      </c>
      <c r="S105" s="185">
        <v>4496.9468874210952</v>
      </c>
      <c r="T105" s="186">
        <v>-3.2088833639563386E-2</v>
      </c>
      <c r="U105" s="185">
        <v>1940</v>
      </c>
      <c r="V105" s="186">
        <v>2.9723991507430991E-2</v>
      </c>
      <c r="W105" s="185">
        <v>550</v>
      </c>
      <c r="X105" s="186">
        <v>6.7961165048543659E-2</v>
      </c>
      <c r="Y105" s="185">
        <v>1650</v>
      </c>
      <c r="Z105" s="186">
        <v>-0.15079773546062791</v>
      </c>
      <c r="AA105" s="185">
        <v>357</v>
      </c>
      <c r="AB105" s="186">
        <v>0.17049180327868863</v>
      </c>
      <c r="AC105" s="185">
        <v>2186</v>
      </c>
      <c r="AD105" s="186">
        <v>-0.22619469026548678</v>
      </c>
      <c r="AE105" s="185">
        <v>2028</v>
      </c>
      <c r="AF105" s="186">
        <v>-0.15920398009950254</v>
      </c>
      <c r="AG105" s="185">
        <v>4776</v>
      </c>
      <c r="AH105" s="186">
        <v>0.37320299022426684</v>
      </c>
      <c r="AI105" s="185">
        <v>2866</v>
      </c>
      <c r="AJ105" s="186">
        <v>0.11387485425573263</v>
      </c>
      <c r="AK105" s="185">
        <v>2881</v>
      </c>
      <c r="AL105" s="186">
        <v>3.4099066762383279E-2</v>
      </c>
      <c r="AM105" s="185">
        <v>693</v>
      </c>
      <c r="AN105" s="186">
        <v>0.125</v>
      </c>
      <c r="AO105" s="185">
        <v>747</v>
      </c>
      <c r="AP105" s="186">
        <v>5.508474576271194E-2</v>
      </c>
      <c r="AQ105" s="185">
        <v>1644</v>
      </c>
      <c r="AR105" s="186">
        <v>-0.44119646498980281</v>
      </c>
      <c r="AS105" s="185">
        <v>279838.64939371048</v>
      </c>
      <c r="AT105" s="186">
        <v>6.3564877486094185E-2</v>
      </c>
      <c r="AU105" s="187">
        <v>378633.87042669737</v>
      </c>
      <c r="AV105" s="188">
        <v>0.10060017479656969</v>
      </c>
    </row>
    <row r="106" spans="2:48" ht="15" hidden="1" customHeight="1" outlineLevel="1">
      <c r="B106" s="184" t="s">
        <v>19</v>
      </c>
      <c r="C106" s="185">
        <v>108868</v>
      </c>
      <c r="D106" s="186">
        <v>0.452793680024554</v>
      </c>
      <c r="E106" s="185">
        <v>13811</v>
      </c>
      <c r="F106" s="186">
        <v>-4.3493316711683661E-2</v>
      </c>
      <c r="G106" s="185">
        <v>11806</v>
      </c>
      <c r="H106" s="186">
        <v>-1.1388377156255181E-2</v>
      </c>
      <c r="I106" s="185">
        <v>65444</v>
      </c>
      <c r="J106" s="186">
        <v>0.20149075620995438</v>
      </c>
      <c r="K106" s="185">
        <v>15771</v>
      </c>
      <c r="L106" s="186">
        <v>-6.889833510449872E-2</v>
      </c>
      <c r="M106" s="185">
        <v>154803</v>
      </c>
      <c r="N106" s="186">
        <v>0.11696117408527118</v>
      </c>
      <c r="O106" s="185">
        <v>2491</v>
      </c>
      <c r="P106" s="186">
        <v>0.25050200803212852</v>
      </c>
      <c r="Q106" s="185">
        <v>11365</v>
      </c>
      <c r="R106" s="186">
        <v>-3.4081251062383133E-2</v>
      </c>
      <c r="S106" s="185">
        <v>23065.90752177481</v>
      </c>
      <c r="T106" s="186">
        <v>-5.6961264010673474E-2</v>
      </c>
      <c r="U106" s="185">
        <v>8330</v>
      </c>
      <c r="V106" s="186">
        <v>-0.23282372444280719</v>
      </c>
      <c r="W106" s="185">
        <v>4408</v>
      </c>
      <c r="X106" s="186">
        <v>0.18974358974358974</v>
      </c>
      <c r="Y106" s="185">
        <v>4580</v>
      </c>
      <c r="Z106" s="186">
        <v>-4.9398090493980917E-2</v>
      </c>
      <c r="AA106" s="185">
        <v>5748</v>
      </c>
      <c r="AB106" s="186">
        <v>0.13171884229178965</v>
      </c>
      <c r="AC106" s="185">
        <v>2539</v>
      </c>
      <c r="AD106" s="186">
        <v>0.21367112810707467</v>
      </c>
      <c r="AE106" s="185">
        <v>2458</v>
      </c>
      <c r="AF106" s="186">
        <v>-0.18690043003638768</v>
      </c>
      <c r="AG106" s="185">
        <v>3840</v>
      </c>
      <c r="AH106" s="186">
        <v>0.14319738017267047</v>
      </c>
      <c r="AI106" s="185">
        <v>2318</v>
      </c>
      <c r="AJ106" s="186">
        <v>3.9461883408071774E-2</v>
      </c>
      <c r="AK106" s="185">
        <v>3267</v>
      </c>
      <c r="AL106" s="186">
        <v>0.14792691496837662</v>
      </c>
      <c r="AM106" s="185">
        <v>1000</v>
      </c>
      <c r="AN106" s="186">
        <v>0.62866449511400657</v>
      </c>
      <c r="AO106" s="185">
        <v>757</v>
      </c>
      <c r="AP106" s="186">
        <v>0.24302134646962226</v>
      </c>
      <c r="AQ106" s="185">
        <v>1983</v>
      </c>
      <c r="AR106" s="186">
        <v>0.26871401151631469</v>
      </c>
      <c r="AS106" s="185">
        <v>316720.71345724462</v>
      </c>
      <c r="AT106" s="186">
        <v>8.8636697371514694E-2</v>
      </c>
      <c r="AU106" s="187">
        <v>425589.16625092464</v>
      </c>
      <c r="AV106" s="188">
        <v>0.16322473143099914</v>
      </c>
    </row>
    <row r="107" spans="2:48" ht="15" hidden="1" customHeight="1" outlineLevel="1">
      <c r="B107" s="184" t="s">
        <v>20</v>
      </c>
      <c r="C107" s="185">
        <v>77890</v>
      </c>
      <c r="D107" s="186">
        <v>-8.3787185489278104E-2</v>
      </c>
      <c r="E107" s="185">
        <v>13246</v>
      </c>
      <c r="F107" s="186">
        <v>-7.2668720246429563E-2</v>
      </c>
      <c r="G107" s="185">
        <v>11104</v>
      </c>
      <c r="H107" s="186">
        <v>4.3020852902498685E-2</v>
      </c>
      <c r="I107" s="185">
        <v>68420</v>
      </c>
      <c r="J107" s="186">
        <v>-1.8491156091752892E-2</v>
      </c>
      <c r="K107" s="185">
        <v>14037</v>
      </c>
      <c r="L107" s="186">
        <v>-0.13634405955823536</v>
      </c>
      <c r="M107" s="185">
        <v>139727</v>
      </c>
      <c r="N107" s="186">
        <v>-0.24910657186923979</v>
      </c>
      <c r="O107" s="185">
        <v>2478</v>
      </c>
      <c r="P107" s="186">
        <v>-3.76699029126214E-2</v>
      </c>
      <c r="Q107" s="185">
        <v>10785</v>
      </c>
      <c r="R107" s="186">
        <v>-4.5575221238938091E-2</v>
      </c>
      <c r="S107" s="185">
        <v>50791.282581757092</v>
      </c>
      <c r="T107" s="186">
        <v>-0.19686566369378522</v>
      </c>
      <c r="U107" s="185">
        <v>16531</v>
      </c>
      <c r="V107" s="186">
        <v>-0.38438908129445504</v>
      </c>
      <c r="W107" s="185">
        <v>9356</v>
      </c>
      <c r="X107" s="186">
        <v>-0.24657754871960058</v>
      </c>
      <c r="Y107" s="185">
        <v>9912</v>
      </c>
      <c r="Z107" s="186">
        <v>-8.6451612903225783E-2</v>
      </c>
      <c r="AA107" s="185">
        <v>14993</v>
      </c>
      <c r="AB107" s="186">
        <v>0.14275914634146347</v>
      </c>
      <c r="AC107" s="185">
        <v>2916</v>
      </c>
      <c r="AD107" s="186">
        <v>0.20049403046521208</v>
      </c>
      <c r="AE107" s="185">
        <v>2495</v>
      </c>
      <c r="AF107" s="186">
        <v>-0.35429606625258803</v>
      </c>
      <c r="AG107" s="185">
        <v>2811</v>
      </c>
      <c r="AH107" s="186">
        <v>-6.7042814470627321E-2</v>
      </c>
      <c r="AI107" s="185">
        <v>2013</v>
      </c>
      <c r="AJ107" s="186">
        <v>-0.30753353973168218</v>
      </c>
      <c r="AK107" s="185">
        <v>2239</v>
      </c>
      <c r="AL107" s="186">
        <v>-0.36355884025014218</v>
      </c>
      <c r="AM107" s="185">
        <v>1136</v>
      </c>
      <c r="AN107" s="186">
        <v>-2.5728987993138941E-2</v>
      </c>
      <c r="AO107" s="185">
        <v>649</v>
      </c>
      <c r="AP107" s="186">
        <v>-0.24004683840749419</v>
      </c>
      <c r="AQ107" s="185">
        <v>1061</v>
      </c>
      <c r="AR107" s="186">
        <v>-0.36122817579771227</v>
      </c>
      <c r="AS107" s="185">
        <v>325906.7963682891</v>
      </c>
      <c r="AT107" s="186">
        <v>-0.17177647191601542</v>
      </c>
      <c r="AU107" s="187">
        <v>403796.71258110361</v>
      </c>
      <c r="AV107" s="188">
        <v>-0.15614487246787745</v>
      </c>
    </row>
    <row r="108" spans="2:48" ht="15" hidden="1" customHeight="1" outlineLevel="1">
      <c r="B108" s="184" t="s">
        <v>21</v>
      </c>
      <c r="C108" s="185">
        <v>62825</v>
      </c>
      <c r="D108" s="186">
        <v>5.8276364451417262E-3</v>
      </c>
      <c r="E108" s="185">
        <v>15036</v>
      </c>
      <c r="F108" s="186">
        <v>0.12368283386891865</v>
      </c>
      <c r="G108" s="185">
        <v>10652</v>
      </c>
      <c r="H108" s="186">
        <v>-0.10162773045458384</v>
      </c>
      <c r="I108" s="185">
        <v>61981</v>
      </c>
      <c r="J108" s="186">
        <v>3.287894947340364E-2</v>
      </c>
      <c r="K108" s="185">
        <v>13230</v>
      </c>
      <c r="L108" s="186">
        <v>-9.637319855201143E-2</v>
      </c>
      <c r="M108" s="185">
        <v>145862</v>
      </c>
      <c r="N108" s="186">
        <v>-2.5507749866381602E-2</v>
      </c>
      <c r="O108" s="185">
        <v>2148</v>
      </c>
      <c r="P108" s="186">
        <v>-2.9371893357433398E-2</v>
      </c>
      <c r="Q108" s="185">
        <v>11346</v>
      </c>
      <c r="R108" s="186">
        <v>-0.11373222933916571</v>
      </c>
      <c r="S108" s="185">
        <v>45225.281291418665</v>
      </c>
      <c r="T108" s="186">
        <v>-0.21630909447075941</v>
      </c>
      <c r="U108" s="185">
        <v>15114</v>
      </c>
      <c r="V108" s="186">
        <v>-0.38678135270012581</v>
      </c>
      <c r="W108" s="185">
        <v>8749</v>
      </c>
      <c r="X108" s="186">
        <v>-0.1425071057532098</v>
      </c>
      <c r="Y108" s="185">
        <v>8443</v>
      </c>
      <c r="Z108" s="186">
        <v>-0.18942012288786481</v>
      </c>
      <c r="AA108" s="185">
        <v>12920</v>
      </c>
      <c r="AB108" s="186">
        <v>3.8418260729786269E-2</v>
      </c>
      <c r="AC108" s="185">
        <v>2343</v>
      </c>
      <c r="AD108" s="186">
        <v>-6.3174730107956822E-2</v>
      </c>
      <c r="AE108" s="185">
        <v>3047</v>
      </c>
      <c r="AF108" s="186">
        <v>2.282645182947296E-2</v>
      </c>
      <c r="AG108" s="185">
        <v>2158</v>
      </c>
      <c r="AH108" s="186">
        <v>-0.35735556879094699</v>
      </c>
      <c r="AI108" s="185">
        <v>2580</v>
      </c>
      <c r="AJ108" s="186">
        <v>-0.17466410748560457</v>
      </c>
      <c r="AK108" s="185">
        <v>2276</v>
      </c>
      <c r="AL108" s="186">
        <v>-0.27791878172588835</v>
      </c>
      <c r="AM108" s="185">
        <v>1172</v>
      </c>
      <c r="AN108" s="186">
        <v>-8.5251491901106036E-4</v>
      </c>
      <c r="AO108" s="185">
        <v>690</v>
      </c>
      <c r="AP108" s="186">
        <v>-0.32153392330383479</v>
      </c>
      <c r="AQ108" s="185">
        <v>853</v>
      </c>
      <c r="AR108" s="186">
        <v>-0.32031872509960158</v>
      </c>
      <c r="AS108" s="185">
        <v>320598.05071771587</v>
      </c>
      <c r="AT108" s="186">
        <v>-5.9423224757151227E-2</v>
      </c>
      <c r="AU108" s="187">
        <v>383423.05654535233</v>
      </c>
      <c r="AV108" s="188">
        <v>-4.9317902089475618E-2</v>
      </c>
    </row>
    <row r="109" spans="2:48" ht="15" hidden="1" customHeight="1" outlineLevel="1">
      <c r="B109" s="184" t="s">
        <v>22</v>
      </c>
      <c r="C109" s="185">
        <v>54271</v>
      </c>
      <c r="D109" s="186">
        <v>6.6667976964956077E-2</v>
      </c>
      <c r="E109" s="185">
        <v>14000</v>
      </c>
      <c r="F109" s="186">
        <v>0.26069338135974784</v>
      </c>
      <c r="G109" s="185">
        <v>10881</v>
      </c>
      <c r="H109" s="186">
        <v>5.2626487375447395E-2</v>
      </c>
      <c r="I109" s="185">
        <v>58369</v>
      </c>
      <c r="J109" s="186">
        <v>8.2932893003580865E-2</v>
      </c>
      <c r="K109" s="185">
        <v>8038</v>
      </c>
      <c r="L109" s="186">
        <v>-2.8875196327171726E-2</v>
      </c>
      <c r="M109" s="185">
        <v>145616</v>
      </c>
      <c r="N109" s="186">
        <v>1.2713161042646082E-2</v>
      </c>
      <c r="O109" s="185">
        <v>2398</v>
      </c>
      <c r="P109" s="186">
        <v>0.18128078817733995</v>
      </c>
      <c r="Q109" s="185">
        <v>13793</v>
      </c>
      <c r="R109" s="186">
        <v>0.11269764440141983</v>
      </c>
      <c r="S109" s="185">
        <v>51071.392962012673</v>
      </c>
      <c r="T109" s="186">
        <v>-0.16265269317935427</v>
      </c>
      <c r="U109" s="185">
        <v>17455</v>
      </c>
      <c r="V109" s="186">
        <v>-0.3662636604581927</v>
      </c>
      <c r="W109" s="185">
        <v>8777</v>
      </c>
      <c r="X109" s="186">
        <v>-0.14877315488313447</v>
      </c>
      <c r="Y109" s="185">
        <v>9297</v>
      </c>
      <c r="Z109" s="186">
        <v>-9.2001171989452124E-2</v>
      </c>
      <c r="AA109" s="185">
        <v>15543</v>
      </c>
      <c r="AB109" s="186">
        <v>0.20497713001007822</v>
      </c>
      <c r="AC109" s="185">
        <v>2151</v>
      </c>
      <c r="AD109" s="186">
        <v>2.5751072961373467E-2</v>
      </c>
      <c r="AE109" s="185">
        <v>3482</v>
      </c>
      <c r="AF109" s="186">
        <v>0.46179680940386225</v>
      </c>
      <c r="AG109" s="185">
        <v>4237</v>
      </c>
      <c r="AH109" s="186">
        <v>-4.8292902066486953E-2</v>
      </c>
      <c r="AI109" s="185">
        <v>3175</v>
      </c>
      <c r="AJ109" s="186">
        <v>0.22634221707222868</v>
      </c>
      <c r="AK109" s="185">
        <v>1936</v>
      </c>
      <c r="AL109" s="186">
        <v>1.4143530644316504E-2</v>
      </c>
      <c r="AM109" s="185">
        <v>800</v>
      </c>
      <c r="AN109" s="186">
        <v>-0.14621131270010668</v>
      </c>
      <c r="AO109" s="185">
        <v>757</v>
      </c>
      <c r="AP109" s="186">
        <v>-0.27281460134486069</v>
      </c>
      <c r="AQ109" s="185">
        <v>1163</v>
      </c>
      <c r="AR109" s="186">
        <v>0.20643153526970948</v>
      </c>
      <c r="AS109" s="185">
        <v>321868.42002547119</v>
      </c>
      <c r="AT109" s="186">
        <v>8.3781576532979685E-3</v>
      </c>
      <c r="AU109" s="187">
        <v>376139.48669344815</v>
      </c>
      <c r="AV109" s="188">
        <v>1.6392236959781314E-2</v>
      </c>
    </row>
    <row r="110" spans="2:48" collapsed="1">
      <c r="B110" s="197">
        <v>2003</v>
      </c>
      <c r="C110" s="198">
        <v>1245831</v>
      </c>
      <c r="D110" s="199">
        <v>0.10390423970908258</v>
      </c>
      <c r="E110" s="198">
        <v>156772</v>
      </c>
      <c r="F110" s="199">
        <v>-1.6079430629997393E-2</v>
      </c>
      <c r="G110" s="198">
        <v>121017</v>
      </c>
      <c r="H110" s="199">
        <v>-4.3865401480615351E-2</v>
      </c>
      <c r="I110" s="198">
        <v>657639</v>
      </c>
      <c r="J110" s="199">
        <v>-3.669357832079112E-3</v>
      </c>
      <c r="K110" s="198">
        <v>119065</v>
      </c>
      <c r="L110" s="199">
        <v>-0.1085813967417345</v>
      </c>
      <c r="M110" s="198">
        <v>1899537</v>
      </c>
      <c r="N110" s="199">
        <v>2.5837422381883801E-2</v>
      </c>
      <c r="O110" s="198">
        <v>39290</v>
      </c>
      <c r="P110" s="199">
        <v>-6.4211880150526368E-2</v>
      </c>
      <c r="Q110" s="198">
        <v>113452</v>
      </c>
      <c r="R110" s="199">
        <v>-0.10551503922418892</v>
      </c>
      <c r="S110" s="198">
        <v>327527.51398492954</v>
      </c>
      <c r="T110" s="199">
        <v>-0.12404457747647579</v>
      </c>
      <c r="U110" s="198">
        <v>105672</v>
      </c>
      <c r="V110" s="199">
        <v>-0.30834784202327503</v>
      </c>
      <c r="W110" s="198">
        <v>59510</v>
      </c>
      <c r="X110" s="199">
        <v>-0.128696925329429</v>
      </c>
      <c r="Y110" s="198">
        <v>67700</v>
      </c>
      <c r="Z110" s="199">
        <v>-4.8970303149495686E-2</v>
      </c>
      <c r="AA110" s="198">
        <v>94646</v>
      </c>
      <c r="AB110" s="199">
        <v>0.15929496209012628</v>
      </c>
      <c r="AC110" s="198">
        <v>28628</v>
      </c>
      <c r="AD110" s="199">
        <v>-5.1801801801801828E-2</v>
      </c>
      <c r="AE110" s="198">
        <v>28255</v>
      </c>
      <c r="AF110" s="199">
        <v>-0.14170716889428914</v>
      </c>
      <c r="AG110" s="198">
        <v>47829</v>
      </c>
      <c r="AH110" s="199">
        <v>0.20536794354838706</v>
      </c>
      <c r="AI110" s="198">
        <v>34448</v>
      </c>
      <c r="AJ110" s="199">
        <v>1.8538777682505003E-2</v>
      </c>
      <c r="AK110" s="198">
        <v>41356</v>
      </c>
      <c r="AL110" s="199">
        <v>-0.17085689081358513</v>
      </c>
      <c r="AM110" s="198">
        <v>9946</v>
      </c>
      <c r="AN110" s="199">
        <v>3.0139823925427134E-2</v>
      </c>
      <c r="AO110" s="198">
        <v>9071</v>
      </c>
      <c r="AP110" s="199">
        <v>-0.10850122850122845</v>
      </c>
      <c r="AQ110" s="198">
        <v>18339</v>
      </c>
      <c r="AR110" s="199">
        <v>-0.14583139264089429</v>
      </c>
      <c r="AS110" s="198">
        <v>3652171.243889302</v>
      </c>
      <c r="AT110" s="199">
        <v>-1.3392317298072443E-2</v>
      </c>
      <c r="AU110" s="200">
        <v>4898002.3477935418</v>
      </c>
      <c r="AV110" s="201">
        <v>1.4013173694218395E-2</v>
      </c>
    </row>
    <row r="111" spans="2:48" ht="15" hidden="1" customHeight="1" outlineLevel="1">
      <c r="B111" s="184" t="s">
        <v>11</v>
      </c>
      <c r="C111" s="185">
        <v>69701</v>
      </c>
      <c r="D111" s="186">
        <v>0.14470356380358029</v>
      </c>
      <c r="E111" s="185">
        <v>12840</v>
      </c>
      <c r="F111" s="186">
        <v>6.4500082904990874E-2</v>
      </c>
      <c r="G111" s="185">
        <v>9895</v>
      </c>
      <c r="H111" s="186">
        <v>-0.23525774789396403</v>
      </c>
      <c r="I111" s="185">
        <v>55212</v>
      </c>
      <c r="J111" s="186">
        <v>3.5697537001256885E-2</v>
      </c>
      <c r="K111" s="185">
        <v>8655</v>
      </c>
      <c r="L111" s="186">
        <v>-8.0917489646384233E-2</v>
      </c>
      <c r="M111" s="185">
        <v>146075</v>
      </c>
      <c r="N111" s="186">
        <v>6.333804067727522E-2</v>
      </c>
      <c r="O111" s="185">
        <v>2343</v>
      </c>
      <c r="P111" s="186">
        <v>0.20586721564590849</v>
      </c>
      <c r="Q111" s="185">
        <v>10593</v>
      </c>
      <c r="R111" s="186">
        <v>0.10343750000000007</v>
      </c>
      <c r="S111" s="185">
        <v>61083.27249675151</v>
      </c>
      <c r="T111" s="186">
        <v>7.6893713832664634E-2</v>
      </c>
      <c r="U111" s="185">
        <v>23705</v>
      </c>
      <c r="V111" s="186">
        <v>-3.5087719298245612E-2</v>
      </c>
      <c r="W111" s="185">
        <v>11261</v>
      </c>
      <c r="X111" s="186">
        <v>0.16888104629437417</v>
      </c>
      <c r="Y111" s="185">
        <v>10574</v>
      </c>
      <c r="Z111" s="186">
        <v>0.13870342451001516</v>
      </c>
      <c r="AA111" s="185">
        <v>15543</v>
      </c>
      <c r="AB111" s="186">
        <v>0.17438609746883271</v>
      </c>
      <c r="AC111" s="185">
        <v>2288</v>
      </c>
      <c r="AD111" s="186">
        <v>0.21702127659574466</v>
      </c>
      <c r="AE111" s="185">
        <v>2717</v>
      </c>
      <c r="AF111" s="186">
        <v>0.3632714500752634</v>
      </c>
      <c r="AG111" s="185">
        <v>3098</v>
      </c>
      <c r="AH111" s="186">
        <v>-0.12436404748445451</v>
      </c>
      <c r="AI111" s="185">
        <v>2156</v>
      </c>
      <c r="AJ111" s="186">
        <v>8.9439110661950538E-2</v>
      </c>
      <c r="AK111" s="185">
        <v>2396</v>
      </c>
      <c r="AL111" s="186">
        <v>0.21377912867274573</v>
      </c>
      <c r="AM111" s="185">
        <v>797</v>
      </c>
      <c r="AN111" s="186">
        <v>0.29173419773095621</v>
      </c>
      <c r="AO111" s="185">
        <v>770</v>
      </c>
      <c r="AP111" s="186">
        <v>-0.25387596899224807</v>
      </c>
      <c r="AQ111" s="185">
        <v>1433</v>
      </c>
      <c r="AR111" s="186">
        <v>4.6749452154857485E-2</v>
      </c>
      <c r="AS111" s="185">
        <v>322351</v>
      </c>
      <c r="AT111" s="186">
        <v>4.7451161339797432E-2</v>
      </c>
      <c r="AU111" s="187">
        <v>392052</v>
      </c>
      <c r="AV111" s="188">
        <v>6.3514884520857962E-2</v>
      </c>
    </row>
    <row r="112" spans="2:48" ht="15" hidden="1" customHeight="1" outlineLevel="1">
      <c r="B112" s="184" t="s">
        <v>12</v>
      </c>
      <c r="C112" s="185">
        <v>74642</v>
      </c>
      <c r="D112" s="186">
        <v>0.18374143618370975</v>
      </c>
      <c r="E112" s="185">
        <v>12661</v>
      </c>
      <c r="F112" s="186">
        <v>-2.8353154288414117E-3</v>
      </c>
      <c r="G112" s="185">
        <v>9304</v>
      </c>
      <c r="H112" s="186">
        <v>-0.16293297345928925</v>
      </c>
      <c r="I112" s="185">
        <v>70798</v>
      </c>
      <c r="J112" s="186">
        <v>-4.6517265528201235E-2</v>
      </c>
      <c r="K112" s="185">
        <v>7755</v>
      </c>
      <c r="L112" s="186">
        <v>9.6888260254596847E-2</v>
      </c>
      <c r="M112" s="185">
        <v>157971</v>
      </c>
      <c r="N112" s="186">
        <v>-3.2105679151527733E-2</v>
      </c>
      <c r="O112" s="185">
        <v>1892</v>
      </c>
      <c r="P112" s="186">
        <v>0.3323943661971831</v>
      </c>
      <c r="Q112" s="185">
        <v>6516</v>
      </c>
      <c r="R112" s="186">
        <v>-9.6631082767225873E-2</v>
      </c>
      <c r="S112" s="185">
        <v>52368.041725896554</v>
      </c>
      <c r="T112" s="186">
        <v>-5.3029274156475847E-2</v>
      </c>
      <c r="U112" s="185">
        <v>18514</v>
      </c>
      <c r="V112" s="186">
        <v>-0.222688722814678</v>
      </c>
      <c r="W112" s="185">
        <v>10853</v>
      </c>
      <c r="X112" s="186">
        <v>0.16937829975218177</v>
      </c>
      <c r="Y112" s="185">
        <v>9045</v>
      </c>
      <c r="Z112" s="186">
        <v>9.5036319612590736E-2</v>
      </c>
      <c r="AA112" s="185">
        <v>13956</v>
      </c>
      <c r="AB112" s="186">
        <v>1.0041600918089255E-3</v>
      </c>
      <c r="AC112" s="185">
        <v>2729</v>
      </c>
      <c r="AD112" s="186">
        <v>-0.13089171974522296</v>
      </c>
      <c r="AE112" s="185">
        <v>3527</v>
      </c>
      <c r="AF112" s="186">
        <v>-4.7786177105831551E-2</v>
      </c>
      <c r="AG112" s="185">
        <v>3550</v>
      </c>
      <c r="AH112" s="186">
        <v>-0.39911983750846314</v>
      </c>
      <c r="AI112" s="185">
        <v>2324</v>
      </c>
      <c r="AJ112" s="186">
        <v>-0.24126673196212867</v>
      </c>
      <c r="AK112" s="185">
        <v>2675</v>
      </c>
      <c r="AL112" s="186">
        <v>-4.1218637992831542E-2</v>
      </c>
      <c r="AM112" s="185">
        <v>601</v>
      </c>
      <c r="AN112" s="186">
        <v>5.0167224080268635E-3</v>
      </c>
      <c r="AO112" s="185">
        <v>1043</v>
      </c>
      <c r="AP112" s="186">
        <v>0.13989071038251377</v>
      </c>
      <c r="AQ112" s="185">
        <v>1313</v>
      </c>
      <c r="AR112" s="186">
        <v>0.26737451737451745</v>
      </c>
      <c r="AS112" s="185">
        <v>337026.51224577799</v>
      </c>
      <c r="AT112" s="186">
        <v>-4.6421302255692631E-2</v>
      </c>
      <c r="AU112" s="187">
        <v>411668.69598721416</v>
      </c>
      <c r="AV112" s="188">
        <v>-1.157440995125103E-2</v>
      </c>
    </row>
    <row r="113" spans="2:48" ht="15" hidden="1" customHeight="1" outlineLevel="1">
      <c r="B113" s="184" t="s">
        <v>13</v>
      </c>
      <c r="C113" s="185">
        <v>92231</v>
      </c>
      <c r="D113" s="186">
        <v>-4.2899392933118841E-2</v>
      </c>
      <c r="E113" s="185">
        <v>14153</v>
      </c>
      <c r="F113" s="186">
        <v>-9.7097288676236015E-2</v>
      </c>
      <c r="G113" s="185">
        <v>11588</v>
      </c>
      <c r="H113" s="186">
        <v>-0.13211503894547638</v>
      </c>
      <c r="I113" s="185">
        <v>57784</v>
      </c>
      <c r="J113" s="186">
        <v>-3.8058333045010162E-4</v>
      </c>
      <c r="K113" s="185">
        <v>10195</v>
      </c>
      <c r="L113" s="186">
        <v>-0.11830839747470379</v>
      </c>
      <c r="M113" s="185">
        <v>167978</v>
      </c>
      <c r="N113" s="186">
        <v>-2.3355330096805127E-2</v>
      </c>
      <c r="O113" s="185">
        <v>3903</v>
      </c>
      <c r="P113" s="186">
        <v>0.14861683343143017</v>
      </c>
      <c r="Q113" s="185">
        <v>6567</v>
      </c>
      <c r="R113" s="186">
        <v>-0.22577222353218585</v>
      </c>
      <c r="S113" s="185">
        <v>29128.553428230232</v>
      </c>
      <c r="T113" s="186">
        <v>-8.3921845521291893E-2</v>
      </c>
      <c r="U113" s="185">
        <v>10309</v>
      </c>
      <c r="V113" s="186">
        <v>-0.23158914728682167</v>
      </c>
      <c r="W113" s="185">
        <v>4729</v>
      </c>
      <c r="X113" s="186">
        <v>-0.24996034892942109</v>
      </c>
      <c r="Y113" s="185">
        <v>6273</v>
      </c>
      <c r="Z113" s="186">
        <v>3.4977726447780855E-2</v>
      </c>
      <c r="AA113" s="185">
        <v>7818</v>
      </c>
      <c r="AB113" s="186">
        <v>0.29975062344139647</v>
      </c>
      <c r="AC113" s="185">
        <v>3430</v>
      </c>
      <c r="AD113" s="186">
        <v>-4.3541364296081353E-3</v>
      </c>
      <c r="AE113" s="185">
        <v>2680</v>
      </c>
      <c r="AF113" s="186">
        <v>0.13319238900634245</v>
      </c>
      <c r="AG113" s="185">
        <v>3096</v>
      </c>
      <c r="AH113" s="186">
        <v>-0.30426966292134827</v>
      </c>
      <c r="AI113" s="185">
        <v>2826</v>
      </c>
      <c r="AJ113" s="186">
        <v>7.2892938496583071E-2</v>
      </c>
      <c r="AK113" s="185">
        <v>3700</v>
      </c>
      <c r="AL113" s="186">
        <v>-2.6315789473684181E-2</v>
      </c>
      <c r="AM113" s="185">
        <v>743</v>
      </c>
      <c r="AN113" s="186">
        <v>-0.36604095563139927</v>
      </c>
      <c r="AO113" s="185">
        <v>658</v>
      </c>
      <c r="AP113" s="186">
        <v>-0.30736842105263162</v>
      </c>
      <c r="AQ113" s="185">
        <v>1878</v>
      </c>
      <c r="AR113" s="186">
        <v>0.56499999999999995</v>
      </c>
      <c r="AS113" s="185">
        <v>320306.82827541052</v>
      </c>
      <c r="AT113" s="186">
        <v>-4.1238130599886902E-2</v>
      </c>
      <c r="AU113" s="187">
        <v>412537.78537601762</v>
      </c>
      <c r="AV113" s="188">
        <v>-4.1610258020918778E-2</v>
      </c>
    </row>
    <row r="114" spans="2:48" ht="15" hidden="1" customHeight="1" outlineLevel="1">
      <c r="B114" s="184" t="s">
        <v>14</v>
      </c>
      <c r="C114" s="185">
        <v>127017</v>
      </c>
      <c r="D114" s="186">
        <v>0.2098355034432835</v>
      </c>
      <c r="E114" s="185">
        <v>11277</v>
      </c>
      <c r="F114" s="186">
        <v>-4.7470225525804599E-2</v>
      </c>
      <c r="G114" s="185">
        <v>8123</v>
      </c>
      <c r="H114" s="186">
        <v>-0.13704451290768083</v>
      </c>
      <c r="I114" s="185">
        <v>49649</v>
      </c>
      <c r="J114" s="186">
        <v>-0.13248064859953523</v>
      </c>
      <c r="K114" s="185">
        <v>8680</v>
      </c>
      <c r="L114" s="186">
        <v>-0.20169226524418282</v>
      </c>
      <c r="M114" s="185">
        <v>149265</v>
      </c>
      <c r="N114" s="186">
        <v>-5.9653256391195342E-2</v>
      </c>
      <c r="O114" s="185">
        <v>4759</v>
      </c>
      <c r="P114" s="186">
        <v>0.11504217432052477</v>
      </c>
      <c r="Q114" s="185">
        <v>8813</v>
      </c>
      <c r="R114" s="186">
        <v>0.13569587628865976</v>
      </c>
      <c r="S114" s="185">
        <v>4984.4429511819499</v>
      </c>
      <c r="T114" s="186">
        <v>-0.16132458209078016</v>
      </c>
      <c r="U114" s="185">
        <v>2323</v>
      </c>
      <c r="V114" s="186">
        <v>1.4853647881170717E-2</v>
      </c>
      <c r="W114" s="185">
        <v>1161</v>
      </c>
      <c r="X114" s="186">
        <v>-0.34994400895856659</v>
      </c>
      <c r="Y114" s="185">
        <v>1311</v>
      </c>
      <c r="Z114" s="186">
        <v>-0.22195845697329375</v>
      </c>
      <c r="AA114" s="185">
        <v>190</v>
      </c>
      <c r="AB114" s="186">
        <v>3.2608695652173836E-2</v>
      </c>
      <c r="AC114" s="185">
        <v>2493</v>
      </c>
      <c r="AD114" s="186">
        <v>-0.13826477704804696</v>
      </c>
      <c r="AE114" s="185">
        <v>2205</v>
      </c>
      <c r="AF114" s="186">
        <v>9.0785292782569194E-4</v>
      </c>
      <c r="AG114" s="185">
        <v>2631</v>
      </c>
      <c r="AH114" s="186">
        <v>-0.31909937888198758</v>
      </c>
      <c r="AI114" s="185">
        <v>3467</v>
      </c>
      <c r="AJ114" s="186">
        <v>0.23644793152639076</v>
      </c>
      <c r="AK114" s="185">
        <v>5442</v>
      </c>
      <c r="AL114" s="186">
        <v>-0.10478697154137195</v>
      </c>
      <c r="AM114" s="185">
        <v>853</v>
      </c>
      <c r="AN114" s="186">
        <v>0.49387040280210148</v>
      </c>
      <c r="AO114" s="185">
        <v>868</v>
      </c>
      <c r="AP114" s="186">
        <v>-0.23524229074889869</v>
      </c>
      <c r="AQ114" s="185">
        <v>2246</v>
      </c>
      <c r="AR114" s="186">
        <v>0.18522427440633238</v>
      </c>
      <c r="AS114" s="185">
        <v>265754.94609391229</v>
      </c>
      <c r="AT114" s="186">
        <v>-7.5648363453073464E-2</v>
      </c>
      <c r="AU114" s="187">
        <v>392772.15592941578</v>
      </c>
      <c r="AV114" s="188">
        <v>7.1606227715736992E-4</v>
      </c>
    </row>
    <row r="115" spans="2:48" ht="15" hidden="1" customHeight="1" outlineLevel="1">
      <c r="B115" s="184" t="s">
        <v>15</v>
      </c>
      <c r="C115" s="185">
        <v>184303</v>
      </c>
      <c r="D115" s="186">
        <v>0.30550242962585172</v>
      </c>
      <c r="E115" s="185">
        <v>14075</v>
      </c>
      <c r="F115" s="186">
        <v>-4.6473816137118096E-2</v>
      </c>
      <c r="G115" s="185">
        <v>11611</v>
      </c>
      <c r="H115" s="186">
        <v>-0.12031214485945907</v>
      </c>
      <c r="I115" s="185">
        <v>51933</v>
      </c>
      <c r="J115" s="186">
        <v>-5.4043715846994522E-2</v>
      </c>
      <c r="K115" s="185">
        <v>14519</v>
      </c>
      <c r="L115" s="186">
        <v>-4.2787447257383926E-2</v>
      </c>
      <c r="M115" s="185">
        <v>164952</v>
      </c>
      <c r="N115" s="186">
        <v>-6.6020428962924371E-2</v>
      </c>
      <c r="O115" s="185">
        <v>5240</v>
      </c>
      <c r="P115" s="186">
        <v>8.8944305901911935E-2</v>
      </c>
      <c r="Q115" s="185">
        <v>21242</v>
      </c>
      <c r="R115" s="186">
        <v>8.6880884158821114E-2</v>
      </c>
      <c r="S115" s="185">
        <v>4554.0911374080197</v>
      </c>
      <c r="T115" s="186">
        <v>-0.29633607064204304</v>
      </c>
      <c r="U115" s="185">
        <v>1965</v>
      </c>
      <c r="V115" s="186">
        <v>-0.1515544041450777</v>
      </c>
      <c r="W115" s="185">
        <v>1015</v>
      </c>
      <c r="X115" s="186">
        <v>-0.53779599271402545</v>
      </c>
      <c r="Y115" s="185">
        <v>1472</v>
      </c>
      <c r="Z115" s="186">
        <v>-0.21951219512195119</v>
      </c>
      <c r="AA115" s="185">
        <v>103</v>
      </c>
      <c r="AB115" s="186">
        <v>0.37333333333333329</v>
      </c>
      <c r="AC115" s="185">
        <v>2311</v>
      </c>
      <c r="AD115" s="186">
        <v>-0.16237767306995288</v>
      </c>
      <c r="AE115" s="185">
        <v>2831</v>
      </c>
      <c r="AF115" s="186">
        <v>0.21658788139235075</v>
      </c>
      <c r="AG115" s="185">
        <v>3872</v>
      </c>
      <c r="AH115" s="186">
        <v>-0.13203317641784351</v>
      </c>
      <c r="AI115" s="185">
        <v>4024</v>
      </c>
      <c r="AJ115" s="186">
        <v>0.25475522294979736</v>
      </c>
      <c r="AK115" s="185">
        <v>9774</v>
      </c>
      <c r="AL115" s="186">
        <v>-0.29516117401024011</v>
      </c>
      <c r="AM115" s="185">
        <v>617</v>
      </c>
      <c r="AN115" s="186">
        <v>-0.18815789473684208</v>
      </c>
      <c r="AO115" s="185">
        <v>1206</v>
      </c>
      <c r="AP115" s="186">
        <v>-9.6629213483146015E-2</v>
      </c>
      <c r="AQ115" s="185">
        <v>2637</v>
      </c>
      <c r="AR115" s="186">
        <v>0.26172248803827758</v>
      </c>
      <c r="AS115" s="185">
        <v>315397.82076146675</v>
      </c>
      <c r="AT115" s="186">
        <v>-6.2085564501737744E-2</v>
      </c>
      <c r="AU115" s="187">
        <v>499701.12626389635</v>
      </c>
      <c r="AV115" s="188">
        <v>4.6604703341569964E-2</v>
      </c>
    </row>
    <row r="116" spans="2:48" ht="15" hidden="1" customHeight="1" outlineLevel="1">
      <c r="B116" s="184" t="s">
        <v>16</v>
      </c>
      <c r="C116" s="185">
        <v>136297</v>
      </c>
      <c r="D116" s="186">
        <v>0.26076017279177122</v>
      </c>
      <c r="E116" s="185">
        <v>18399</v>
      </c>
      <c r="F116" s="186">
        <v>0.24149797570850207</v>
      </c>
      <c r="G116" s="185">
        <v>13387</v>
      </c>
      <c r="H116" s="186">
        <v>-8.5462494876349271E-2</v>
      </c>
      <c r="I116" s="185">
        <v>46805</v>
      </c>
      <c r="J116" s="186">
        <v>-8.2704556589906941E-2</v>
      </c>
      <c r="K116" s="185">
        <v>10128</v>
      </c>
      <c r="L116" s="186">
        <v>-0.16075571760026519</v>
      </c>
      <c r="M116" s="185">
        <v>154844</v>
      </c>
      <c r="N116" s="186">
        <v>-8.6304360653802981E-2</v>
      </c>
      <c r="O116" s="185">
        <v>4634</v>
      </c>
      <c r="P116" s="186">
        <v>-3.397957056493639E-2</v>
      </c>
      <c r="Q116" s="185">
        <v>11259</v>
      </c>
      <c r="R116" s="186">
        <v>-4.1052721233285072E-2</v>
      </c>
      <c r="S116" s="185">
        <v>6062.3736463188625</v>
      </c>
      <c r="T116" s="186">
        <v>-0.20889129013211061</v>
      </c>
      <c r="U116" s="185">
        <v>2351</v>
      </c>
      <c r="V116" s="186">
        <v>-0.25365079365079368</v>
      </c>
      <c r="W116" s="185">
        <v>1390</v>
      </c>
      <c r="X116" s="186">
        <v>-0.24002186987424823</v>
      </c>
      <c r="Y116" s="185">
        <v>2216</v>
      </c>
      <c r="Z116" s="186">
        <v>-0.13268101761252449</v>
      </c>
      <c r="AA116" s="185">
        <v>106</v>
      </c>
      <c r="AB116" s="186">
        <v>-0.17829457364341084</v>
      </c>
      <c r="AC116" s="185">
        <v>2443</v>
      </c>
      <c r="AD116" s="186">
        <v>-0.26702670267026707</v>
      </c>
      <c r="AE116" s="185">
        <v>2517</v>
      </c>
      <c r="AF116" s="186">
        <v>0.28746803069053706</v>
      </c>
      <c r="AG116" s="185">
        <v>3194</v>
      </c>
      <c r="AH116" s="186">
        <v>-0.1491742141715503</v>
      </c>
      <c r="AI116" s="185">
        <v>3068</v>
      </c>
      <c r="AJ116" s="186">
        <v>-4.9271769445305202E-2</v>
      </c>
      <c r="AK116" s="185">
        <v>7853</v>
      </c>
      <c r="AL116" s="186">
        <v>-1.9967552726818938E-2</v>
      </c>
      <c r="AM116" s="185">
        <v>888</v>
      </c>
      <c r="AN116" s="186">
        <v>-0.12684365781710916</v>
      </c>
      <c r="AO116" s="185">
        <v>792</v>
      </c>
      <c r="AP116" s="186">
        <v>-0.39908952959028832</v>
      </c>
      <c r="AQ116" s="185">
        <v>2108</v>
      </c>
      <c r="AR116" s="186">
        <v>-0.22953216374269003</v>
      </c>
      <c r="AS116" s="185">
        <v>288380.26373762486</v>
      </c>
      <c r="AT116" s="186">
        <v>-7.4441818019178929E-2</v>
      </c>
      <c r="AU116" s="187">
        <v>424677.52449779771</v>
      </c>
      <c r="AV116" s="188">
        <v>1.1904472093677176E-2</v>
      </c>
    </row>
    <row r="117" spans="2:48" ht="15" hidden="1" customHeight="1" outlineLevel="1">
      <c r="B117" s="184" t="s">
        <v>17</v>
      </c>
      <c r="C117" s="185">
        <v>90176</v>
      </c>
      <c r="D117" s="186">
        <v>2.5379787137269183E-2</v>
      </c>
      <c r="E117" s="185">
        <v>9353</v>
      </c>
      <c r="F117" s="186">
        <v>-0.15142442387951371</v>
      </c>
      <c r="G117" s="185">
        <v>8624</v>
      </c>
      <c r="H117" s="186">
        <v>-0.13794482207117154</v>
      </c>
      <c r="I117" s="185">
        <v>43684</v>
      </c>
      <c r="J117" s="186">
        <v>-0.17005794623349479</v>
      </c>
      <c r="K117" s="185">
        <v>7987</v>
      </c>
      <c r="L117" s="186">
        <v>-0.31489106193172067</v>
      </c>
      <c r="M117" s="185">
        <v>142728</v>
      </c>
      <c r="N117" s="186">
        <v>-0.20565007596881102</v>
      </c>
      <c r="O117" s="185">
        <v>4607</v>
      </c>
      <c r="P117" s="186">
        <v>0.1297204512015695</v>
      </c>
      <c r="Q117" s="185">
        <v>7265</v>
      </c>
      <c r="R117" s="186">
        <v>-3.9656311962987467E-2</v>
      </c>
      <c r="S117" s="185">
        <v>4677.6126714495012</v>
      </c>
      <c r="T117" s="186">
        <v>-0.10883717666255399</v>
      </c>
      <c r="U117" s="185">
        <v>1830</v>
      </c>
      <c r="V117" s="186">
        <v>-0.13270142180094791</v>
      </c>
      <c r="W117" s="185">
        <v>739</v>
      </c>
      <c r="X117" s="186">
        <v>-0.40355125100887812</v>
      </c>
      <c r="Y117" s="185">
        <v>2029</v>
      </c>
      <c r="Z117" s="186">
        <v>0.14892412231030572</v>
      </c>
      <c r="AA117" s="185">
        <v>80</v>
      </c>
      <c r="AB117" s="186">
        <v>-0.40740740740740744</v>
      </c>
      <c r="AC117" s="185">
        <v>2554</v>
      </c>
      <c r="AD117" s="186">
        <v>-4.0210447200300647E-2</v>
      </c>
      <c r="AE117" s="185">
        <v>1783</v>
      </c>
      <c r="AF117" s="186">
        <v>1.5375854214122908E-2</v>
      </c>
      <c r="AG117" s="185">
        <v>2579</v>
      </c>
      <c r="AH117" s="186">
        <v>-0.29323102219786246</v>
      </c>
      <c r="AI117" s="185">
        <v>2531</v>
      </c>
      <c r="AJ117" s="186">
        <v>0.14732547597461476</v>
      </c>
      <c r="AK117" s="185">
        <v>3827</v>
      </c>
      <c r="AL117" s="186">
        <v>-0.15611907386990076</v>
      </c>
      <c r="AM117" s="185">
        <v>650</v>
      </c>
      <c r="AN117" s="186">
        <v>-0.3743984600577478</v>
      </c>
      <c r="AO117" s="185">
        <v>609</v>
      </c>
      <c r="AP117" s="186">
        <v>-0.50767987065481002</v>
      </c>
      <c r="AQ117" s="185">
        <v>1470</v>
      </c>
      <c r="AR117" s="186">
        <v>-0.31018301267010795</v>
      </c>
      <c r="AS117" s="185">
        <v>244926.14607861941</v>
      </c>
      <c r="AT117" s="186">
        <v>-0.18657238210750038</v>
      </c>
      <c r="AU117" s="187">
        <v>335102.17145840666</v>
      </c>
      <c r="AV117" s="188">
        <v>-0.13866061029102406</v>
      </c>
    </row>
    <row r="118" spans="2:48" ht="15" hidden="1" customHeight="1" outlineLevel="1">
      <c r="B118" s="184" t="s">
        <v>18</v>
      </c>
      <c r="C118" s="185">
        <v>80911</v>
      </c>
      <c r="D118" s="186">
        <v>5.5094802180319702E-2</v>
      </c>
      <c r="E118" s="185">
        <v>13367</v>
      </c>
      <c r="F118" s="186">
        <v>0.12026483405967148</v>
      </c>
      <c r="G118" s="185">
        <v>9255</v>
      </c>
      <c r="H118" s="186">
        <v>-4.548267326732669E-2</v>
      </c>
      <c r="I118" s="185">
        <v>46111</v>
      </c>
      <c r="J118" s="186">
        <v>-0.18152934076467042</v>
      </c>
      <c r="K118" s="185">
        <v>9540</v>
      </c>
      <c r="L118" s="186">
        <v>-0.18279938324481759</v>
      </c>
      <c r="M118" s="185">
        <v>149739</v>
      </c>
      <c r="N118" s="186">
        <v>-1.9679858587842491E-2</v>
      </c>
      <c r="O118" s="185">
        <v>5798</v>
      </c>
      <c r="P118" s="186">
        <v>0.90347997373604727</v>
      </c>
      <c r="Q118" s="185">
        <v>6316</v>
      </c>
      <c r="R118" s="186">
        <v>9.7480451781059907E-2</v>
      </c>
      <c r="S118" s="185">
        <v>4646.0326564168336</v>
      </c>
      <c r="T118" s="186">
        <v>-0.25839061352624326</v>
      </c>
      <c r="U118" s="185">
        <v>1884</v>
      </c>
      <c r="V118" s="186">
        <v>-0.29411764705882348</v>
      </c>
      <c r="W118" s="185">
        <v>515</v>
      </c>
      <c r="X118" s="186">
        <v>-0.4624217118997912</v>
      </c>
      <c r="Y118" s="185">
        <v>1943</v>
      </c>
      <c r="Z118" s="186">
        <v>-0.21080422420796097</v>
      </c>
      <c r="AA118" s="185">
        <v>305</v>
      </c>
      <c r="AB118" s="186">
        <v>0.7231638418079096</v>
      </c>
      <c r="AC118" s="185">
        <v>2825</v>
      </c>
      <c r="AD118" s="186">
        <v>-2.5862068965517238E-2</v>
      </c>
      <c r="AE118" s="185">
        <v>2412</v>
      </c>
      <c r="AF118" s="186">
        <v>0.39502602660497388</v>
      </c>
      <c r="AG118" s="185">
        <v>3478</v>
      </c>
      <c r="AH118" s="186">
        <v>2.595870206489681E-2</v>
      </c>
      <c r="AI118" s="185">
        <v>2573</v>
      </c>
      <c r="AJ118" s="186">
        <v>0.58533579790511392</v>
      </c>
      <c r="AK118" s="185">
        <v>2786</v>
      </c>
      <c r="AL118" s="186">
        <v>0.27798165137614683</v>
      </c>
      <c r="AM118" s="185">
        <v>616</v>
      </c>
      <c r="AN118" s="186">
        <v>-0.2992036405005688</v>
      </c>
      <c r="AO118" s="185">
        <v>708</v>
      </c>
      <c r="AP118" s="186">
        <v>-0.45954198473282448</v>
      </c>
      <c r="AQ118" s="185">
        <v>2942</v>
      </c>
      <c r="AR118" s="186">
        <v>1.0791519434628976</v>
      </c>
      <c r="AS118" s="185">
        <v>263113.84976829425</v>
      </c>
      <c r="AT118" s="186">
        <v>-3.5778412729872366E-2</v>
      </c>
      <c r="AU118" s="187">
        <v>344024.9048630966</v>
      </c>
      <c r="AV118" s="188">
        <v>-1.5842716887032648E-2</v>
      </c>
    </row>
    <row r="119" spans="2:48" ht="15" hidden="1" customHeight="1" outlineLevel="1">
      <c r="B119" s="184" t="s">
        <v>19</v>
      </c>
      <c r="C119" s="185">
        <v>74937</v>
      </c>
      <c r="D119" s="186">
        <v>-0.22780388277482377</v>
      </c>
      <c r="E119" s="185">
        <v>14439</v>
      </c>
      <c r="F119" s="186">
        <v>0.13416071007776287</v>
      </c>
      <c r="G119" s="185">
        <v>11942</v>
      </c>
      <c r="H119" s="186">
        <v>6.5869332381292445E-2</v>
      </c>
      <c r="I119" s="185">
        <v>54469</v>
      </c>
      <c r="J119" s="186">
        <v>-0.14718960388288715</v>
      </c>
      <c r="K119" s="185">
        <v>16938</v>
      </c>
      <c r="L119" s="186">
        <v>-5.7533941687068824E-2</v>
      </c>
      <c r="M119" s="185">
        <v>138593</v>
      </c>
      <c r="N119" s="186">
        <v>-2.4871946414499635E-2</v>
      </c>
      <c r="O119" s="185">
        <v>1992</v>
      </c>
      <c r="P119" s="186">
        <v>0.49549549549549554</v>
      </c>
      <c r="Q119" s="185">
        <v>11766</v>
      </c>
      <c r="R119" s="186">
        <v>1.3873330461008138E-2</v>
      </c>
      <c r="S119" s="185">
        <v>24459.13051236092</v>
      </c>
      <c r="T119" s="186">
        <v>-0.28627407711918251</v>
      </c>
      <c r="U119" s="185">
        <v>10858</v>
      </c>
      <c r="V119" s="186">
        <v>-0.29848817676702422</v>
      </c>
      <c r="W119" s="185">
        <v>3705</v>
      </c>
      <c r="X119" s="186">
        <v>-0.41125059590020663</v>
      </c>
      <c r="Y119" s="185">
        <v>4818</v>
      </c>
      <c r="Z119" s="186">
        <v>-0.15974886641088248</v>
      </c>
      <c r="AA119" s="185">
        <v>5079</v>
      </c>
      <c r="AB119" s="186">
        <v>-0.24922394678492243</v>
      </c>
      <c r="AC119" s="185">
        <v>2092</v>
      </c>
      <c r="AD119" s="186">
        <v>-0.23677489967165266</v>
      </c>
      <c r="AE119" s="185">
        <v>3023</v>
      </c>
      <c r="AF119" s="186">
        <v>0.40473977695167296</v>
      </c>
      <c r="AG119" s="185">
        <v>3359</v>
      </c>
      <c r="AH119" s="186">
        <v>-0.13739085772984083</v>
      </c>
      <c r="AI119" s="185">
        <v>2230</v>
      </c>
      <c r="AJ119" s="186">
        <v>0.18996798292422623</v>
      </c>
      <c r="AK119" s="185">
        <v>2846</v>
      </c>
      <c r="AL119" s="186">
        <v>-0.33176802066212729</v>
      </c>
      <c r="AM119" s="185">
        <v>614</v>
      </c>
      <c r="AN119" s="186">
        <v>-0.51462450592885378</v>
      </c>
      <c r="AO119" s="185">
        <v>609</v>
      </c>
      <c r="AP119" s="186">
        <v>-0.37857142857142856</v>
      </c>
      <c r="AQ119" s="185">
        <v>1563</v>
      </c>
      <c r="AR119" s="186">
        <v>-9.1279069767441823E-2</v>
      </c>
      <c r="AS119" s="185">
        <v>290933.34279650747</v>
      </c>
      <c r="AT119" s="186">
        <v>-7.3445917068706068E-2</v>
      </c>
      <c r="AU119" s="187">
        <v>365870.11499262467</v>
      </c>
      <c r="AV119" s="188">
        <v>-0.10988932400484497</v>
      </c>
    </row>
    <row r="120" spans="2:48" ht="15" hidden="1" customHeight="1" outlineLevel="1">
      <c r="B120" s="184" t="s">
        <v>20</v>
      </c>
      <c r="C120" s="185">
        <v>85013</v>
      </c>
      <c r="D120" s="186">
        <v>0.24892388605679527</v>
      </c>
      <c r="E120" s="185">
        <v>14284</v>
      </c>
      <c r="F120" s="186">
        <v>-0.1515295515295515</v>
      </c>
      <c r="G120" s="185">
        <v>10646</v>
      </c>
      <c r="H120" s="186">
        <v>-0.15661887031608968</v>
      </c>
      <c r="I120" s="185">
        <v>69709</v>
      </c>
      <c r="J120" s="186">
        <v>-0.12053543267350464</v>
      </c>
      <c r="K120" s="185">
        <v>16253</v>
      </c>
      <c r="L120" s="186">
        <v>-9.4439491865388914E-2</v>
      </c>
      <c r="M120" s="185">
        <v>186081</v>
      </c>
      <c r="N120" s="186">
        <v>0.15062267347670688</v>
      </c>
      <c r="O120" s="185">
        <v>2575</v>
      </c>
      <c r="P120" s="186">
        <v>0.62153652392947101</v>
      </c>
      <c r="Q120" s="185">
        <v>11300</v>
      </c>
      <c r="R120" s="186">
        <v>0.11330049261083741</v>
      </c>
      <c r="S120" s="185">
        <v>63241.328736307027</v>
      </c>
      <c r="T120" s="186">
        <v>1.5791488321182934E-2</v>
      </c>
      <c r="U120" s="185">
        <v>26853</v>
      </c>
      <c r="V120" s="186">
        <v>-1.8279530581654657E-2</v>
      </c>
      <c r="W120" s="185">
        <v>12418</v>
      </c>
      <c r="X120" s="186">
        <v>0.19300605245460667</v>
      </c>
      <c r="Y120" s="185">
        <v>10850</v>
      </c>
      <c r="Z120" s="186">
        <v>0.1540097851520954</v>
      </c>
      <c r="AA120" s="185">
        <v>13120</v>
      </c>
      <c r="AB120" s="186">
        <v>-0.13078044255995758</v>
      </c>
      <c r="AC120" s="185">
        <v>2429</v>
      </c>
      <c r="AD120" s="186">
        <v>-0.18735362997658078</v>
      </c>
      <c r="AE120" s="185">
        <v>3864</v>
      </c>
      <c r="AF120" s="186">
        <v>0.26274509803921564</v>
      </c>
      <c r="AG120" s="185">
        <v>3013</v>
      </c>
      <c r="AH120" s="186">
        <v>-0.32969966629588432</v>
      </c>
      <c r="AI120" s="185">
        <v>2907</v>
      </c>
      <c r="AJ120" s="186">
        <v>0.12674418604651172</v>
      </c>
      <c r="AK120" s="185">
        <v>3518</v>
      </c>
      <c r="AL120" s="186">
        <v>8.6808773555761443E-2</v>
      </c>
      <c r="AM120" s="185">
        <v>1166</v>
      </c>
      <c r="AN120" s="186">
        <v>-0.23989569752281614</v>
      </c>
      <c r="AO120" s="185">
        <v>854</v>
      </c>
      <c r="AP120" s="186">
        <v>-0.15445544554455448</v>
      </c>
      <c r="AQ120" s="185">
        <v>1661</v>
      </c>
      <c r="AR120" s="186">
        <v>0.38763575605680867</v>
      </c>
      <c r="AS120" s="185">
        <v>393501.01188533381</v>
      </c>
      <c r="AT120" s="186">
        <v>2.878369884973031E-2</v>
      </c>
      <c r="AU120" s="187">
        <v>478514.26080921991</v>
      </c>
      <c r="AV120" s="188">
        <v>6.2042258569754871E-2</v>
      </c>
    </row>
    <row r="121" spans="2:48" ht="15" hidden="1" customHeight="1" outlineLevel="1">
      <c r="B121" s="184" t="s">
        <v>21</v>
      </c>
      <c r="C121" s="185">
        <v>62461</v>
      </c>
      <c r="D121" s="186">
        <v>2.7015028445525946E-2</v>
      </c>
      <c r="E121" s="185">
        <v>13381</v>
      </c>
      <c r="F121" s="186">
        <v>3.7367237770369766E-2</v>
      </c>
      <c r="G121" s="185">
        <v>11857</v>
      </c>
      <c r="H121" s="186">
        <v>-6.3354135397740707E-2</v>
      </c>
      <c r="I121" s="185">
        <v>60008</v>
      </c>
      <c r="J121" s="186">
        <v>-0.10774080352098014</v>
      </c>
      <c r="K121" s="185">
        <v>14641</v>
      </c>
      <c r="L121" s="186">
        <v>-0.19373313508453105</v>
      </c>
      <c r="M121" s="185">
        <v>149680</v>
      </c>
      <c r="N121" s="186">
        <v>9.3856193865694326E-2</v>
      </c>
      <c r="O121" s="185">
        <v>2213</v>
      </c>
      <c r="P121" s="186">
        <v>0.38312499999999994</v>
      </c>
      <c r="Q121" s="185">
        <v>12802</v>
      </c>
      <c r="R121" s="186">
        <v>-4.4341594505822646E-2</v>
      </c>
      <c r="S121" s="185">
        <v>57708.05935393268</v>
      </c>
      <c r="T121" s="186">
        <v>-2.6742659401578939E-2</v>
      </c>
      <c r="U121" s="185">
        <v>24647</v>
      </c>
      <c r="V121" s="186">
        <v>-7.6856811116521206E-2</v>
      </c>
      <c r="W121" s="185">
        <v>10203</v>
      </c>
      <c r="X121" s="186">
        <v>5.4028925619834745E-2</v>
      </c>
      <c r="Y121" s="185">
        <v>10416</v>
      </c>
      <c r="Z121" s="186">
        <v>8.2181818181818134E-2</v>
      </c>
      <c r="AA121" s="185">
        <v>12442</v>
      </c>
      <c r="AB121" s="186">
        <v>-6.3807373965387493E-2</v>
      </c>
      <c r="AC121" s="185">
        <v>2501</v>
      </c>
      <c r="AD121" s="186">
        <v>0.17307692307692313</v>
      </c>
      <c r="AE121" s="185">
        <v>2979</v>
      </c>
      <c r="AF121" s="186">
        <v>9.7641857037582991E-2</v>
      </c>
      <c r="AG121" s="185">
        <v>3358</v>
      </c>
      <c r="AH121" s="186">
        <v>0.538250114521301</v>
      </c>
      <c r="AI121" s="185">
        <v>3126</v>
      </c>
      <c r="AJ121" s="186">
        <v>0.37225636523266026</v>
      </c>
      <c r="AK121" s="185">
        <v>3152</v>
      </c>
      <c r="AL121" s="186">
        <v>0.59675785207700094</v>
      </c>
      <c r="AM121" s="185">
        <v>1173</v>
      </c>
      <c r="AN121" s="186">
        <v>-0.20149761742682093</v>
      </c>
      <c r="AO121" s="185">
        <v>1017</v>
      </c>
      <c r="AP121" s="186">
        <v>-0.10945709281961469</v>
      </c>
      <c r="AQ121" s="185">
        <v>1255</v>
      </c>
      <c r="AR121" s="186">
        <v>-0.21118793211816467</v>
      </c>
      <c r="AS121" s="185">
        <v>340852.61209531804</v>
      </c>
      <c r="AT121" s="186">
        <v>9.6928711945003521E-3</v>
      </c>
      <c r="AU121" s="187">
        <v>403313.6391103465</v>
      </c>
      <c r="AV121" s="188">
        <v>1.2337129491936771E-2</v>
      </c>
    </row>
    <row r="122" spans="2:48" ht="15" hidden="1" customHeight="1" outlineLevel="1">
      <c r="B122" s="184" t="s">
        <v>22</v>
      </c>
      <c r="C122" s="185">
        <v>50879</v>
      </c>
      <c r="D122" s="186">
        <v>-1.2563060675656601E-3</v>
      </c>
      <c r="E122" s="185">
        <v>11105</v>
      </c>
      <c r="F122" s="186">
        <v>-0.1094627105052125</v>
      </c>
      <c r="G122" s="185">
        <v>10337</v>
      </c>
      <c r="H122" s="186">
        <v>-0.11430040270756581</v>
      </c>
      <c r="I122" s="185">
        <v>53899</v>
      </c>
      <c r="J122" s="186">
        <v>-6.0616623385677193E-2</v>
      </c>
      <c r="K122" s="185">
        <v>8277</v>
      </c>
      <c r="L122" s="186">
        <v>-0.17690930787589498</v>
      </c>
      <c r="M122" s="185">
        <v>143788</v>
      </c>
      <c r="N122" s="186">
        <v>7.1509478955526395E-2</v>
      </c>
      <c r="O122" s="185">
        <v>2030</v>
      </c>
      <c r="P122" s="186">
        <v>0.54607768469154605</v>
      </c>
      <c r="Q122" s="185">
        <v>12396</v>
      </c>
      <c r="R122" s="186">
        <v>-0.16525252525252521</v>
      </c>
      <c r="S122" s="185">
        <v>60991.88776987591</v>
      </c>
      <c r="T122" s="186">
        <v>-6.8794836849252694E-2</v>
      </c>
      <c r="U122" s="185">
        <v>27543</v>
      </c>
      <c r="V122" s="186">
        <v>-6.9178776613720849E-2</v>
      </c>
      <c r="W122" s="185">
        <v>10311</v>
      </c>
      <c r="X122" s="186">
        <v>-3.1467217734360342E-2</v>
      </c>
      <c r="Y122" s="185">
        <v>10239</v>
      </c>
      <c r="Z122" s="186">
        <v>-1.1584129742253091E-2</v>
      </c>
      <c r="AA122" s="185">
        <v>12899</v>
      </c>
      <c r="AB122" s="186">
        <v>-0.13446956988525804</v>
      </c>
      <c r="AC122" s="185">
        <v>2097</v>
      </c>
      <c r="AD122" s="186">
        <v>-0.14963503649635035</v>
      </c>
      <c r="AE122" s="185">
        <v>2382</v>
      </c>
      <c r="AF122" s="186">
        <v>-0.21567336187026676</v>
      </c>
      <c r="AG122" s="185">
        <v>4452</v>
      </c>
      <c r="AH122" s="186">
        <v>0.35814521049420378</v>
      </c>
      <c r="AI122" s="185">
        <v>2589</v>
      </c>
      <c r="AJ122" s="186">
        <v>1.8489378442171578E-2</v>
      </c>
      <c r="AK122" s="185">
        <v>1909</v>
      </c>
      <c r="AL122" s="186">
        <v>-0.26802147239263807</v>
      </c>
      <c r="AM122" s="185">
        <v>937</v>
      </c>
      <c r="AN122" s="186">
        <v>-0.22497932175351532</v>
      </c>
      <c r="AO122" s="185">
        <v>1041</v>
      </c>
      <c r="AP122" s="186">
        <v>-0.2669014084507042</v>
      </c>
      <c r="AQ122" s="185">
        <v>964</v>
      </c>
      <c r="AR122" s="186">
        <v>-0.25731895223420642</v>
      </c>
      <c r="AS122" s="185">
        <v>319194.16102241323</v>
      </c>
      <c r="AT122" s="186">
        <v>-1.8723869039393159E-2</v>
      </c>
      <c r="AU122" s="187">
        <v>370073.1597661071</v>
      </c>
      <c r="AV122" s="188">
        <v>-1.6358671986449469E-2</v>
      </c>
    </row>
    <row r="123" spans="2:48" collapsed="1">
      <c r="B123" s="197">
        <v>2002</v>
      </c>
      <c r="C123" s="198">
        <v>1128568</v>
      </c>
      <c r="D123" s="199">
        <v>0.11070453890085741</v>
      </c>
      <c r="E123" s="198">
        <v>159334</v>
      </c>
      <c r="F123" s="199">
        <v>-2.5603625823980014E-3</v>
      </c>
      <c r="G123" s="198">
        <v>126569</v>
      </c>
      <c r="H123" s="199">
        <v>-0.11187751292864512</v>
      </c>
      <c r="I123" s="198">
        <v>660061</v>
      </c>
      <c r="J123" s="199">
        <v>-8.9897416099054106E-2</v>
      </c>
      <c r="K123" s="198">
        <v>133568</v>
      </c>
      <c r="L123" s="199">
        <v>-0.13056383685053308</v>
      </c>
      <c r="M123" s="198">
        <v>1851694</v>
      </c>
      <c r="N123" s="199">
        <v>-1.7512080178320288E-2</v>
      </c>
      <c r="O123" s="198">
        <v>41986</v>
      </c>
      <c r="P123" s="199">
        <v>0.2497693109093615</v>
      </c>
      <c r="Q123" s="198">
        <v>126835</v>
      </c>
      <c r="R123" s="199">
        <v>-6.4702610820845941E-3</v>
      </c>
      <c r="S123" s="198">
        <v>373908.88344678708</v>
      </c>
      <c r="T123" s="199">
        <v>-5.7536580686307848E-2</v>
      </c>
      <c r="U123" s="198">
        <v>152782</v>
      </c>
      <c r="V123" s="199">
        <v>-0.11918364993802422</v>
      </c>
      <c r="W123" s="198">
        <v>68300</v>
      </c>
      <c r="X123" s="199">
        <v>-2.7841038487815939E-2</v>
      </c>
      <c r="Y123" s="198">
        <v>71186</v>
      </c>
      <c r="Z123" s="199">
        <v>3.0471475514251445E-2</v>
      </c>
      <c r="AA123" s="198">
        <v>81641</v>
      </c>
      <c r="AB123" s="199">
        <v>-2.7434956637758523E-2</v>
      </c>
      <c r="AC123" s="198">
        <v>30192</v>
      </c>
      <c r="AD123" s="199">
        <v>-9.4393953027985256E-2</v>
      </c>
      <c r="AE123" s="198">
        <v>32920</v>
      </c>
      <c r="AF123" s="199">
        <v>0.13536816692533193</v>
      </c>
      <c r="AG123" s="198">
        <v>39680</v>
      </c>
      <c r="AH123" s="199">
        <v>-0.15329463980880842</v>
      </c>
      <c r="AI123" s="198">
        <v>33821</v>
      </c>
      <c r="AJ123" s="199">
        <v>0.12672818736049574</v>
      </c>
      <c r="AK123" s="198">
        <v>49878</v>
      </c>
      <c r="AL123" s="199">
        <v>-9.8307903680671105E-2</v>
      </c>
      <c r="AM123" s="198">
        <v>9655</v>
      </c>
      <c r="AN123" s="199">
        <v>-0.20403957131079964</v>
      </c>
      <c r="AO123" s="198">
        <v>10175</v>
      </c>
      <c r="AP123" s="199">
        <v>-0.26182530470110277</v>
      </c>
      <c r="AQ123" s="198">
        <v>21470</v>
      </c>
      <c r="AR123" s="199">
        <v>9.1066165260697218E-2</v>
      </c>
      <c r="AS123" s="198">
        <v>3701746.2036049142</v>
      </c>
      <c r="AT123" s="199">
        <v>-4.1980167885585784E-2</v>
      </c>
      <c r="AU123" s="200">
        <v>4830314.3143094545</v>
      </c>
      <c r="AV123" s="201">
        <v>-1.0189342175368599E-2</v>
      </c>
    </row>
    <row r="124" spans="2:48" ht="15" hidden="1" customHeight="1" outlineLevel="1">
      <c r="B124" s="184" t="s">
        <v>11</v>
      </c>
      <c r="C124" s="185">
        <v>60890</v>
      </c>
      <c r="D124" s="186">
        <v>-7.6346646845562249E-2</v>
      </c>
      <c r="E124" s="185">
        <v>12062</v>
      </c>
      <c r="F124" s="186">
        <v>-6.669761683689257E-2</v>
      </c>
      <c r="G124" s="185">
        <v>12939</v>
      </c>
      <c r="H124" s="186">
        <v>1.5460681211740601E-2</v>
      </c>
      <c r="I124" s="185">
        <v>53309</v>
      </c>
      <c r="J124" s="186">
        <v>-8.5232342645342851E-2</v>
      </c>
      <c r="K124" s="185">
        <v>9417</v>
      </c>
      <c r="L124" s="186">
        <v>-0.16315649160223944</v>
      </c>
      <c r="M124" s="185">
        <v>137374</v>
      </c>
      <c r="N124" s="186">
        <v>-5.3219937145062568E-2</v>
      </c>
      <c r="O124" s="185">
        <v>1943</v>
      </c>
      <c r="P124" s="186">
        <v>-0.15374564459930318</v>
      </c>
      <c r="Q124" s="185">
        <v>9600</v>
      </c>
      <c r="R124" s="186">
        <v>0.11601953034178103</v>
      </c>
      <c r="S124" s="185">
        <v>56721.728163270767</v>
      </c>
      <c r="T124" s="186">
        <v>-0.10449512065462463</v>
      </c>
      <c r="U124" s="185">
        <v>24567</v>
      </c>
      <c r="V124" s="186">
        <v>-0.13123276044981969</v>
      </c>
      <c r="W124" s="185">
        <v>9634</v>
      </c>
      <c r="X124" s="186">
        <v>-1.5733551287290592E-2</v>
      </c>
      <c r="Y124" s="185">
        <v>9286</v>
      </c>
      <c r="Z124" s="186">
        <v>-0.12487041749128258</v>
      </c>
      <c r="AA124" s="185">
        <v>13235</v>
      </c>
      <c r="AB124" s="186">
        <v>-9.7387983359476182E-2</v>
      </c>
      <c r="AC124" s="185">
        <v>1880</v>
      </c>
      <c r="AD124" s="186">
        <v>-0.33568904593639581</v>
      </c>
      <c r="AE124" s="185">
        <v>1993</v>
      </c>
      <c r="AF124" s="186">
        <v>-0.33544514838279427</v>
      </c>
      <c r="AG124" s="185">
        <v>3538</v>
      </c>
      <c r="AH124" s="186">
        <v>6.5021071643588169E-2</v>
      </c>
      <c r="AI124" s="185">
        <v>1979</v>
      </c>
      <c r="AJ124" s="186">
        <v>-0.19257445940432472</v>
      </c>
      <c r="AK124" s="185">
        <v>1974</v>
      </c>
      <c r="AL124" s="186">
        <v>-0.44079320113314446</v>
      </c>
      <c r="AM124" s="185">
        <v>617</v>
      </c>
      <c r="AN124" s="186">
        <v>-0.26895734597156395</v>
      </c>
      <c r="AO124" s="185">
        <v>1032</v>
      </c>
      <c r="AP124" s="186">
        <v>0.23003575685339683</v>
      </c>
      <c r="AQ124" s="185">
        <v>1369</v>
      </c>
      <c r="AR124" s="186">
        <v>-0.21412169919632607</v>
      </c>
      <c r="AS124" s="185">
        <v>307748</v>
      </c>
      <c r="AT124" s="186">
        <v>-7.6070444269648041E-2</v>
      </c>
      <c r="AU124" s="187">
        <v>368638</v>
      </c>
      <c r="AV124" s="188">
        <v>-7.6116077582209951E-2</v>
      </c>
    </row>
    <row r="125" spans="2:48" ht="15" hidden="1" customHeight="1" outlineLevel="1">
      <c r="B125" s="184" t="s">
        <v>12</v>
      </c>
      <c r="C125" s="185">
        <v>63056</v>
      </c>
      <c r="D125" s="186">
        <v>-3.4497542452035734E-2</v>
      </c>
      <c r="E125" s="185">
        <v>12697</v>
      </c>
      <c r="F125" s="186">
        <v>-5.8722204823050683E-3</v>
      </c>
      <c r="G125" s="185">
        <v>11115</v>
      </c>
      <c r="H125" s="186">
        <v>-7.6443705857914379E-2</v>
      </c>
      <c r="I125" s="185">
        <v>74252</v>
      </c>
      <c r="J125" s="186">
        <v>8.541273809001737E-2</v>
      </c>
      <c r="K125" s="185">
        <v>7070</v>
      </c>
      <c r="L125" s="186">
        <v>-6.3328033916269177E-2</v>
      </c>
      <c r="M125" s="185">
        <v>163211</v>
      </c>
      <c r="N125" s="186">
        <v>0.24408110374266334</v>
      </c>
      <c r="O125" s="185">
        <v>1420</v>
      </c>
      <c r="P125" s="186">
        <v>-0.35425193269668032</v>
      </c>
      <c r="Q125" s="185">
        <v>7213</v>
      </c>
      <c r="R125" s="186">
        <v>-4.0824468085106425E-2</v>
      </c>
      <c r="S125" s="185">
        <v>55300.591978964469</v>
      </c>
      <c r="T125" s="186">
        <v>-0.11977967881445251</v>
      </c>
      <c r="U125" s="185">
        <v>23818</v>
      </c>
      <c r="V125" s="186">
        <v>-0.15571940023395126</v>
      </c>
      <c r="W125" s="185">
        <v>9281</v>
      </c>
      <c r="X125" s="186">
        <v>-0.16672652181720238</v>
      </c>
      <c r="Y125" s="185">
        <v>8260</v>
      </c>
      <c r="Z125" s="186">
        <v>-8.5575113472821873E-2</v>
      </c>
      <c r="AA125" s="185">
        <v>13942</v>
      </c>
      <c r="AB125" s="186">
        <v>-3.4754915535862629E-2</v>
      </c>
      <c r="AC125" s="185">
        <v>3140</v>
      </c>
      <c r="AD125" s="186">
        <v>1.421188630490966E-2</v>
      </c>
      <c r="AE125" s="185">
        <v>3704</v>
      </c>
      <c r="AF125" s="186">
        <v>0.12174439733494857</v>
      </c>
      <c r="AG125" s="185">
        <v>5908</v>
      </c>
      <c r="AH125" s="186">
        <v>0.99459824442943967</v>
      </c>
      <c r="AI125" s="185">
        <v>3063</v>
      </c>
      <c r="AJ125" s="186">
        <v>0.31798623063683307</v>
      </c>
      <c r="AK125" s="185">
        <v>2790</v>
      </c>
      <c r="AL125" s="186">
        <v>-9.4155844155844104E-2</v>
      </c>
      <c r="AM125" s="185">
        <v>598</v>
      </c>
      <c r="AN125" s="186">
        <v>-0.44680851063829785</v>
      </c>
      <c r="AO125" s="185">
        <v>915</v>
      </c>
      <c r="AP125" s="186">
        <v>5.4147465437788034E-2</v>
      </c>
      <c r="AQ125" s="185">
        <v>1036</v>
      </c>
      <c r="AR125" s="186">
        <v>-0.32727272727272727</v>
      </c>
      <c r="AS125" s="185">
        <v>353433.34854586725</v>
      </c>
      <c r="AT125" s="186">
        <v>9.5060654545047196E-2</v>
      </c>
      <c r="AU125" s="187">
        <v>416489.31404832483</v>
      </c>
      <c r="AV125" s="188">
        <v>7.3256473670123112E-2</v>
      </c>
    </row>
    <row r="126" spans="2:48" ht="15" hidden="1" customHeight="1" outlineLevel="1">
      <c r="B126" s="184" t="s">
        <v>13</v>
      </c>
      <c r="C126" s="185">
        <v>96365</v>
      </c>
      <c r="D126" s="186">
        <v>5.3595442966008155E-2</v>
      </c>
      <c r="E126" s="185">
        <v>15675</v>
      </c>
      <c r="F126" s="186">
        <v>-0.12439950843481173</v>
      </c>
      <c r="G126" s="185">
        <v>13352</v>
      </c>
      <c r="H126" s="186">
        <v>5.1752658526979189E-2</v>
      </c>
      <c r="I126" s="185">
        <v>57806</v>
      </c>
      <c r="J126" s="186">
        <v>-2.1265788493447513E-2</v>
      </c>
      <c r="K126" s="185">
        <v>11563</v>
      </c>
      <c r="L126" s="186">
        <v>1.8317921620431443E-2</v>
      </c>
      <c r="M126" s="185">
        <v>171995</v>
      </c>
      <c r="N126" s="186">
        <v>9.5753830471761114E-2</v>
      </c>
      <c r="O126" s="185">
        <v>3398</v>
      </c>
      <c r="P126" s="186">
        <v>0.11519527404003949</v>
      </c>
      <c r="Q126" s="185">
        <v>8482</v>
      </c>
      <c r="R126" s="186">
        <v>0.1684805069568811</v>
      </c>
      <c r="S126" s="185">
        <v>31797.017848117728</v>
      </c>
      <c r="T126" s="186">
        <v>-3.9278075176123806E-2</v>
      </c>
      <c r="U126" s="185">
        <v>13416</v>
      </c>
      <c r="V126" s="186">
        <v>-4.6685141760818616E-2</v>
      </c>
      <c r="W126" s="185">
        <v>6305</v>
      </c>
      <c r="X126" s="186">
        <v>-7.1975272299087401E-2</v>
      </c>
      <c r="Y126" s="185">
        <v>6061</v>
      </c>
      <c r="Z126" s="186">
        <v>0.13650853178323641</v>
      </c>
      <c r="AA126" s="185">
        <v>6015</v>
      </c>
      <c r="AB126" s="186">
        <v>-0.12788168769030017</v>
      </c>
      <c r="AC126" s="185">
        <v>3445</v>
      </c>
      <c r="AD126" s="186">
        <v>-0.31292381332269648</v>
      </c>
      <c r="AE126" s="185">
        <v>2365</v>
      </c>
      <c r="AF126" s="186">
        <v>-0.20155300472653614</v>
      </c>
      <c r="AG126" s="185">
        <v>4450</v>
      </c>
      <c r="AH126" s="186">
        <v>0.58419366322534705</v>
      </c>
      <c r="AI126" s="185">
        <v>2634</v>
      </c>
      <c r="AJ126" s="186">
        <v>0.14571552849064817</v>
      </c>
      <c r="AK126" s="185">
        <v>3800</v>
      </c>
      <c r="AL126" s="186">
        <v>-0.20468815403934704</v>
      </c>
      <c r="AM126" s="185">
        <v>1172</v>
      </c>
      <c r="AN126" s="186">
        <v>0.31390134529147984</v>
      </c>
      <c r="AO126" s="185">
        <v>950</v>
      </c>
      <c r="AP126" s="186">
        <v>-0.52947003467062903</v>
      </c>
      <c r="AQ126" s="185">
        <v>1200</v>
      </c>
      <c r="AR126" s="186">
        <v>-0.53088350273651286</v>
      </c>
      <c r="AS126" s="185">
        <v>334083.82049634808</v>
      </c>
      <c r="AT126" s="186">
        <v>2.8857836198662001E-2</v>
      </c>
      <c r="AU126" s="187">
        <v>430448.87409179105</v>
      </c>
      <c r="AV126" s="188">
        <v>3.4294680746437489E-2</v>
      </c>
    </row>
    <row r="127" spans="2:48" ht="15" hidden="1" customHeight="1" outlineLevel="1">
      <c r="B127" s="184" t="s">
        <v>14</v>
      </c>
      <c r="C127" s="185">
        <v>104987</v>
      </c>
      <c r="D127" s="186">
        <v>-5.7863328397720681E-2</v>
      </c>
      <c r="E127" s="185">
        <v>11839</v>
      </c>
      <c r="F127" s="186">
        <v>-8.4519022579647385E-2</v>
      </c>
      <c r="G127" s="185">
        <v>9413</v>
      </c>
      <c r="H127" s="186">
        <v>0.1067607289829513</v>
      </c>
      <c r="I127" s="185">
        <v>57231</v>
      </c>
      <c r="J127" s="186">
        <v>5.668285297538822E-2</v>
      </c>
      <c r="K127" s="185">
        <v>10873</v>
      </c>
      <c r="L127" s="186">
        <v>1.6263202168427027E-2</v>
      </c>
      <c r="M127" s="185">
        <v>158734</v>
      </c>
      <c r="N127" s="186">
        <v>-6.7975644556135584E-2</v>
      </c>
      <c r="O127" s="185">
        <v>4268</v>
      </c>
      <c r="P127" s="186">
        <v>0.20940776423916119</v>
      </c>
      <c r="Q127" s="185">
        <v>7760</v>
      </c>
      <c r="R127" s="186">
        <v>-8.2091317719422796E-2</v>
      </c>
      <c r="S127" s="185">
        <v>5943.2324409936118</v>
      </c>
      <c r="T127" s="186">
        <v>-0.31780584976552828</v>
      </c>
      <c r="U127" s="185">
        <v>2289</v>
      </c>
      <c r="V127" s="186">
        <v>-0.33939393939393936</v>
      </c>
      <c r="W127" s="185">
        <v>1786</v>
      </c>
      <c r="X127" s="186">
        <v>-0.33407904548844147</v>
      </c>
      <c r="Y127" s="185">
        <v>1685</v>
      </c>
      <c r="Z127" s="186">
        <v>-9.4086021505376372E-2</v>
      </c>
      <c r="AA127" s="185">
        <v>184</v>
      </c>
      <c r="AB127" s="186">
        <v>-0.73826458036984355</v>
      </c>
      <c r="AC127" s="185">
        <v>2893</v>
      </c>
      <c r="AD127" s="186">
        <v>-0.11852528945764773</v>
      </c>
      <c r="AE127" s="185">
        <v>2203</v>
      </c>
      <c r="AF127" s="186">
        <v>-0.16203879802206167</v>
      </c>
      <c r="AG127" s="185">
        <v>3864</v>
      </c>
      <c r="AH127" s="186">
        <v>0.33103685842232178</v>
      </c>
      <c r="AI127" s="185">
        <v>2804</v>
      </c>
      <c r="AJ127" s="186">
        <v>-8.9610389610389585E-2</v>
      </c>
      <c r="AK127" s="185">
        <v>6079</v>
      </c>
      <c r="AL127" s="186">
        <v>-0.1748337179313153</v>
      </c>
      <c r="AM127" s="185">
        <v>571</v>
      </c>
      <c r="AN127" s="186">
        <v>-0.25261780104712039</v>
      </c>
      <c r="AO127" s="185">
        <v>1135</v>
      </c>
      <c r="AP127" s="186">
        <v>-9.8490865766481361E-2</v>
      </c>
      <c r="AQ127" s="185">
        <v>1895</v>
      </c>
      <c r="AR127" s="186">
        <v>-0.40632832080200498</v>
      </c>
      <c r="AS127" s="185">
        <v>287504.16571629094</v>
      </c>
      <c r="AT127" s="186">
        <v>-4.7302962753172362E-2</v>
      </c>
      <c r="AU127" s="187">
        <v>392491.10785296257</v>
      </c>
      <c r="AV127" s="188">
        <v>-5.0151093231183719E-2</v>
      </c>
    </row>
    <row r="128" spans="2:48" ht="15" hidden="1" customHeight="1" outlineLevel="1">
      <c r="B128" s="184" t="s">
        <v>15</v>
      </c>
      <c r="C128" s="185">
        <v>141174</v>
      </c>
      <c r="D128" s="186">
        <v>3.6946174638617935E-2</v>
      </c>
      <c r="E128" s="185">
        <v>14761</v>
      </c>
      <c r="F128" s="186">
        <v>0.16650861387703486</v>
      </c>
      <c r="G128" s="185">
        <v>13199</v>
      </c>
      <c r="H128" s="186">
        <v>0.3580615289638851</v>
      </c>
      <c r="I128" s="185">
        <v>54900</v>
      </c>
      <c r="J128" s="186">
        <v>0.16254446891411156</v>
      </c>
      <c r="K128" s="185">
        <v>15168</v>
      </c>
      <c r="L128" s="186">
        <v>3.9714058776807448E-3</v>
      </c>
      <c r="M128" s="185">
        <v>176612</v>
      </c>
      <c r="N128" s="186">
        <v>0.15857490537198493</v>
      </c>
      <c r="O128" s="185">
        <v>4812</v>
      </c>
      <c r="P128" s="186">
        <v>0.17222898903775885</v>
      </c>
      <c r="Q128" s="185">
        <v>19544</v>
      </c>
      <c r="R128" s="186">
        <v>0.1650670640834575</v>
      </c>
      <c r="S128" s="185">
        <v>6471.9690002630978</v>
      </c>
      <c r="T128" s="186">
        <v>-0.38850950415721042</v>
      </c>
      <c r="U128" s="185">
        <v>2316</v>
      </c>
      <c r="V128" s="186">
        <v>-0.41381928625664388</v>
      </c>
      <c r="W128" s="185">
        <v>2196</v>
      </c>
      <c r="X128" s="186">
        <v>-0.37400228050171036</v>
      </c>
      <c r="Y128" s="185">
        <v>1886</v>
      </c>
      <c r="Z128" s="186">
        <v>-0.2431781701444623</v>
      </c>
      <c r="AA128" s="185">
        <v>75</v>
      </c>
      <c r="AB128" s="186">
        <v>-0.88114104595879561</v>
      </c>
      <c r="AC128" s="185">
        <v>2759</v>
      </c>
      <c r="AD128" s="186">
        <v>-1.429081814933908E-2</v>
      </c>
      <c r="AE128" s="185">
        <v>2327</v>
      </c>
      <c r="AF128" s="186">
        <v>5.8689717925386686E-2</v>
      </c>
      <c r="AG128" s="185">
        <v>4461</v>
      </c>
      <c r="AH128" s="186">
        <v>0.54199792602834429</v>
      </c>
      <c r="AI128" s="185">
        <v>3207</v>
      </c>
      <c r="AJ128" s="186">
        <v>4.3605597136348928E-2</v>
      </c>
      <c r="AK128" s="185">
        <v>13867</v>
      </c>
      <c r="AL128" s="186">
        <v>0.14897671720937944</v>
      </c>
      <c r="AM128" s="185">
        <v>760</v>
      </c>
      <c r="AN128" s="186">
        <v>0.67032967032967039</v>
      </c>
      <c r="AO128" s="185">
        <v>1335</v>
      </c>
      <c r="AP128" s="186">
        <v>0.12753378378378377</v>
      </c>
      <c r="AQ128" s="185">
        <v>2090</v>
      </c>
      <c r="AR128" s="186">
        <v>-0.43952802359882004</v>
      </c>
      <c r="AS128" s="185">
        <v>336275.68659172335</v>
      </c>
      <c r="AT128" s="186">
        <v>0.13221544127539686</v>
      </c>
      <c r="AU128" s="187">
        <v>477449.72353789798</v>
      </c>
      <c r="AV128" s="188">
        <v>0.10227137114963725</v>
      </c>
    </row>
    <row r="129" spans="2:48" ht="15" hidden="1" customHeight="1" outlineLevel="1">
      <c r="B129" s="184" t="s">
        <v>16</v>
      </c>
      <c r="C129" s="185">
        <v>108107</v>
      </c>
      <c r="D129" s="186">
        <v>7.7087994034301666E-3</v>
      </c>
      <c r="E129" s="185">
        <v>14820</v>
      </c>
      <c r="F129" s="186">
        <v>-0.13282621416032769</v>
      </c>
      <c r="G129" s="185">
        <v>14638</v>
      </c>
      <c r="H129" s="186">
        <v>0.13790422885572129</v>
      </c>
      <c r="I129" s="185">
        <v>51025</v>
      </c>
      <c r="J129" s="186">
        <v>3.0662330579513952E-2</v>
      </c>
      <c r="K129" s="185">
        <v>12068</v>
      </c>
      <c r="L129" s="186">
        <v>-0.18492503039308383</v>
      </c>
      <c r="M129" s="185">
        <v>169470</v>
      </c>
      <c r="N129" s="186">
        <v>0.18021073450655667</v>
      </c>
      <c r="O129" s="185">
        <v>4797</v>
      </c>
      <c r="P129" s="186">
        <v>2.917828792104693E-2</v>
      </c>
      <c r="Q129" s="185">
        <v>11741</v>
      </c>
      <c r="R129" s="186">
        <v>-7.3322809786898202E-2</v>
      </c>
      <c r="S129" s="185">
        <v>7663.1360149368647</v>
      </c>
      <c r="T129" s="186">
        <v>-6.3554036666194302E-2</v>
      </c>
      <c r="U129" s="185">
        <v>3150</v>
      </c>
      <c r="V129" s="186">
        <v>5.3511705685618693E-2</v>
      </c>
      <c r="W129" s="185">
        <v>1829</v>
      </c>
      <c r="X129" s="186">
        <v>-0.31214742384355021</v>
      </c>
      <c r="Y129" s="185">
        <v>2555</v>
      </c>
      <c r="Z129" s="186">
        <v>0.39465065502183405</v>
      </c>
      <c r="AA129" s="185">
        <v>129</v>
      </c>
      <c r="AB129" s="186">
        <v>-0.81571428571428573</v>
      </c>
      <c r="AC129" s="185">
        <v>3333</v>
      </c>
      <c r="AD129" s="186">
        <v>-0.19628647214854111</v>
      </c>
      <c r="AE129" s="185">
        <v>1955</v>
      </c>
      <c r="AF129" s="186">
        <v>-0.21674679487179482</v>
      </c>
      <c r="AG129" s="185">
        <v>3754</v>
      </c>
      <c r="AH129" s="186">
        <v>0.38575119970468807</v>
      </c>
      <c r="AI129" s="185">
        <v>3227</v>
      </c>
      <c r="AJ129" s="186">
        <v>3.396347324575455E-2</v>
      </c>
      <c r="AK129" s="185">
        <v>8013</v>
      </c>
      <c r="AL129" s="186">
        <v>-6.1049917975158241E-2</v>
      </c>
      <c r="AM129" s="185">
        <v>1017</v>
      </c>
      <c r="AN129" s="186">
        <v>0.35962566844919786</v>
      </c>
      <c r="AO129" s="185">
        <v>1318</v>
      </c>
      <c r="AP129" s="186">
        <v>-0.25494629734313168</v>
      </c>
      <c r="AQ129" s="185">
        <v>2736</v>
      </c>
      <c r="AR129" s="186">
        <v>-5.8175559380378661E-2</v>
      </c>
      <c r="AS129" s="185">
        <v>311574.43081584742</v>
      </c>
      <c r="AT129" s="186">
        <v>7.5124193117171112E-2</v>
      </c>
      <c r="AU129" s="187">
        <v>419681.43852464674</v>
      </c>
      <c r="AV129" s="188">
        <v>5.6910607964356652E-2</v>
      </c>
    </row>
    <row r="130" spans="2:48" ht="15" hidden="1" customHeight="1" outlineLevel="1">
      <c r="B130" s="184" t="s">
        <v>17</v>
      </c>
      <c r="C130" s="185">
        <v>87944</v>
      </c>
      <c r="D130" s="186">
        <v>-2.60368791184451E-2</v>
      </c>
      <c r="E130" s="185">
        <v>11022</v>
      </c>
      <c r="F130" s="186">
        <v>3.4152749108650848E-2</v>
      </c>
      <c r="G130" s="185">
        <v>10004</v>
      </c>
      <c r="H130" s="186">
        <v>8.9760348583878047E-2</v>
      </c>
      <c r="I130" s="185">
        <v>52635</v>
      </c>
      <c r="J130" s="186">
        <v>0.18251668126979848</v>
      </c>
      <c r="K130" s="185">
        <v>11658</v>
      </c>
      <c r="L130" s="186">
        <v>0.21996651318543314</v>
      </c>
      <c r="M130" s="185">
        <v>179679</v>
      </c>
      <c r="N130" s="186">
        <v>0.18527240703726422</v>
      </c>
      <c r="O130" s="185">
        <v>4078</v>
      </c>
      <c r="P130" s="186">
        <v>6.5865133298484091E-2</v>
      </c>
      <c r="Q130" s="185">
        <v>7565</v>
      </c>
      <c r="R130" s="186">
        <v>-3.1989763275751759E-2</v>
      </c>
      <c r="S130" s="185">
        <v>5248.886678117502</v>
      </c>
      <c r="T130" s="186">
        <v>-0.43454395838728255</v>
      </c>
      <c r="U130" s="185">
        <v>2110</v>
      </c>
      <c r="V130" s="186">
        <v>-0.45209036613866527</v>
      </c>
      <c r="W130" s="185">
        <v>1239</v>
      </c>
      <c r="X130" s="186">
        <v>-0.53032600454890066</v>
      </c>
      <c r="Y130" s="185">
        <v>1766</v>
      </c>
      <c r="Z130" s="186">
        <v>-0.13090551181102361</v>
      </c>
      <c r="AA130" s="185">
        <v>135</v>
      </c>
      <c r="AB130" s="186">
        <v>-0.82236842105263164</v>
      </c>
      <c r="AC130" s="185">
        <v>2661</v>
      </c>
      <c r="AD130" s="186">
        <v>-1.8443378827001089E-2</v>
      </c>
      <c r="AE130" s="185">
        <v>1756</v>
      </c>
      <c r="AF130" s="186">
        <v>-0.22948661693725314</v>
      </c>
      <c r="AG130" s="185">
        <v>3649</v>
      </c>
      <c r="AH130" s="186">
        <v>0.42483404919953149</v>
      </c>
      <c r="AI130" s="185">
        <v>2206</v>
      </c>
      <c r="AJ130" s="186">
        <v>-0.185075729589952</v>
      </c>
      <c r="AK130" s="185">
        <v>4535</v>
      </c>
      <c r="AL130" s="186">
        <v>-0.16282074949233893</v>
      </c>
      <c r="AM130" s="185">
        <v>1039</v>
      </c>
      <c r="AN130" s="186">
        <v>0.13551912568306013</v>
      </c>
      <c r="AO130" s="185">
        <v>1237</v>
      </c>
      <c r="AP130" s="186">
        <v>-7.2231139646870002E-3</v>
      </c>
      <c r="AQ130" s="185">
        <v>2131</v>
      </c>
      <c r="AR130" s="186">
        <v>-0.19615239532251982</v>
      </c>
      <c r="AS130" s="185">
        <v>301103.79914711497</v>
      </c>
      <c r="AT130" s="186">
        <v>0.12811290808230869</v>
      </c>
      <c r="AU130" s="187">
        <v>389047.77311023581</v>
      </c>
      <c r="AV130" s="188">
        <v>8.9146244444839207E-2</v>
      </c>
    </row>
    <row r="131" spans="2:48" ht="15" hidden="1" customHeight="1" outlineLevel="1">
      <c r="B131" s="184" t="s">
        <v>18</v>
      </c>
      <c r="C131" s="185">
        <v>76686</v>
      </c>
      <c r="D131" s="186">
        <v>-2.2635160969641355E-2</v>
      </c>
      <c r="E131" s="185">
        <v>11932</v>
      </c>
      <c r="F131" s="186">
        <v>-4.0913109878627174E-2</v>
      </c>
      <c r="G131" s="185">
        <v>9696</v>
      </c>
      <c r="H131" s="186">
        <v>0.2752860712876497</v>
      </c>
      <c r="I131" s="185">
        <v>56338</v>
      </c>
      <c r="J131" s="186">
        <v>0.12041843167670985</v>
      </c>
      <c r="K131" s="185">
        <v>11674</v>
      </c>
      <c r="L131" s="186">
        <v>2.2510291670316152E-2</v>
      </c>
      <c r="M131" s="185">
        <v>152745</v>
      </c>
      <c r="N131" s="186">
        <v>0.14829460453017984</v>
      </c>
      <c r="O131" s="185">
        <v>3046</v>
      </c>
      <c r="P131" s="186">
        <v>-3.3322754681053612E-2</v>
      </c>
      <c r="Q131" s="185">
        <v>5755</v>
      </c>
      <c r="R131" s="186">
        <v>-0.2257500336337952</v>
      </c>
      <c r="S131" s="185">
        <v>6264.7975351391296</v>
      </c>
      <c r="T131" s="186">
        <v>-0.47496833216364487</v>
      </c>
      <c r="U131" s="185">
        <v>2669</v>
      </c>
      <c r="V131" s="186">
        <v>-0.4403438876074649</v>
      </c>
      <c r="W131" s="185">
        <v>958</v>
      </c>
      <c r="X131" s="186">
        <v>-0.72383972326318824</v>
      </c>
      <c r="Y131" s="185">
        <v>2462</v>
      </c>
      <c r="Z131" s="186">
        <v>-3.8281250000000044E-2</v>
      </c>
      <c r="AA131" s="185">
        <v>177</v>
      </c>
      <c r="AB131" s="186">
        <v>-0.84308510638297873</v>
      </c>
      <c r="AC131" s="185">
        <v>2900</v>
      </c>
      <c r="AD131" s="186">
        <v>-2.4079807361541139E-3</v>
      </c>
      <c r="AE131" s="185">
        <v>1729</v>
      </c>
      <c r="AF131" s="186">
        <v>-0.18173213440605773</v>
      </c>
      <c r="AG131" s="185">
        <v>3390</v>
      </c>
      <c r="AH131" s="186">
        <v>1.0178571428571428</v>
      </c>
      <c r="AI131" s="185">
        <v>1623</v>
      </c>
      <c r="AJ131" s="186">
        <v>-3.046594982078854E-2</v>
      </c>
      <c r="AK131" s="185">
        <v>2180</v>
      </c>
      <c r="AL131" s="186">
        <v>-0.21014492753623193</v>
      </c>
      <c r="AM131" s="185">
        <v>879</v>
      </c>
      <c r="AN131" s="186">
        <v>-0.12711022840119168</v>
      </c>
      <c r="AO131" s="185">
        <v>1310</v>
      </c>
      <c r="AP131" s="186">
        <v>4.133545310015907E-2</v>
      </c>
      <c r="AQ131" s="185">
        <v>1415</v>
      </c>
      <c r="AR131" s="186">
        <v>-0.3683035714285714</v>
      </c>
      <c r="AS131" s="185">
        <v>272876.95405494241</v>
      </c>
      <c r="AT131" s="186">
        <v>7.8921551518079891E-2</v>
      </c>
      <c r="AU131" s="187">
        <v>349562.93141978141</v>
      </c>
      <c r="AV131" s="188">
        <v>5.4875372767805519E-2</v>
      </c>
    </row>
    <row r="132" spans="2:48" ht="15" hidden="1" customHeight="1" outlineLevel="1">
      <c r="B132" s="184" t="s">
        <v>19</v>
      </c>
      <c r="C132" s="185">
        <v>97044</v>
      </c>
      <c r="D132" s="186">
        <v>-9.0931232494309233E-2</v>
      </c>
      <c r="E132" s="185">
        <v>12731</v>
      </c>
      <c r="F132" s="186">
        <v>-7.0186970493718914E-2</v>
      </c>
      <c r="G132" s="185">
        <v>11204</v>
      </c>
      <c r="H132" s="186">
        <v>-0.21705101327742837</v>
      </c>
      <c r="I132" s="185">
        <v>63870</v>
      </c>
      <c r="J132" s="186">
        <v>-6.6419153974332734E-2</v>
      </c>
      <c r="K132" s="185">
        <v>17972</v>
      </c>
      <c r="L132" s="186">
        <v>-0.22517784005173525</v>
      </c>
      <c r="M132" s="185">
        <v>142128</v>
      </c>
      <c r="N132" s="186">
        <v>0.17757985003521282</v>
      </c>
      <c r="O132" s="185">
        <v>1332</v>
      </c>
      <c r="P132" s="186">
        <v>-5.5319148936170182E-2</v>
      </c>
      <c r="Q132" s="185">
        <v>11605</v>
      </c>
      <c r="R132" s="186">
        <v>-4.1542781631978887E-2</v>
      </c>
      <c r="S132" s="185">
        <v>34269.640107278632</v>
      </c>
      <c r="T132" s="186">
        <v>-0.12483830821332575</v>
      </c>
      <c r="U132" s="185">
        <v>15478</v>
      </c>
      <c r="V132" s="186">
        <v>-0.12026827327498013</v>
      </c>
      <c r="W132" s="185">
        <v>6293</v>
      </c>
      <c r="X132" s="186">
        <v>-0.21728855721393037</v>
      </c>
      <c r="Y132" s="185">
        <v>5734</v>
      </c>
      <c r="Z132" s="186">
        <v>-2.2335890878090403E-2</v>
      </c>
      <c r="AA132" s="185">
        <v>6765</v>
      </c>
      <c r="AB132" s="186">
        <v>-0.11661008096108649</v>
      </c>
      <c r="AC132" s="185">
        <v>2741</v>
      </c>
      <c r="AD132" s="186">
        <v>-0.34738095238095235</v>
      </c>
      <c r="AE132" s="185">
        <v>2152</v>
      </c>
      <c r="AF132" s="186">
        <v>-0.32560325916640553</v>
      </c>
      <c r="AG132" s="185">
        <v>3894</v>
      </c>
      <c r="AH132" s="186">
        <v>0.23384030418250945</v>
      </c>
      <c r="AI132" s="185">
        <v>1874</v>
      </c>
      <c r="AJ132" s="186">
        <v>-0.44621749408983447</v>
      </c>
      <c r="AK132" s="185">
        <v>4259</v>
      </c>
      <c r="AL132" s="186">
        <v>-0.25346187554776511</v>
      </c>
      <c r="AM132" s="185">
        <v>1265</v>
      </c>
      <c r="AN132" s="186">
        <v>0.17238183503243754</v>
      </c>
      <c r="AO132" s="185">
        <v>980</v>
      </c>
      <c r="AP132" s="186">
        <v>-0.10746812386156646</v>
      </c>
      <c r="AQ132" s="185">
        <v>1720</v>
      </c>
      <c r="AR132" s="186">
        <v>-0.41075710859883519</v>
      </c>
      <c r="AS132" s="185">
        <v>313994.9930133553</v>
      </c>
      <c r="AT132" s="186">
        <v>-1.1708262772289979E-2</v>
      </c>
      <c r="AU132" s="187">
        <v>411038.9020821228</v>
      </c>
      <c r="AV132" s="188">
        <v>-3.1633327487794904E-2</v>
      </c>
    </row>
    <row r="133" spans="2:48" ht="15" hidden="1" customHeight="1" outlineLevel="1">
      <c r="B133" s="184" t="s">
        <v>20</v>
      </c>
      <c r="C133" s="185">
        <v>68069</v>
      </c>
      <c r="D133" s="186">
        <v>-2.0434888975233489E-2</v>
      </c>
      <c r="E133" s="185">
        <v>16835</v>
      </c>
      <c r="F133" s="186">
        <v>0.13176470588235301</v>
      </c>
      <c r="G133" s="185">
        <v>12623</v>
      </c>
      <c r="H133" s="186">
        <v>1.8558863874768017E-2</v>
      </c>
      <c r="I133" s="185">
        <v>79263</v>
      </c>
      <c r="J133" s="186">
        <v>1.2182507757728889E-2</v>
      </c>
      <c r="K133" s="185">
        <v>17948</v>
      </c>
      <c r="L133" s="186">
        <v>0.43641456582633054</v>
      </c>
      <c r="M133" s="185">
        <v>161722</v>
      </c>
      <c r="N133" s="186">
        <v>0.13827009297775139</v>
      </c>
      <c r="O133" s="185">
        <v>1588</v>
      </c>
      <c r="P133" s="186">
        <v>0.55686274509803924</v>
      </c>
      <c r="Q133" s="185">
        <v>10150</v>
      </c>
      <c r="R133" s="186">
        <v>3.8571852437938592E-3</v>
      </c>
      <c r="S133" s="185">
        <v>62258.17942304982</v>
      </c>
      <c r="T133" s="186">
        <v>6.2942238603217016E-2</v>
      </c>
      <c r="U133" s="185">
        <v>27353</v>
      </c>
      <c r="V133" s="186">
        <v>0.13833284780889765</v>
      </c>
      <c r="W133" s="185">
        <v>10409</v>
      </c>
      <c r="X133" s="186">
        <v>6.8905319367426499E-2</v>
      </c>
      <c r="Y133" s="185">
        <v>9402</v>
      </c>
      <c r="Z133" s="186">
        <v>-2.7815117361182917E-2</v>
      </c>
      <c r="AA133" s="185">
        <v>15094</v>
      </c>
      <c r="AB133" s="186">
        <v>-2.6430553720100392E-3</v>
      </c>
      <c r="AC133" s="185">
        <v>2989</v>
      </c>
      <c r="AD133" s="186">
        <v>-0.12831729367162437</v>
      </c>
      <c r="AE133" s="185">
        <v>3060</v>
      </c>
      <c r="AF133" s="186">
        <v>0.10589085652331054</v>
      </c>
      <c r="AG133" s="185">
        <v>4495</v>
      </c>
      <c r="AH133" s="186">
        <v>1.1841593780369291</v>
      </c>
      <c r="AI133" s="185">
        <v>2580</v>
      </c>
      <c r="AJ133" s="186">
        <v>-0.24028268551236753</v>
      </c>
      <c r="AK133" s="185">
        <v>3237</v>
      </c>
      <c r="AL133" s="186">
        <v>-0.11095852787695692</v>
      </c>
      <c r="AM133" s="185">
        <v>1534</v>
      </c>
      <c r="AN133" s="186">
        <v>8.7172218284904401E-2</v>
      </c>
      <c r="AO133" s="185">
        <v>1010</v>
      </c>
      <c r="AP133" s="186">
        <v>0.12347052280311455</v>
      </c>
      <c r="AQ133" s="185">
        <v>1197</v>
      </c>
      <c r="AR133" s="186">
        <v>8.361204013378476E-4</v>
      </c>
      <c r="AS133" s="185">
        <v>382491.49196794443</v>
      </c>
      <c r="AT133" s="186">
        <v>9.7069548232092906E-2</v>
      </c>
      <c r="AU133" s="187">
        <v>450560.47153305542</v>
      </c>
      <c r="AV133" s="188">
        <v>7.7541959203343724E-2</v>
      </c>
    </row>
    <row r="134" spans="2:48" ht="15" hidden="1" customHeight="1" outlineLevel="1">
      <c r="B134" s="184" t="s">
        <v>21</v>
      </c>
      <c r="C134" s="185">
        <v>60818</v>
      </c>
      <c r="D134" s="186">
        <v>5.6767041406752261E-2</v>
      </c>
      <c r="E134" s="185">
        <v>12899</v>
      </c>
      <c r="F134" s="186">
        <v>-6.699522562759852E-3</v>
      </c>
      <c r="G134" s="185">
        <v>12659</v>
      </c>
      <c r="H134" s="186">
        <v>4.5766212308963272E-2</v>
      </c>
      <c r="I134" s="185">
        <v>67254</v>
      </c>
      <c r="J134" s="186">
        <v>0.10589666853027269</v>
      </c>
      <c r="K134" s="185">
        <v>18159</v>
      </c>
      <c r="L134" s="186">
        <v>4.1585407823792497E-2</v>
      </c>
      <c r="M134" s="185">
        <v>136837</v>
      </c>
      <c r="N134" s="186">
        <v>3.7964985739425972E-2</v>
      </c>
      <c r="O134" s="185">
        <v>1600</v>
      </c>
      <c r="P134" s="186">
        <v>0.40105078809106831</v>
      </c>
      <c r="Q134" s="185">
        <v>13396</v>
      </c>
      <c r="R134" s="186">
        <v>0.37804752597469404</v>
      </c>
      <c r="S134" s="185">
        <v>59293.731417890012</v>
      </c>
      <c r="T134" s="186">
        <v>-0.11045285571918084</v>
      </c>
      <c r="U134" s="185">
        <v>26699</v>
      </c>
      <c r="V134" s="186">
        <v>-3.390505138225508E-2</v>
      </c>
      <c r="W134" s="185">
        <v>9680</v>
      </c>
      <c r="X134" s="186">
        <v>-0.17342669285287338</v>
      </c>
      <c r="Y134" s="185">
        <v>9625</v>
      </c>
      <c r="Z134" s="186">
        <v>-6.1250365746610802E-2</v>
      </c>
      <c r="AA134" s="185">
        <v>13290</v>
      </c>
      <c r="AB134" s="186">
        <v>-0.22080206378986866</v>
      </c>
      <c r="AC134" s="185">
        <v>2132</v>
      </c>
      <c r="AD134" s="186">
        <v>-0.38718022420235698</v>
      </c>
      <c r="AE134" s="185">
        <v>2714</v>
      </c>
      <c r="AF134" s="186">
        <v>-0.25151682294539435</v>
      </c>
      <c r="AG134" s="185">
        <v>2183</v>
      </c>
      <c r="AH134" s="186">
        <v>0.29631828978622332</v>
      </c>
      <c r="AI134" s="185">
        <v>2278</v>
      </c>
      <c r="AJ134" s="186">
        <v>-0.22119658119658114</v>
      </c>
      <c r="AK134" s="185">
        <v>1974</v>
      </c>
      <c r="AL134" s="186">
        <v>-0.37273593898951385</v>
      </c>
      <c r="AM134" s="185">
        <v>1469</v>
      </c>
      <c r="AN134" s="186">
        <v>0.30693950177935947</v>
      </c>
      <c r="AO134" s="185">
        <v>1142</v>
      </c>
      <c r="AP134" s="186">
        <v>-1.8900343642611728E-2</v>
      </c>
      <c r="AQ134" s="185">
        <v>1591</v>
      </c>
      <c r="AR134" s="186">
        <v>0.31705298013245042</v>
      </c>
      <c r="AS134" s="185">
        <v>337580.48790824681</v>
      </c>
      <c r="AT134" s="186">
        <v>1.9739336530773866E-2</v>
      </c>
      <c r="AU134" s="187">
        <v>398398.54467528831</v>
      </c>
      <c r="AV134" s="188">
        <v>2.5222830972771337E-2</v>
      </c>
    </row>
    <row r="135" spans="2:48" ht="15" hidden="1" customHeight="1" outlineLevel="1">
      <c r="B135" s="184" t="s">
        <v>22</v>
      </c>
      <c r="C135" s="185">
        <v>50943</v>
      </c>
      <c r="D135" s="186">
        <v>-4.027449216993495E-3</v>
      </c>
      <c r="E135" s="185">
        <v>12470</v>
      </c>
      <c r="F135" s="186">
        <v>0.10061782877316849</v>
      </c>
      <c r="G135" s="185">
        <v>11671</v>
      </c>
      <c r="H135" s="186">
        <v>1.40759405682509E-2</v>
      </c>
      <c r="I135" s="185">
        <v>57377</v>
      </c>
      <c r="J135" s="186">
        <v>-2.7261168093583144E-2</v>
      </c>
      <c r="K135" s="185">
        <v>10056</v>
      </c>
      <c r="L135" s="186">
        <v>-0.11533386117709155</v>
      </c>
      <c r="M135" s="185">
        <v>134192</v>
      </c>
      <c r="N135" s="186">
        <v>0.16583263830970263</v>
      </c>
      <c r="O135" s="185">
        <v>1313</v>
      </c>
      <c r="P135" s="186">
        <v>9.5993322203672848E-2</v>
      </c>
      <c r="Q135" s="185">
        <v>14850</v>
      </c>
      <c r="R135" s="186">
        <v>0.15286080273270719</v>
      </c>
      <c r="S135" s="185">
        <v>65497.798104457346</v>
      </c>
      <c r="T135" s="186">
        <v>-7.1371331606794097E-2</v>
      </c>
      <c r="U135" s="185">
        <v>29590</v>
      </c>
      <c r="V135" s="186">
        <v>3.7481154237228642E-2</v>
      </c>
      <c r="W135" s="185">
        <v>10646</v>
      </c>
      <c r="X135" s="186">
        <v>-6.4663503777894871E-2</v>
      </c>
      <c r="Y135" s="185">
        <v>10359</v>
      </c>
      <c r="Z135" s="186">
        <v>-0.1747131931166348</v>
      </c>
      <c r="AA135" s="185">
        <v>14903</v>
      </c>
      <c r="AB135" s="186">
        <v>-0.1755822315649721</v>
      </c>
      <c r="AC135" s="185">
        <v>2466</v>
      </c>
      <c r="AD135" s="186">
        <v>-0.24146416487234701</v>
      </c>
      <c r="AE135" s="185">
        <v>3037</v>
      </c>
      <c r="AF135" s="186">
        <v>6.0405027932960875E-2</v>
      </c>
      <c r="AG135" s="185">
        <v>3278</v>
      </c>
      <c r="AH135" s="186">
        <v>0.18811163465023562</v>
      </c>
      <c r="AI135" s="185">
        <v>2542</v>
      </c>
      <c r="AJ135" s="186">
        <v>-0.32375631816972594</v>
      </c>
      <c r="AK135" s="185">
        <v>2608</v>
      </c>
      <c r="AL135" s="186">
        <v>-0.2601418439716312</v>
      </c>
      <c r="AM135" s="185">
        <v>1209</v>
      </c>
      <c r="AN135" s="186">
        <v>0.3141304347826086</v>
      </c>
      <c r="AO135" s="185">
        <v>1420</v>
      </c>
      <c r="AP135" s="186">
        <v>0.15635179153094469</v>
      </c>
      <c r="AQ135" s="185">
        <v>1298</v>
      </c>
      <c r="AR135" s="186">
        <v>-0.18824265165728582</v>
      </c>
      <c r="AS135" s="185">
        <v>325284.75008348818</v>
      </c>
      <c r="AT135" s="186">
        <v>3.9883951412593932E-2</v>
      </c>
      <c r="AU135" s="187">
        <v>376227.74605603906</v>
      </c>
      <c r="AV135" s="188">
        <v>3.3712791716158375E-2</v>
      </c>
    </row>
    <row r="136" spans="2:48" collapsed="1">
      <c r="B136" s="197">
        <v>2001</v>
      </c>
      <c r="C136" s="198">
        <v>1016083</v>
      </c>
      <c r="D136" s="199">
        <v>-1.4708349373721785E-2</v>
      </c>
      <c r="E136" s="198">
        <v>159743</v>
      </c>
      <c r="F136" s="199">
        <v>-1.5487871018637245E-2</v>
      </c>
      <c r="G136" s="198">
        <v>142513</v>
      </c>
      <c r="H136" s="199">
        <v>5.0515995872032926E-2</v>
      </c>
      <c r="I136" s="198">
        <v>725260</v>
      </c>
      <c r="J136" s="199">
        <v>3.9121433330228994E-2</v>
      </c>
      <c r="K136" s="198">
        <v>153626</v>
      </c>
      <c r="L136" s="199">
        <v>-1.6686615503766822E-2</v>
      </c>
      <c r="M136" s="198">
        <v>1884699</v>
      </c>
      <c r="N136" s="199">
        <v>0.11262968486003411</v>
      </c>
      <c r="O136" s="198">
        <v>33595</v>
      </c>
      <c r="P136" s="199">
        <v>6.3671479229989947E-2</v>
      </c>
      <c r="Q136" s="198">
        <v>127661</v>
      </c>
      <c r="R136" s="199">
        <v>5.2015261765651077E-2</v>
      </c>
      <c r="S136" s="198">
        <v>396735.69900364929</v>
      </c>
      <c r="T136" s="199">
        <v>-0.10415138131023316</v>
      </c>
      <c r="U136" s="198">
        <v>173455</v>
      </c>
      <c r="V136" s="199">
        <v>-7.4254942145937419E-2</v>
      </c>
      <c r="W136" s="198">
        <v>70256</v>
      </c>
      <c r="X136" s="199">
        <v>-0.15908410834620035</v>
      </c>
      <c r="Y136" s="198">
        <v>69081</v>
      </c>
      <c r="Z136" s="199">
        <v>-6.7657300186249936E-2</v>
      </c>
      <c r="AA136" s="198">
        <v>83944</v>
      </c>
      <c r="AB136" s="199">
        <v>-0.14212425013540997</v>
      </c>
      <c r="AC136" s="198">
        <v>33339</v>
      </c>
      <c r="AD136" s="199">
        <v>-0.18971928545388261</v>
      </c>
      <c r="AE136" s="198">
        <v>28995</v>
      </c>
      <c r="AF136" s="199">
        <v>-0.13256147908813498</v>
      </c>
      <c r="AG136" s="198">
        <v>46864</v>
      </c>
      <c r="AH136" s="199">
        <v>0.48793497586995183</v>
      </c>
      <c r="AI136" s="198">
        <v>30017</v>
      </c>
      <c r="AJ136" s="199">
        <v>-0.12213026057965082</v>
      </c>
      <c r="AK136" s="198">
        <v>55316</v>
      </c>
      <c r="AL136" s="199">
        <v>-0.12960835837804663</v>
      </c>
      <c r="AM136" s="198">
        <v>12130</v>
      </c>
      <c r="AN136" s="199">
        <v>7.9181494661921814E-2</v>
      </c>
      <c r="AO136" s="198">
        <v>13784</v>
      </c>
      <c r="AP136" s="199">
        <v>-7.0595374553300561E-2</v>
      </c>
      <c r="AQ136" s="198">
        <v>19678</v>
      </c>
      <c r="AR136" s="199">
        <v>-0.28388951563011755</v>
      </c>
      <c r="AS136" s="198">
        <v>3863955.7131452188</v>
      </c>
      <c r="AT136" s="199">
        <v>4.4545532431263357E-2</v>
      </c>
      <c r="AU136" s="200">
        <v>4880038.6984368684</v>
      </c>
      <c r="AV136" s="201">
        <v>3.1627946278638408E-2</v>
      </c>
    </row>
    <row r="137" spans="2:48" ht="15" hidden="1" customHeight="1" outlineLevel="1">
      <c r="B137" s="184" t="s">
        <v>11</v>
      </c>
      <c r="C137" s="185">
        <v>65923</v>
      </c>
      <c r="D137" s="186">
        <v>-2.0707993523181312E-2</v>
      </c>
      <c r="E137" s="185">
        <v>12924</v>
      </c>
      <c r="F137" s="186">
        <v>0.33347090383821709</v>
      </c>
      <c r="G137" s="185">
        <v>12742</v>
      </c>
      <c r="H137" s="186">
        <v>0.1036812472932005</v>
      </c>
      <c r="I137" s="185">
        <v>58276</v>
      </c>
      <c r="J137" s="186">
        <v>0.18971888206112331</v>
      </c>
      <c r="K137" s="185">
        <v>11253</v>
      </c>
      <c r="L137" s="186">
        <v>0.2772985244040862</v>
      </c>
      <c r="M137" s="185">
        <v>145096</v>
      </c>
      <c r="N137" s="186">
        <v>0.22115149933933131</v>
      </c>
      <c r="O137" s="185">
        <v>2296</v>
      </c>
      <c r="P137" s="186">
        <v>0.66981818181818187</v>
      </c>
      <c r="Q137" s="185">
        <v>8602</v>
      </c>
      <c r="R137" s="186">
        <v>0.20391882435269415</v>
      </c>
      <c r="S137" s="185">
        <v>63340.501510985647</v>
      </c>
      <c r="T137" s="186">
        <v>0.11506668720075419</v>
      </c>
      <c r="U137" s="185">
        <v>28278</v>
      </c>
      <c r="V137" s="186">
        <v>0.1655743786323729</v>
      </c>
      <c r="W137" s="185">
        <v>9788</v>
      </c>
      <c r="X137" s="186">
        <v>0.2021616310488823</v>
      </c>
      <c r="Y137" s="185">
        <v>10611</v>
      </c>
      <c r="Z137" s="186">
        <v>0.13377497595896992</v>
      </c>
      <c r="AA137" s="185">
        <v>14663</v>
      </c>
      <c r="AB137" s="186">
        <v>-2.5260918699727464E-2</v>
      </c>
      <c r="AC137" s="185">
        <v>2830</v>
      </c>
      <c r="AD137" s="186">
        <v>0.18907563025210083</v>
      </c>
      <c r="AE137" s="185">
        <v>2999</v>
      </c>
      <c r="AF137" s="186">
        <v>0.22960229602296023</v>
      </c>
      <c r="AG137" s="185">
        <v>3322</v>
      </c>
      <c r="AH137" s="186">
        <v>0.19884518224467707</v>
      </c>
      <c r="AI137" s="185">
        <v>2451</v>
      </c>
      <c r="AJ137" s="186">
        <v>-0.10153958944281527</v>
      </c>
      <c r="AK137" s="185">
        <v>3530</v>
      </c>
      <c r="AL137" s="186">
        <v>1.8759018759018753E-2</v>
      </c>
      <c r="AM137" s="185">
        <v>844</v>
      </c>
      <c r="AN137" s="186">
        <v>0.10906701708278588</v>
      </c>
      <c r="AO137" s="185">
        <v>839</v>
      </c>
      <c r="AP137" s="186">
        <v>0.40536013400335014</v>
      </c>
      <c r="AQ137" s="185">
        <v>1742</v>
      </c>
      <c r="AR137" s="186">
        <v>1.1027278003482355E-2</v>
      </c>
      <c r="AS137" s="185">
        <v>333086</v>
      </c>
      <c r="AT137" s="186">
        <v>0.18943143430534426</v>
      </c>
      <c r="AU137" s="187">
        <v>399009</v>
      </c>
      <c r="AV137" s="188">
        <v>0.14870665457529042</v>
      </c>
    </row>
    <row r="138" spans="2:48" ht="15" hidden="1" customHeight="1" outlineLevel="1">
      <c r="B138" s="184" t="s">
        <v>12</v>
      </c>
      <c r="C138" s="185">
        <v>65309</v>
      </c>
      <c r="D138" s="186">
        <v>7.5128814291445245E-3</v>
      </c>
      <c r="E138" s="185">
        <v>12772</v>
      </c>
      <c r="F138" s="186">
        <v>-3.4034185448494902E-2</v>
      </c>
      <c r="G138" s="185">
        <v>12035</v>
      </c>
      <c r="H138" s="186">
        <v>-0.13179916317991636</v>
      </c>
      <c r="I138" s="185">
        <v>68409</v>
      </c>
      <c r="J138" s="186">
        <v>5.1721351220299638E-3</v>
      </c>
      <c r="K138" s="185">
        <v>7548</v>
      </c>
      <c r="L138" s="186">
        <v>-6.1882817643186261E-3</v>
      </c>
      <c r="M138" s="185">
        <v>131190</v>
      </c>
      <c r="N138" s="186">
        <v>-1.6920448414363687E-2</v>
      </c>
      <c r="O138" s="185">
        <v>2199</v>
      </c>
      <c r="P138" s="186">
        <v>0.38041431261770242</v>
      </c>
      <c r="Q138" s="185">
        <v>7520</v>
      </c>
      <c r="R138" s="186">
        <v>1.4649087761353652E-3</v>
      </c>
      <c r="S138" s="185">
        <v>62825.852400773292</v>
      </c>
      <c r="T138" s="186">
        <v>-8.7890169187991085E-2</v>
      </c>
      <c r="U138" s="185">
        <v>28211</v>
      </c>
      <c r="V138" s="186">
        <v>-1.5803795701925805E-2</v>
      </c>
      <c r="W138" s="185">
        <v>11138</v>
      </c>
      <c r="X138" s="186">
        <v>-3.8086190517315877E-2</v>
      </c>
      <c r="Y138" s="185">
        <v>9033</v>
      </c>
      <c r="Z138" s="186">
        <v>-9.3709240493628942E-2</v>
      </c>
      <c r="AA138" s="185">
        <v>14444</v>
      </c>
      <c r="AB138" s="186">
        <v>-0.2263524370648099</v>
      </c>
      <c r="AC138" s="185">
        <v>3096</v>
      </c>
      <c r="AD138" s="186">
        <v>-0.13591962042980743</v>
      </c>
      <c r="AE138" s="185">
        <v>3302</v>
      </c>
      <c r="AF138" s="186">
        <v>-9.4846491228070207E-2</v>
      </c>
      <c r="AG138" s="185">
        <v>2962</v>
      </c>
      <c r="AH138" s="186">
        <v>0.74543311726576311</v>
      </c>
      <c r="AI138" s="185">
        <v>2324</v>
      </c>
      <c r="AJ138" s="186">
        <v>-0.18255364052057688</v>
      </c>
      <c r="AK138" s="185">
        <v>3080</v>
      </c>
      <c r="AL138" s="186">
        <v>-0.21146953405017921</v>
      </c>
      <c r="AM138" s="185">
        <v>1081</v>
      </c>
      <c r="AN138" s="186">
        <v>0.39124839124839128</v>
      </c>
      <c r="AO138" s="185">
        <v>868</v>
      </c>
      <c r="AP138" s="186">
        <v>-3.125E-2</v>
      </c>
      <c r="AQ138" s="185">
        <v>1540</v>
      </c>
      <c r="AR138" s="186">
        <v>-0.25060827250608275</v>
      </c>
      <c r="AS138" s="185">
        <v>322752.30333492742</v>
      </c>
      <c r="AT138" s="186">
        <v>-3.2432538794009202E-2</v>
      </c>
      <c r="AU138" s="187">
        <v>388061.31084780884</v>
      </c>
      <c r="AV138" s="188">
        <v>-2.5933180580404391E-2</v>
      </c>
    </row>
    <row r="139" spans="2:48" ht="15" hidden="1" customHeight="1" outlineLevel="1">
      <c r="B139" s="184" t="s">
        <v>13</v>
      </c>
      <c r="C139" s="185">
        <v>91463</v>
      </c>
      <c r="D139" s="186">
        <v>-5.4636223630218361E-2</v>
      </c>
      <c r="E139" s="185">
        <v>17902</v>
      </c>
      <c r="F139" s="186">
        <v>4.8187833011300363E-2</v>
      </c>
      <c r="G139" s="185">
        <v>12695</v>
      </c>
      <c r="H139" s="186">
        <v>3.7953664900767237E-3</v>
      </c>
      <c r="I139" s="185">
        <v>59062</v>
      </c>
      <c r="J139" s="186">
        <v>-0.12625007396887389</v>
      </c>
      <c r="K139" s="185">
        <v>11355</v>
      </c>
      <c r="L139" s="186">
        <v>-0.25452993697478987</v>
      </c>
      <c r="M139" s="185">
        <v>156965</v>
      </c>
      <c r="N139" s="186">
        <v>-1.4707359329098391E-2</v>
      </c>
      <c r="O139" s="185">
        <v>3047</v>
      </c>
      <c r="P139" s="186">
        <v>4.9603858077850393E-2</v>
      </c>
      <c r="Q139" s="185">
        <v>7259</v>
      </c>
      <c r="R139" s="186">
        <v>-4.7875131164742957E-2</v>
      </c>
      <c r="S139" s="185">
        <v>33097.00447811358</v>
      </c>
      <c r="T139" s="186">
        <v>-2.376283670939483E-2</v>
      </c>
      <c r="U139" s="185">
        <v>14073</v>
      </c>
      <c r="V139" s="186">
        <v>2.8953717920596533E-2</v>
      </c>
      <c r="W139" s="185">
        <v>6794</v>
      </c>
      <c r="X139" s="186">
        <v>0.19172075074548323</v>
      </c>
      <c r="Y139" s="185">
        <v>5333</v>
      </c>
      <c r="Z139" s="186">
        <v>-0.21619635508524393</v>
      </c>
      <c r="AA139" s="185">
        <v>6897</v>
      </c>
      <c r="AB139" s="186">
        <v>-0.10660621761658029</v>
      </c>
      <c r="AC139" s="185">
        <v>5014</v>
      </c>
      <c r="AD139" s="186">
        <v>-0.14959294436906379</v>
      </c>
      <c r="AE139" s="185">
        <v>2962</v>
      </c>
      <c r="AF139" s="186">
        <v>-0.14738054116292454</v>
      </c>
      <c r="AG139" s="185">
        <v>2809</v>
      </c>
      <c r="AH139" s="186">
        <v>0.28089375284997731</v>
      </c>
      <c r="AI139" s="185">
        <v>2299</v>
      </c>
      <c r="AJ139" s="186">
        <v>-0.23443223443223449</v>
      </c>
      <c r="AK139" s="185">
        <v>4778</v>
      </c>
      <c r="AL139" s="186">
        <v>-4.13322632423756E-2</v>
      </c>
      <c r="AM139" s="185">
        <v>892</v>
      </c>
      <c r="AN139" s="186">
        <v>0.23717059639389726</v>
      </c>
      <c r="AO139" s="185">
        <v>2019</v>
      </c>
      <c r="AP139" s="186">
        <v>0.74805194805194808</v>
      </c>
      <c r="AQ139" s="185">
        <v>2558</v>
      </c>
      <c r="AR139" s="186">
        <v>-8.1178160919540221E-2</v>
      </c>
      <c r="AS139" s="185">
        <v>324713.29734989733</v>
      </c>
      <c r="AT139" s="186">
        <v>-4.6370040869635587E-2</v>
      </c>
      <c r="AU139" s="187">
        <v>416176.24271367374</v>
      </c>
      <c r="AV139" s="188">
        <v>-4.8199474177364476E-2</v>
      </c>
    </row>
    <row r="140" spans="2:48" ht="15" hidden="1" customHeight="1" outlineLevel="1">
      <c r="B140" s="184" t="s">
        <v>14</v>
      </c>
      <c r="C140" s="185">
        <v>111435</v>
      </c>
      <c r="D140" s="186">
        <v>3.7685774946921491E-2</v>
      </c>
      <c r="E140" s="185">
        <v>12932</v>
      </c>
      <c r="F140" s="186">
        <v>8.6905362245755624E-2</v>
      </c>
      <c r="G140" s="185">
        <v>8505</v>
      </c>
      <c r="H140" s="186">
        <v>-0.12047569803516034</v>
      </c>
      <c r="I140" s="185">
        <v>54161</v>
      </c>
      <c r="J140" s="186">
        <v>-1.2543528596692721E-2</v>
      </c>
      <c r="K140" s="185">
        <v>10699</v>
      </c>
      <c r="L140" s="186">
        <v>-0.20900487949134994</v>
      </c>
      <c r="M140" s="185">
        <v>170311</v>
      </c>
      <c r="N140" s="186">
        <v>0.20276979357198854</v>
      </c>
      <c r="O140" s="185">
        <v>3529</v>
      </c>
      <c r="P140" s="186">
        <v>0.22195290858725758</v>
      </c>
      <c r="Q140" s="185">
        <v>8454</v>
      </c>
      <c r="R140" s="186">
        <v>-8.0087051142546217E-2</v>
      </c>
      <c r="S140" s="185">
        <v>8711.9369741750343</v>
      </c>
      <c r="T140" s="186">
        <v>0.42878020147118368</v>
      </c>
      <c r="U140" s="185">
        <v>3465</v>
      </c>
      <c r="V140" s="186">
        <v>0.88931297709923673</v>
      </c>
      <c r="W140" s="185">
        <v>2682</v>
      </c>
      <c r="X140" s="186">
        <v>0.88078541374474062</v>
      </c>
      <c r="Y140" s="185">
        <v>1860</v>
      </c>
      <c r="Z140" s="186">
        <v>0.16687578419071514</v>
      </c>
      <c r="AA140" s="185">
        <v>703</v>
      </c>
      <c r="AB140" s="186">
        <v>-0.43488745980707399</v>
      </c>
      <c r="AC140" s="185">
        <v>3282</v>
      </c>
      <c r="AD140" s="186">
        <v>1.2650416538105613E-2</v>
      </c>
      <c r="AE140" s="185">
        <v>2629</v>
      </c>
      <c r="AF140" s="186">
        <v>7.7900779007790133E-2</v>
      </c>
      <c r="AG140" s="185">
        <v>2903</v>
      </c>
      <c r="AH140" s="186">
        <v>0.67706528018486423</v>
      </c>
      <c r="AI140" s="185">
        <v>3080</v>
      </c>
      <c r="AJ140" s="186">
        <v>-0.13604488078541377</v>
      </c>
      <c r="AK140" s="185">
        <v>7367</v>
      </c>
      <c r="AL140" s="186">
        <v>2.3052353839744466E-2</v>
      </c>
      <c r="AM140" s="185">
        <v>764</v>
      </c>
      <c r="AN140" s="186">
        <v>-0.25098039215686274</v>
      </c>
      <c r="AO140" s="185">
        <v>1259</v>
      </c>
      <c r="AP140" s="186">
        <v>0.14143245693563</v>
      </c>
      <c r="AQ140" s="185">
        <v>3192</v>
      </c>
      <c r="AR140" s="186">
        <v>0.14122273864855206</v>
      </c>
      <c r="AS140" s="185">
        <v>301779.21676668705</v>
      </c>
      <c r="AT140" s="186">
        <v>0.10610052919441726</v>
      </c>
      <c r="AU140" s="187">
        <v>413214.25445246208</v>
      </c>
      <c r="AV140" s="188">
        <v>8.6777449283831576E-2</v>
      </c>
    </row>
    <row r="141" spans="2:48" ht="15" hidden="1" customHeight="1" outlineLevel="1">
      <c r="B141" s="184" t="s">
        <v>15</v>
      </c>
      <c r="C141" s="185">
        <v>136144</v>
      </c>
      <c r="D141" s="186">
        <v>-3.7393436025026094E-3</v>
      </c>
      <c r="E141" s="185">
        <v>12654</v>
      </c>
      <c r="F141" s="186">
        <v>-0.16165363720683712</v>
      </c>
      <c r="G141" s="185">
        <v>9719</v>
      </c>
      <c r="H141" s="186">
        <v>-0.22668682367918525</v>
      </c>
      <c r="I141" s="185">
        <v>47224</v>
      </c>
      <c r="J141" s="186">
        <v>-6.3331812682230204E-2</v>
      </c>
      <c r="K141" s="185">
        <v>15108</v>
      </c>
      <c r="L141" s="186">
        <v>-0.17456154728732998</v>
      </c>
      <c r="M141" s="185">
        <v>152439</v>
      </c>
      <c r="N141" s="186">
        <v>9.2603874741074677E-2</v>
      </c>
      <c r="O141" s="185">
        <v>4105</v>
      </c>
      <c r="P141" s="186">
        <v>7.4326092645904174E-2</v>
      </c>
      <c r="Q141" s="185">
        <v>16775</v>
      </c>
      <c r="R141" s="186">
        <v>-0.12970168612191957</v>
      </c>
      <c r="S141" s="185">
        <v>10583.924107181874</v>
      </c>
      <c r="T141" s="186">
        <v>0.48042578207945308</v>
      </c>
      <c r="U141" s="185">
        <v>3951</v>
      </c>
      <c r="V141" s="186">
        <v>0.64419475655430714</v>
      </c>
      <c r="W141" s="185">
        <v>3508</v>
      </c>
      <c r="X141" s="186">
        <v>1.2501603592046182</v>
      </c>
      <c r="Y141" s="185">
        <v>2492</v>
      </c>
      <c r="Z141" s="186">
        <v>2.9752066115702469E-2</v>
      </c>
      <c r="AA141" s="185">
        <v>631</v>
      </c>
      <c r="AB141" s="186">
        <v>-0.1740837696335078</v>
      </c>
      <c r="AC141" s="185">
        <v>2799</v>
      </c>
      <c r="AD141" s="186">
        <v>-0.1728723404255319</v>
      </c>
      <c r="AE141" s="185">
        <v>2198</v>
      </c>
      <c r="AF141" s="186">
        <v>-0.19220874678427047</v>
      </c>
      <c r="AG141" s="185">
        <v>2893</v>
      </c>
      <c r="AH141" s="186">
        <v>0.18081632653061219</v>
      </c>
      <c r="AI141" s="185">
        <v>3073</v>
      </c>
      <c r="AJ141" s="186">
        <v>-0.3844150641025641</v>
      </c>
      <c r="AK141" s="185">
        <v>12069</v>
      </c>
      <c r="AL141" s="186">
        <v>-7.2186346863468587E-2</v>
      </c>
      <c r="AM141" s="185">
        <v>455</v>
      </c>
      <c r="AN141" s="186">
        <v>-4.2105263157894757E-2</v>
      </c>
      <c r="AO141" s="185">
        <v>1184</v>
      </c>
      <c r="AP141" s="186">
        <v>0.19354838709677424</v>
      </c>
      <c r="AQ141" s="185">
        <v>3729</v>
      </c>
      <c r="AR141" s="186">
        <v>0.21268292682926826</v>
      </c>
      <c r="AS141" s="185">
        <v>297006.80129651102</v>
      </c>
      <c r="AT141" s="186">
        <v>-8.6165664760140537E-4</v>
      </c>
      <c r="AU141" s="187">
        <v>433150.79755716748</v>
      </c>
      <c r="AV141" s="188">
        <v>-1.7680756767447514E-3</v>
      </c>
    </row>
    <row r="142" spans="2:48" ht="15" hidden="1" customHeight="1" outlineLevel="1">
      <c r="B142" s="184" t="s">
        <v>16</v>
      </c>
      <c r="C142" s="185">
        <v>107280</v>
      </c>
      <c r="D142" s="186">
        <v>-6.6850613877520448E-3</v>
      </c>
      <c r="E142" s="185">
        <v>17090</v>
      </c>
      <c r="F142" s="186">
        <v>-2.006880733944949E-2</v>
      </c>
      <c r="G142" s="185">
        <v>12864</v>
      </c>
      <c r="H142" s="186">
        <v>-0.20257872551450529</v>
      </c>
      <c r="I142" s="185">
        <v>49507</v>
      </c>
      <c r="J142" s="186">
        <v>-8.5878355921562788E-2</v>
      </c>
      <c r="K142" s="185">
        <v>14806</v>
      </c>
      <c r="L142" s="186">
        <v>-0.10114133074307918</v>
      </c>
      <c r="M142" s="185">
        <v>143593</v>
      </c>
      <c r="N142" s="186">
        <v>-3.6838045410336417E-2</v>
      </c>
      <c r="O142" s="185">
        <v>4661</v>
      </c>
      <c r="P142" s="186">
        <v>0.3934230194319881</v>
      </c>
      <c r="Q142" s="185">
        <v>12670</v>
      </c>
      <c r="R142" s="186">
        <v>0.13601721509907638</v>
      </c>
      <c r="S142" s="185">
        <v>8183.2121819988688</v>
      </c>
      <c r="T142" s="186">
        <v>0.59008632656517546</v>
      </c>
      <c r="U142" s="185">
        <v>2990</v>
      </c>
      <c r="V142" s="186">
        <v>0.44444444444444442</v>
      </c>
      <c r="W142" s="185">
        <v>2659</v>
      </c>
      <c r="X142" s="186">
        <v>0.77859531772575252</v>
      </c>
      <c r="Y142" s="185">
        <v>1832</v>
      </c>
      <c r="Z142" s="186">
        <v>0.98914223669923995</v>
      </c>
      <c r="AA142" s="185">
        <v>700</v>
      </c>
      <c r="AB142" s="186">
        <v>6.0606060606060552E-2</v>
      </c>
      <c r="AC142" s="185">
        <v>4147</v>
      </c>
      <c r="AD142" s="186">
        <v>-0.12969569779643231</v>
      </c>
      <c r="AE142" s="185">
        <v>2496</v>
      </c>
      <c r="AF142" s="186">
        <v>-0.2903042365652545</v>
      </c>
      <c r="AG142" s="185">
        <v>2709</v>
      </c>
      <c r="AH142" s="186">
        <v>0.44249201277955263</v>
      </c>
      <c r="AI142" s="185">
        <v>3121</v>
      </c>
      <c r="AJ142" s="186">
        <v>-0.35060341240116522</v>
      </c>
      <c r="AK142" s="185">
        <v>8534</v>
      </c>
      <c r="AL142" s="186">
        <v>1.1257257968953605E-2</v>
      </c>
      <c r="AM142" s="185">
        <v>748</v>
      </c>
      <c r="AN142" s="186">
        <v>-0.1913513513513514</v>
      </c>
      <c r="AO142" s="185">
        <v>1769</v>
      </c>
      <c r="AP142" s="186">
        <v>0.48780487804878048</v>
      </c>
      <c r="AQ142" s="185">
        <v>2905</v>
      </c>
      <c r="AR142" s="186">
        <v>0.23880597014925375</v>
      </c>
      <c r="AS142" s="185">
        <v>289803.19930526469</v>
      </c>
      <c r="AT142" s="186">
        <v>-3.655703331493132E-2</v>
      </c>
      <c r="AU142" s="187">
        <v>397083.19262020325</v>
      </c>
      <c r="AV142" s="188">
        <v>-2.8665393692154484E-2</v>
      </c>
    </row>
    <row r="143" spans="2:48" ht="15" hidden="1" customHeight="1" outlineLevel="1">
      <c r="B143" s="184" t="s">
        <v>17</v>
      </c>
      <c r="C143" s="185">
        <v>90295</v>
      </c>
      <c r="D143" s="186">
        <v>7.1420095875456724E-2</v>
      </c>
      <c r="E143" s="185">
        <v>10658</v>
      </c>
      <c r="F143" s="186">
        <v>5.9232756907175554E-2</v>
      </c>
      <c r="G143" s="185">
        <v>9180</v>
      </c>
      <c r="H143" s="186">
        <v>4.4862676441623783E-3</v>
      </c>
      <c r="I143" s="185">
        <v>44511</v>
      </c>
      <c r="J143" s="186">
        <v>-3.6537587393666526E-2</v>
      </c>
      <c r="K143" s="185">
        <v>9556</v>
      </c>
      <c r="L143" s="186">
        <v>-0.10103480714957669</v>
      </c>
      <c r="M143" s="185">
        <v>151593</v>
      </c>
      <c r="N143" s="186">
        <v>0.1456891078932252</v>
      </c>
      <c r="O143" s="185">
        <v>3826</v>
      </c>
      <c r="P143" s="186">
        <v>0.61912822683030044</v>
      </c>
      <c r="Q143" s="185">
        <v>7815</v>
      </c>
      <c r="R143" s="186">
        <v>5.9948460599484665E-2</v>
      </c>
      <c r="S143" s="185">
        <v>9282.5724580594015</v>
      </c>
      <c r="T143" s="186">
        <v>0.23463146741467078</v>
      </c>
      <c r="U143" s="185">
        <v>3851</v>
      </c>
      <c r="V143" s="186">
        <v>0.62420919443272882</v>
      </c>
      <c r="W143" s="185">
        <v>2638</v>
      </c>
      <c r="X143" s="186">
        <v>1.1711934156378603</v>
      </c>
      <c r="Y143" s="185">
        <v>2032</v>
      </c>
      <c r="Z143" s="186">
        <v>-0.22294455066921604</v>
      </c>
      <c r="AA143" s="185">
        <v>760</v>
      </c>
      <c r="AB143" s="186">
        <v>-0.42293090356871677</v>
      </c>
      <c r="AC143" s="185">
        <v>2711</v>
      </c>
      <c r="AD143" s="186">
        <v>-0.19650266745702427</v>
      </c>
      <c r="AE143" s="185">
        <v>2279</v>
      </c>
      <c r="AF143" s="186">
        <v>0.15275670207384917</v>
      </c>
      <c r="AG143" s="185">
        <v>2561</v>
      </c>
      <c r="AH143" s="186">
        <v>0.55873402312842368</v>
      </c>
      <c r="AI143" s="185">
        <v>2707</v>
      </c>
      <c r="AJ143" s="186">
        <v>-0.13762344695762985</v>
      </c>
      <c r="AK143" s="185">
        <v>5417</v>
      </c>
      <c r="AL143" s="186">
        <v>-1.1676701331873707E-2</v>
      </c>
      <c r="AM143" s="185">
        <v>915</v>
      </c>
      <c r="AN143" s="186">
        <v>7.9009433962264231E-2</v>
      </c>
      <c r="AO143" s="185">
        <v>1246</v>
      </c>
      <c r="AP143" s="186">
        <v>-9.5389507154213238E-3</v>
      </c>
      <c r="AQ143" s="185">
        <v>2651</v>
      </c>
      <c r="AR143" s="186">
        <v>0.18242640499553975</v>
      </c>
      <c r="AS143" s="185">
        <v>266909.27564951329</v>
      </c>
      <c r="AT143" s="186">
        <v>8.6904279517043381E-2</v>
      </c>
      <c r="AU143" s="187">
        <v>357204.34706960927</v>
      </c>
      <c r="AV143" s="188">
        <v>8.2948281255323941E-2</v>
      </c>
    </row>
    <row r="144" spans="2:48" ht="15" hidden="1" customHeight="1" outlineLevel="1">
      <c r="B144" s="184" t="s">
        <v>18</v>
      </c>
      <c r="C144" s="185">
        <v>78462</v>
      </c>
      <c r="D144" s="186">
        <v>1.7836989375640488E-2</v>
      </c>
      <c r="E144" s="185">
        <v>12441</v>
      </c>
      <c r="F144" s="186">
        <v>0</v>
      </c>
      <c r="G144" s="185">
        <v>7603</v>
      </c>
      <c r="H144" s="186">
        <v>-0.23101041772023867</v>
      </c>
      <c r="I144" s="185">
        <v>50283</v>
      </c>
      <c r="J144" s="186">
        <v>-0.1042805992482676</v>
      </c>
      <c r="K144" s="185">
        <v>11417</v>
      </c>
      <c r="L144" s="186">
        <v>-0.20211055978754633</v>
      </c>
      <c r="M144" s="185">
        <v>133019</v>
      </c>
      <c r="N144" s="186">
        <v>6.1248424311084904E-2</v>
      </c>
      <c r="O144" s="185">
        <v>3151</v>
      </c>
      <c r="P144" s="186">
        <v>0.36466002598527503</v>
      </c>
      <c r="Q144" s="185">
        <v>7433</v>
      </c>
      <c r="R144" s="186">
        <v>8.4001750036459155E-2</v>
      </c>
      <c r="S144" s="185">
        <v>11932.227937709422</v>
      </c>
      <c r="T144" s="186">
        <v>0.96970892881460147</v>
      </c>
      <c r="U144" s="185">
        <v>4769</v>
      </c>
      <c r="V144" s="186">
        <v>1.9186046511627906</v>
      </c>
      <c r="W144" s="185">
        <v>3469</v>
      </c>
      <c r="X144" s="186">
        <v>4.049490538573508</v>
      </c>
      <c r="Y144" s="185">
        <v>2560</v>
      </c>
      <c r="Z144" s="186">
        <v>0.25984251968503935</v>
      </c>
      <c r="AA144" s="185">
        <v>1128</v>
      </c>
      <c r="AB144" s="186">
        <v>-0.3380281690140845</v>
      </c>
      <c r="AC144" s="185">
        <v>2907</v>
      </c>
      <c r="AD144" s="186">
        <v>-0.22603833865814693</v>
      </c>
      <c r="AE144" s="185">
        <v>2113</v>
      </c>
      <c r="AF144" s="186">
        <v>-0.20444277108433739</v>
      </c>
      <c r="AG144" s="185">
        <v>1680</v>
      </c>
      <c r="AH144" s="186">
        <v>-6.6147859922178975E-2</v>
      </c>
      <c r="AI144" s="185">
        <v>1674</v>
      </c>
      <c r="AJ144" s="186">
        <v>-0.32281553398058249</v>
      </c>
      <c r="AK144" s="185">
        <v>2760</v>
      </c>
      <c r="AL144" s="186">
        <v>-0.61175974117316079</v>
      </c>
      <c r="AM144" s="185">
        <v>1007</v>
      </c>
      <c r="AN144" s="186">
        <v>2.8600612870275821E-2</v>
      </c>
      <c r="AO144" s="185">
        <v>1258</v>
      </c>
      <c r="AP144" s="186">
        <v>2.3596419853539441E-2</v>
      </c>
      <c r="AQ144" s="185">
        <v>2240</v>
      </c>
      <c r="AR144" s="186">
        <v>2.3298309730470645E-2</v>
      </c>
      <c r="AS144" s="185">
        <v>252916.39940920184</v>
      </c>
      <c r="AT144" s="186">
        <v>-1.0297724557861265E-2</v>
      </c>
      <c r="AU144" s="187">
        <v>331378.4172461913</v>
      </c>
      <c r="AV144" s="188">
        <v>-3.777707445946743E-3</v>
      </c>
    </row>
    <row r="145" spans="2:48" ht="15" hidden="1" customHeight="1" outlineLevel="1">
      <c r="B145" s="184" t="s">
        <v>19</v>
      </c>
      <c r="C145" s="185">
        <v>106751</v>
      </c>
      <c r="D145" s="186">
        <v>0.29741127856101124</v>
      </c>
      <c r="E145" s="185">
        <v>13692</v>
      </c>
      <c r="F145" s="186">
        <v>-5.3897180762852437E-2</v>
      </c>
      <c r="G145" s="185">
        <v>14310</v>
      </c>
      <c r="H145" s="186">
        <v>-1.3259822737106131E-3</v>
      </c>
      <c r="I145" s="185">
        <v>68414</v>
      </c>
      <c r="J145" s="186">
        <v>3.5665627176117987E-2</v>
      </c>
      <c r="K145" s="185">
        <v>23195</v>
      </c>
      <c r="L145" s="186">
        <v>3.7649298944089082E-3</v>
      </c>
      <c r="M145" s="185">
        <v>120695</v>
      </c>
      <c r="N145" s="186">
        <v>-3.3550866797453671E-2</v>
      </c>
      <c r="O145" s="185">
        <v>1410</v>
      </c>
      <c r="P145" s="186">
        <v>-0.31185944363103957</v>
      </c>
      <c r="Q145" s="185">
        <v>12108</v>
      </c>
      <c r="R145" s="186">
        <v>0.57226334242306187</v>
      </c>
      <c r="S145" s="185">
        <v>39158.066936540519</v>
      </c>
      <c r="T145" s="186">
        <v>0.30064518925500905</v>
      </c>
      <c r="U145" s="185">
        <v>17594</v>
      </c>
      <c r="V145" s="186">
        <v>0.26995813483470488</v>
      </c>
      <c r="W145" s="185">
        <v>8040</v>
      </c>
      <c r="X145" s="186">
        <v>0.67534903104813493</v>
      </c>
      <c r="Y145" s="185">
        <v>5865</v>
      </c>
      <c r="Z145" s="186">
        <v>0.12162937464142276</v>
      </c>
      <c r="AA145" s="185">
        <v>7658</v>
      </c>
      <c r="AB145" s="186">
        <v>0.2303984575835476</v>
      </c>
      <c r="AC145" s="185">
        <v>4200</v>
      </c>
      <c r="AD145" s="186">
        <v>0.11464968152866239</v>
      </c>
      <c r="AE145" s="185">
        <v>3191</v>
      </c>
      <c r="AF145" s="186">
        <v>-0.12599287866337994</v>
      </c>
      <c r="AG145" s="185">
        <v>3156</v>
      </c>
      <c r="AH145" s="186">
        <v>0.23136948888021847</v>
      </c>
      <c r="AI145" s="185">
        <v>3384</v>
      </c>
      <c r="AJ145" s="186">
        <v>6.9532237673830544E-2</v>
      </c>
      <c r="AK145" s="185">
        <v>5705</v>
      </c>
      <c r="AL145" s="186">
        <v>6.1197916666666741E-2</v>
      </c>
      <c r="AM145" s="185">
        <v>1079</v>
      </c>
      <c r="AN145" s="186">
        <v>0.13340336134453779</v>
      </c>
      <c r="AO145" s="185">
        <v>1098</v>
      </c>
      <c r="AP145" s="186">
        <v>0.46205059920106528</v>
      </c>
      <c r="AQ145" s="185">
        <v>2919</v>
      </c>
      <c r="AR145" s="186">
        <v>0.34330418775885874</v>
      </c>
      <c r="AS145" s="185">
        <v>317714.88234248833</v>
      </c>
      <c r="AT145" s="186">
        <v>4.1318909746276722E-2</v>
      </c>
      <c r="AU145" s="187">
        <v>424466.17975376692</v>
      </c>
      <c r="AV145" s="188">
        <v>9.5713236189868711E-2</v>
      </c>
    </row>
    <row r="146" spans="2:48" ht="15" hidden="1" customHeight="1" outlineLevel="1">
      <c r="B146" s="184" t="s">
        <v>20</v>
      </c>
      <c r="C146" s="185">
        <v>69489</v>
      </c>
      <c r="D146" s="186">
        <v>-6.6698005506681923E-2</v>
      </c>
      <c r="E146" s="185">
        <v>14875</v>
      </c>
      <c r="F146" s="186">
        <v>0.19123888844398174</v>
      </c>
      <c r="G146" s="185">
        <v>12393</v>
      </c>
      <c r="H146" s="186">
        <v>9.3918262865213098E-2</v>
      </c>
      <c r="I146" s="185">
        <v>78309</v>
      </c>
      <c r="J146" s="186">
        <v>9.9027409372236974E-2</v>
      </c>
      <c r="K146" s="185">
        <v>12495</v>
      </c>
      <c r="L146" s="186">
        <v>-0.23875959546728398</v>
      </c>
      <c r="M146" s="185">
        <v>142077</v>
      </c>
      <c r="N146" s="186">
        <v>0.1386838498713665</v>
      </c>
      <c r="O146" s="185">
        <v>1020</v>
      </c>
      <c r="P146" s="186">
        <v>-0.45072697899838454</v>
      </c>
      <c r="Q146" s="185">
        <v>10111</v>
      </c>
      <c r="R146" s="186">
        <v>6.7800190093990853E-2</v>
      </c>
      <c r="S146" s="185">
        <v>58571.554654617517</v>
      </c>
      <c r="T146" s="186">
        <v>-0.12773453458566042</v>
      </c>
      <c r="U146" s="185">
        <v>24029</v>
      </c>
      <c r="V146" s="186">
        <v>-0.17610149151380083</v>
      </c>
      <c r="W146" s="185">
        <v>9738</v>
      </c>
      <c r="X146" s="186">
        <v>-7.2483093627964568E-2</v>
      </c>
      <c r="Y146" s="185">
        <v>9671</v>
      </c>
      <c r="Z146" s="186">
        <v>-0.19676079734219265</v>
      </c>
      <c r="AA146" s="185">
        <v>15134</v>
      </c>
      <c r="AB146" s="186">
        <v>-2.0135966332146316E-2</v>
      </c>
      <c r="AC146" s="185">
        <v>3429</v>
      </c>
      <c r="AD146" s="186">
        <v>-3.0260180995475117E-2</v>
      </c>
      <c r="AE146" s="185">
        <v>2767</v>
      </c>
      <c r="AF146" s="186">
        <v>-0.18903868698710435</v>
      </c>
      <c r="AG146" s="185">
        <v>2058</v>
      </c>
      <c r="AH146" s="186">
        <v>9.2356687898089262E-2</v>
      </c>
      <c r="AI146" s="185">
        <v>3396</v>
      </c>
      <c r="AJ146" s="186">
        <v>8.5330776605944347E-2</v>
      </c>
      <c r="AK146" s="185">
        <v>3641</v>
      </c>
      <c r="AL146" s="186">
        <v>-0.194647201946472</v>
      </c>
      <c r="AM146" s="185">
        <v>1411</v>
      </c>
      <c r="AN146" s="186">
        <v>0.21428571428571419</v>
      </c>
      <c r="AO146" s="185">
        <v>899</v>
      </c>
      <c r="AP146" s="186">
        <v>7.8475336322869627E-3</v>
      </c>
      <c r="AQ146" s="185">
        <v>1196</v>
      </c>
      <c r="AR146" s="186">
        <v>-0.416015625</v>
      </c>
      <c r="AS146" s="185">
        <v>348648.35377512971</v>
      </c>
      <c r="AT146" s="186">
        <v>3.9760527777032983E-2</v>
      </c>
      <c r="AU146" s="187">
        <v>418137.28707712423</v>
      </c>
      <c r="AV146" s="188">
        <v>2.0416548857078221E-2</v>
      </c>
    </row>
    <row r="147" spans="2:48" ht="15" hidden="1" customHeight="1" outlineLevel="1">
      <c r="B147" s="184" t="s">
        <v>21</v>
      </c>
      <c r="C147" s="185">
        <v>57551</v>
      </c>
      <c r="D147" s="186">
        <v>0.16530665964727564</v>
      </c>
      <c r="E147" s="185">
        <v>12986</v>
      </c>
      <c r="F147" s="186">
        <v>-5.7893209518282029E-2</v>
      </c>
      <c r="G147" s="185">
        <v>12105</v>
      </c>
      <c r="H147" s="186">
        <v>-0.14215859967401323</v>
      </c>
      <c r="I147" s="185">
        <v>60814</v>
      </c>
      <c r="J147" s="186">
        <v>-8.9144570655628197E-3</v>
      </c>
      <c r="K147" s="185">
        <v>17434</v>
      </c>
      <c r="L147" s="186">
        <v>-0.11502538071065993</v>
      </c>
      <c r="M147" s="185">
        <v>131832</v>
      </c>
      <c r="N147" s="186">
        <v>8.5242473883945014E-2</v>
      </c>
      <c r="O147" s="185">
        <v>1142</v>
      </c>
      <c r="P147" s="186">
        <v>-0.62122719734660037</v>
      </c>
      <c r="Q147" s="185">
        <v>9721</v>
      </c>
      <c r="R147" s="186">
        <v>-0.14615722441809398</v>
      </c>
      <c r="S147" s="185">
        <v>66656.086525720675</v>
      </c>
      <c r="T147" s="186">
        <v>8.3321921184194903E-2</v>
      </c>
      <c r="U147" s="185">
        <v>27636</v>
      </c>
      <c r="V147" s="186">
        <v>6.8264398917665225E-2</v>
      </c>
      <c r="W147" s="185">
        <v>11711</v>
      </c>
      <c r="X147" s="186">
        <v>0.12389635316698655</v>
      </c>
      <c r="Y147" s="185">
        <v>10253</v>
      </c>
      <c r="Z147" s="186">
        <v>-0.10563503140265174</v>
      </c>
      <c r="AA147" s="185">
        <v>17056</v>
      </c>
      <c r="AB147" s="186">
        <v>0.23818511796733222</v>
      </c>
      <c r="AC147" s="185">
        <v>3479</v>
      </c>
      <c r="AD147" s="186">
        <v>-1.9723865877712021E-2</v>
      </c>
      <c r="AE147" s="185">
        <v>3626</v>
      </c>
      <c r="AF147" s="186">
        <v>-5.9891107078039907E-2</v>
      </c>
      <c r="AG147" s="185">
        <v>1684</v>
      </c>
      <c r="AH147" s="186">
        <v>0.1565934065934067</v>
      </c>
      <c r="AI147" s="185">
        <v>2925</v>
      </c>
      <c r="AJ147" s="186">
        <v>-0.26210898082744705</v>
      </c>
      <c r="AK147" s="185">
        <v>3147</v>
      </c>
      <c r="AL147" s="186">
        <v>-0.26779897626803162</v>
      </c>
      <c r="AM147" s="185">
        <v>1124</v>
      </c>
      <c r="AN147" s="186">
        <v>-0.23641304347826086</v>
      </c>
      <c r="AO147" s="185">
        <v>1164</v>
      </c>
      <c r="AP147" s="186">
        <v>8.6834733893557337E-2</v>
      </c>
      <c r="AQ147" s="185">
        <v>1208</v>
      </c>
      <c r="AR147" s="186">
        <v>-0.49792186201163757</v>
      </c>
      <c r="AS147" s="185">
        <v>331045.86222663504</v>
      </c>
      <c r="AT147" s="186">
        <v>7.9394781357025046E-3</v>
      </c>
      <c r="AU147" s="187">
        <v>388597.02753329469</v>
      </c>
      <c r="AV147" s="188">
        <v>2.8509906768605875E-2</v>
      </c>
    </row>
    <row r="148" spans="2:48" ht="15" hidden="1" customHeight="1" outlineLevel="1">
      <c r="B148" s="184" t="s">
        <v>22</v>
      </c>
      <c r="C148" s="185">
        <v>51149</v>
      </c>
      <c r="D148" s="186">
        <v>1.243047445616674E-2</v>
      </c>
      <c r="E148" s="185">
        <v>11330</v>
      </c>
      <c r="F148" s="186">
        <v>-0.12765629812134283</v>
      </c>
      <c r="G148" s="185">
        <v>11509</v>
      </c>
      <c r="H148" s="186">
        <v>-0.18698784967504944</v>
      </c>
      <c r="I148" s="185">
        <v>58985</v>
      </c>
      <c r="J148" s="186">
        <v>-0.13449545861396017</v>
      </c>
      <c r="K148" s="185">
        <v>11367</v>
      </c>
      <c r="L148" s="186">
        <v>-0.14430894308943087</v>
      </c>
      <c r="M148" s="185">
        <v>115104</v>
      </c>
      <c r="N148" s="186">
        <v>-7.2826130734222061E-2</v>
      </c>
      <c r="O148" s="185">
        <v>1198</v>
      </c>
      <c r="P148" s="186">
        <v>-0.37991718426501031</v>
      </c>
      <c r="Q148" s="185">
        <v>12881</v>
      </c>
      <c r="R148" s="186">
        <v>-8.0978881278538806E-2</v>
      </c>
      <c r="S148" s="185">
        <v>70531.742486248389</v>
      </c>
      <c r="T148" s="186">
        <v>-6.2049664509818636E-2</v>
      </c>
      <c r="U148" s="185">
        <v>28521</v>
      </c>
      <c r="V148" s="186">
        <v>-0.1453357705792454</v>
      </c>
      <c r="W148" s="185">
        <v>11382</v>
      </c>
      <c r="X148" s="186">
        <v>-2.6846785225718151E-2</v>
      </c>
      <c r="Y148" s="185">
        <v>12552</v>
      </c>
      <c r="Z148" s="186">
        <v>-8.5331195802667015E-2</v>
      </c>
      <c r="AA148" s="185">
        <v>18077</v>
      </c>
      <c r="AB148" s="186">
        <v>0.10178582312427631</v>
      </c>
      <c r="AC148" s="185">
        <v>3251</v>
      </c>
      <c r="AD148" s="186">
        <v>-3.3303597977995869E-2</v>
      </c>
      <c r="AE148" s="185">
        <v>2864</v>
      </c>
      <c r="AF148" s="186">
        <v>-0.25687597301504927</v>
      </c>
      <c r="AG148" s="185">
        <v>2759</v>
      </c>
      <c r="AH148" s="186">
        <v>-7.9719813208805834E-2</v>
      </c>
      <c r="AI148" s="185">
        <v>3759</v>
      </c>
      <c r="AJ148" s="186">
        <v>-0.11615330355043496</v>
      </c>
      <c r="AK148" s="185">
        <v>3525</v>
      </c>
      <c r="AL148" s="186">
        <v>-0.32107087827426806</v>
      </c>
      <c r="AM148" s="185">
        <v>920</v>
      </c>
      <c r="AN148" s="186">
        <v>-9.2702169625246578E-2</v>
      </c>
      <c r="AO148" s="185">
        <v>1228</v>
      </c>
      <c r="AP148" s="186">
        <v>-0.19528178243774574</v>
      </c>
      <c r="AQ148" s="185">
        <v>1599</v>
      </c>
      <c r="AR148" s="186">
        <v>-0.15396825396825398</v>
      </c>
      <c r="AS148" s="185">
        <v>312808.70297268895</v>
      </c>
      <c r="AT148" s="186">
        <v>-0.10102480551234749</v>
      </c>
      <c r="AU148" s="187">
        <v>363957.7154031634</v>
      </c>
      <c r="AV148" s="188">
        <v>-8.6640729610869327E-2</v>
      </c>
    </row>
    <row r="149" spans="2:48" collapsed="1">
      <c r="B149" s="197">
        <v>2000</v>
      </c>
      <c r="C149" s="198">
        <v>1031251</v>
      </c>
      <c r="D149" s="199">
        <v>3.234631944493116E-2</v>
      </c>
      <c r="E149" s="198">
        <v>162256</v>
      </c>
      <c r="F149" s="199">
        <v>9.9403083549629567E-3</v>
      </c>
      <c r="G149" s="198">
        <v>135660</v>
      </c>
      <c r="H149" s="199">
        <v>-9.1815899581589977E-2</v>
      </c>
      <c r="I149" s="198">
        <v>697955</v>
      </c>
      <c r="J149" s="199">
        <v>-2.1401561091333843E-2</v>
      </c>
      <c r="K149" s="198">
        <v>156233</v>
      </c>
      <c r="L149" s="199">
        <v>-0.11923352294188283</v>
      </c>
      <c r="M149" s="198">
        <v>1693914</v>
      </c>
      <c r="N149" s="199">
        <v>6.2204179302145279E-2</v>
      </c>
      <c r="O149" s="198">
        <v>31584</v>
      </c>
      <c r="P149" s="199">
        <v>7.2461799660441528E-2</v>
      </c>
      <c r="Q149" s="198">
        <v>121349</v>
      </c>
      <c r="R149" s="199">
        <v>2.2342603435638653E-2</v>
      </c>
      <c r="S149" s="198">
        <v>442860.20062619442</v>
      </c>
      <c r="T149" s="199">
        <v>4.0718741152379057E-2</v>
      </c>
      <c r="U149" s="198">
        <v>187368</v>
      </c>
      <c r="V149" s="199">
        <v>4.5732081663634183E-2</v>
      </c>
      <c r="W149" s="198">
        <v>83547</v>
      </c>
      <c r="X149" s="199">
        <v>0.20701262677338272</v>
      </c>
      <c r="Y149" s="198">
        <v>74094</v>
      </c>
      <c r="Z149" s="199">
        <v>-5.2118513969910962E-2</v>
      </c>
      <c r="AA149" s="198">
        <v>97851</v>
      </c>
      <c r="AB149" s="199">
        <v>-1.1336425085629376E-2</v>
      </c>
      <c r="AC149" s="198">
        <v>41145</v>
      </c>
      <c r="AD149" s="199">
        <v>-7.736293306424491E-2</v>
      </c>
      <c r="AE149" s="198">
        <v>33426</v>
      </c>
      <c r="AF149" s="199">
        <v>-0.11207331650949659</v>
      </c>
      <c r="AG149" s="198">
        <v>31496</v>
      </c>
      <c r="AH149" s="199">
        <v>0.256673183577385</v>
      </c>
      <c r="AI149" s="198">
        <v>34193</v>
      </c>
      <c r="AJ149" s="199">
        <v>-0.18700366161015736</v>
      </c>
      <c r="AK149" s="198">
        <v>63553</v>
      </c>
      <c r="AL149" s="199">
        <v>-0.12917237599342291</v>
      </c>
      <c r="AM149" s="198">
        <v>11240</v>
      </c>
      <c r="AN149" s="199">
        <v>1.2065550153070426E-2</v>
      </c>
      <c r="AO149" s="198">
        <v>14831</v>
      </c>
      <c r="AP149" s="199">
        <v>0.17157753377043994</v>
      </c>
      <c r="AQ149" s="198">
        <v>27479</v>
      </c>
      <c r="AR149" s="199">
        <v>-8.9443502722977852E-3</v>
      </c>
      <c r="AS149" s="198">
        <v>3699174.0361490538</v>
      </c>
      <c r="AT149" s="199">
        <v>1.5457192516812324E-2</v>
      </c>
      <c r="AU149" s="200">
        <v>4730425.0684953723</v>
      </c>
      <c r="AV149" s="201">
        <v>1.9091807608390798E-2</v>
      </c>
    </row>
    <row r="150" spans="2:48" ht="15" hidden="1" customHeight="1" outlineLevel="1">
      <c r="B150" s="184" t="s">
        <v>11</v>
      </c>
      <c r="C150" s="185">
        <v>67317</v>
      </c>
      <c r="D150" s="186">
        <v>0.17851890756302513</v>
      </c>
      <c r="E150" s="185">
        <v>9692</v>
      </c>
      <c r="F150" s="186">
        <v>-0.22264998395893487</v>
      </c>
      <c r="G150" s="185">
        <v>11545</v>
      </c>
      <c r="H150" s="186">
        <v>-0.20313362782992817</v>
      </c>
      <c r="I150" s="185">
        <v>48983</v>
      </c>
      <c r="J150" s="186">
        <v>-0.19773650419287214</v>
      </c>
      <c r="K150" s="185">
        <v>8810</v>
      </c>
      <c r="L150" s="186">
        <v>-0.21793164669329779</v>
      </c>
      <c r="M150" s="185">
        <v>118819</v>
      </c>
      <c r="N150" s="186">
        <v>0.11395597389934742</v>
      </c>
      <c r="O150" s="185">
        <v>1375</v>
      </c>
      <c r="P150" s="186">
        <v>0.21897163120567376</v>
      </c>
      <c r="Q150" s="185">
        <v>7145</v>
      </c>
      <c r="R150" s="186">
        <v>5.8989180376463723E-2</v>
      </c>
      <c r="S150" s="185">
        <v>56804.227261057044</v>
      </c>
      <c r="T150" s="186">
        <v>-0.1758849664415989</v>
      </c>
      <c r="U150" s="185">
        <v>24261</v>
      </c>
      <c r="V150" s="186">
        <v>-0.19851337958374626</v>
      </c>
      <c r="W150" s="185">
        <v>8142</v>
      </c>
      <c r="X150" s="186">
        <v>-0.32234706616729092</v>
      </c>
      <c r="Y150" s="185">
        <v>9359</v>
      </c>
      <c r="Z150" s="186">
        <v>-0.25187849720223821</v>
      </c>
      <c r="AA150" s="185">
        <v>15043</v>
      </c>
      <c r="AB150" s="186">
        <v>6.4463628644211735E-2</v>
      </c>
      <c r="AC150" s="185">
        <v>2380</v>
      </c>
      <c r="AD150" s="186">
        <v>-0.15662650602409633</v>
      </c>
      <c r="AE150" s="185">
        <v>2439</v>
      </c>
      <c r="AF150" s="186">
        <v>-0.20058997050147498</v>
      </c>
      <c r="AG150" s="185">
        <v>2771</v>
      </c>
      <c r="AH150" s="186" t="s">
        <v>132</v>
      </c>
      <c r="AI150" s="185">
        <v>2728</v>
      </c>
      <c r="AJ150" s="186" t="s">
        <v>132</v>
      </c>
      <c r="AK150" s="185">
        <v>3465</v>
      </c>
      <c r="AL150" s="186">
        <v>-0.68067459220348359</v>
      </c>
      <c r="AM150" s="185">
        <v>761</v>
      </c>
      <c r="AN150" s="186">
        <v>0.10610465116279078</v>
      </c>
      <c r="AO150" s="185">
        <v>597</v>
      </c>
      <c r="AP150" s="186">
        <v>0.34157303370786507</v>
      </c>
      <c r="AQ150" s="185">
        <v>1723</v>
      </c>
      <c r="AR150" s="186">
        <v>-0.22247292418772568</v>
      </c>
      <c r="AS150" s="185">
        <v>280038</v>
      </c>
      <c r="AT150" s="186">
        <v>-7.5220596005495133E-2</v>
      </c>
      <c r="AU150" s="187">
        <v>347355</v>
      </c>
      <c r="AV150" s="188">
        <v>-3.4953436166429541E-2</v>
      </c>
    </row>
    <row r="151" spans="2:48" ht="15" hidden="1" customHeight="1" outlineLevel="1">
      <c r="B151" s="184" t="s">
        <v>12</v>
      </c>
      <c r="C151" s="185">
        <v>64822</v>
      </c>
      <c r="D151" s="186">
        <v>5.3057378647085596E-2</v>
      </c>
      <c r="E151" s="185">
        <v>13222</v>
      </c>
      <c r="F151" s="186">
        <v>2.3929373499574025E-2</v>
      </c>
      <c r="G151" s="185">
        <v>13862</v>
      </c>
      <c r="H151" s="186">
        <v>-7.4385683760683774E-2</v>
      </c>
      <c r="I151" s="185">
        <v>68057</v>
      </c>
      <c r="J151" s="186">
        <v>-7.0180046105809968E-3</v>
      </c>
      <c r="K151" s="185">
        <v>7595</v>
      </c>
      <c r="L151" s="186">
        <v>-6.79838016934593E-2</v>
      </c>
      <c r="M151" s="185">
        <v>133448</v>
      </c>
      <c r="N151" s="186">
        <v>0.12508009307658585</v>
      </c>
      <c r="O151" s="185">
        <v>1593</v>
      </c>
      <c r="P151" s="186">
        <v>0.6875</v>
      </c>
      <c r="Q151" s="185">
        <v>7509</v>
      </c>
      <c r="R151" s="186">
        <v>0.10883047844063798</v>
      </c>
      <c r="S151" s="185">
        <v>68879.700972899678</v>
      </c>
      <c r="T151" s="186">
        <v>-3.754212645697752E-2</v>
      </c>
      <c r="U151" s="185">
        <v>28664</v>
      </c>
      <c r="V151" s="186">
        <v>-0.10795755142688201</v>
      </c>
      <c r="W151" s="185">
        <v>11579</v>
      </c>
      <c r="X151" s="186">
        <v>-1.7242865764289794E-3</v>
      </c>
      <c r="Y151" s="185">
        <v>9967</v>
      </c>
      <c r="Z151" s="186">
        <v>-0.18934526230174864</v>
      </c>
      <c r="AA151" s="185">
        <v>18670</v>
      </c>
      <c r="AB151" s="186">
        <v>0.2014930175686982</v>
      </c>
      <c r="AC151" s="185">
        <v>3583</v>
      </c>
      <c r="AD151" s="186">
        <v>-0.19789567942690844</v>
      </c>
      <c r="AE151" s="185">
        <v>3648</v>
      </c>
      <c r="AF151" s="186">
        <v>-0.12769010043041606</v>
      </c>
      <c r="AG151" s="185">
        <v>1697</v>
      </c>
      <c r="AH151" s="186" t="s">
        <v>132</v>
      </c>
      <c r="AI151" s="185">
        <v>2843</v>
      </c>
      <c r="AJ151" s="186" t="s">
        <v>132</v>
      </c>
      <c r="AK151" s="185">
        <v>3906</v>
      </c>
      <c r="AL151" s="186">
        <v>-0.61091742205398947</v>
      </c>
      <c r="AM151" s="185">
        <v>777</v>
      </c>
      <c r="AN151" s="186">
        <v>-0.15359477124183007</v>
      </c>
      <c r="AO151" s="185">
        <v>896</v>
      </c>
      <c r="AP151" s="186">
        <v>0.3534743202416919</v>
      </c>
      <c r="AQ151" s="185">
        <v>2055</v>
      </c>
      <c r="AR151" s="186">
        <v>0.16562677254679525</v>
      </c>
      <c r="AS151" s="185">
        <v>333570.85296424088</v>
      </c>
      <c r="AT151" s="186">
        <v>2.7944637177195419E-2</v>
      </c>
      <c r="AU151" s="187">
        <v>398392.90602161956</v>
      </c>
      <c r="AV151" s="188">
        <v>3.1948908923458141E-2</v>
      </c>
    </row>
    <row r="152" spans="2:48" ht="15" hidden="1" customHeight="1" outlineLevel="1">
      <c r="B152" s="184" t="s">
        <v>13</v>
      </c>
      <c r="C152" s="185">
        <v>96749</v>
      </c>
      <c r="D152" s="186">
        <v>0.128952834371864</v>
      </c>
      <c r="E152" s="185">
        <v>17079</v>
      </c>
      <c r="F152" s="186">
        <v>0.11068478897054046</v>
      </c>
      <c r="G152" s="185">
        <v>12647</v>
      </c>
      <c r="H152" s="186">
        <v>0.23735446629488299</v>
      </c>
      <c r="I152" s="185">
        <v>67596</v>
      </c>
      <c r="J152" s="186">
        <v>2.9845971022441686E-2</v>
      </c>
      <c r="K152" s="185">
        <v>15232</v>
      </c>
      <c r="L152" s="186">
        <v>0.22799097065462748</v>
      </c>
      <c r="M152" s="185">
        <v>159308</v>
      </c>
      <c r="N152" s="186">
        <v>0.15312732984444777</v>
      </c>
      <c r="O152" s="185">
        <v>2903</v>
      </c>
      <c r="P152" s="186">
        <v>0.44860279441117767</v>
      </c>
      <c r="Q152" s="185">
        <v>7624</v>
      </c>
      <c r="R152" s="186">
        <v>0.14474474474474475</v>
      </c>
      <c r="S152" s="185">
        <v>33902.627069177965</v>
      </c>
      <c r="T152" s="186">
        <v>0.18171273386564701</v>
      </c>
      <c r="U152" s="185">
        <v>13677</v>
      </c>
      <c r="V152" s="186">
        <v>5.7363741785852351E-2</v>
      </c>
      <c r="W152" s="185">
        <v>5701</v>
      </c>
      <c r="X152" s="186">
        <v>0.41393849206349209</v>
      </c>
      <c r="Y152" s="185">
        <v>6804</v>
      </c>
      <c r="Z152" s="186">
        <v>0.15576694411414982</v>
      </c>
      <c r="AA152" s="185">
        <v>7720</v>
      </c>
      <c r="AB152" s="186">
        <v>0.32305055698371898</v>
      </c>
      <c r="AC152" s="185">
        <v>5896</v>
      </c>
      <c r="AD152" s="186">
        <v>3.8942731277533005E-2</v>
      </c>
      <c r="AE152" s="185">
        <v>3474</v>
      </c>
      <c r="AF152" s="186">
        <v>-1.8644067796610209E-2</v>
      </c>
      <c r="AG152" s="185">
        <v>2193</v>
      </c>
      <c r="AH152" s="186" t="s">
        <v>132</v>
      </c>
      <c r="AI152" s="185">
        <v>3003</v>
      </c>
      <c r="AJ152" s="186" t="s">
        <v>132</v>
      </c>
      <c r="AK152" s="185">
        <v>4984</v>
      </c>
      <c r="AL152" s="186">
        <v>-0.52406417112299464</v>
      </c>
      <c r="AM152" s="185">
        <v>721</v>
      </c>
      <c r="AN152" s="186">
        <v>-0.17974971558589303</v>
      </c>
      <c r="AO152" s="185">
        <v>1155</v>
      </c>
      <c r="AP152" s="186">
        <v>-6.6289409862570703E-2</v>
      </c>
      <c r="AQ152" s="185">
        <v>2784</v>
      </c>
      <c r="AR152" s="186">
        <v>-0.12259691144027729</v>
      </c>
      <c r="AS152" s="185">
        <v>340502.40792142303</v>
      </c>
      <c r="AT152" s="186">
        <v>0.11961631317466725</v>
      </c>
      <c r="AU152" s="187">
        <v>437251.53687425744</v>
      </c>
      <c r="AV152" s="188">
        <v>0.12166905956831542</v>
      </c>
    </row>
    <row r="153" spans="2:48" ht="15" hidden="1" customHeight="1" outlineLevel="1">
      <c r="B153" s="184" t="s">
        <v>14</v>
      </c>
      <c r="C153" s="185">
        <v>107388</v>
      </c>
      <c r="D153" s="186">
        <v>0.11820567287267281</v>
      </c>
      <c r="E153" s="185">
        <v>11898</v>
      </c>
      <c r="F153" s="186">
        <v>0.16441573693482092</v>
      </c>
      <c r="G153" s="185">
        <v>9670</v>
      </c>
      <c r="H153" s="186">
        <v>6.2987798175222709E-2</v>
      </c>
      <c r="I153" s="185">
        <v>54849</v>
      </c>
      <c r="J153" s="186">
        <v>0.25817773088039631</v>
      </c>
      <c r="K153" s="185">
        <v>13526</v>
      </c>
      <c r="L153" s="186">
        <v>0.25764760576476053</v>
      </c>
      <c r="M153" s="185">
        <v>141599</v>
      </c>
      <c r="N153" s="186">
        <v>0.11667613009053346</v>
      </c>
      <c r="O153" s="185">
        <v>2888</v>
      </c>
      <c r="P153" s="186">
        <v>0.25184221933246631</v>
      </c>
      <c r="Q153" s="185">
        <v>9190</v>
      </c>
      <c r="R153" s="186">
        <v>7.3096683792620354E-2</v>
      </c>
      <c r="S153" s="185">
        <v>6097.4647921384576</v>
      </c>
      <c r="T153" s="186">
        <v>1.3927546025061188E-2</v>
      </c>
      <c r="U153" s="185">
        <v>1834</v>
      </c>
      <c r="V153" s="186">
        <v>-2.2388059701492491E-2</v>
      </c>
      <c r="W153" s="185">
        <v>1426</v>
      </c>
      <c r="X153" s="186">
        <v>-0.24907846234860453</v>
      </c>
      <c r="Y153" s="185">
        <v>1594</v>
      </c>
      <c r="Z153" s="186">
        <v>-0.2637413394919168</v>
      </c>
      <c r="AA153" s="185">
        <v>1244</v>
      </c>
      <c r="AB153" s="186">
        <v>16.52112676056338</v>
      </c>
      <c r="AC153" s="185">
        <v>3241</v>
      </c>
      <c r="AD153" s="186">
        <v>-0.11857492521076962</v>
      </c>
      <c r="AE153" s="185">
        <v>2439</v>
      </c>
      <c r="AF153" s="186">
        <v>3.7872340425531892E-2</v>
      </c>
      <c r="AG153" s="185">
        <v>1731</v>
      </c>
      <c r="AH153" s="186" t="s">
        <v>132</v>
      </c>
      <c r="AI153" s="185">
        <v>3565</v>
      </c>
      <c r="AJ153" s="186" t="s">
        <v>132</v>
      </c>
      <c r="AK153" s="185">
        <v>7201</v>
      </c>
      <c r="AL153" s="186">
        <v>-0.45934379457917263</v>
      </c>
      <c r="AM153" s="185">
        <v>1020</v>
      </c>
      <c r="AN153" s="186">
        <v>0.22448979591836737</v>
      </c>
      <c r="AO153" s="185">
        <v>1103</v>
      </c>
      <c r="AP153" s="186">
        <v>-0.14628482972136225</v>
      </c>
      <c r="AQ153" s="185">
        <v>2797</v>
      </c>
      <c r="AR153" s="186">
        <v>-0.10438680755683638</v>
      </c>
      <c r="AS153" s="185">
        <v>272831.6358247071</v>
      </c>
      <c r="AT153" s="186">
        <v>0.12764825024547033</v>
      </c>
      <c r="AU153" s="187">
        <v>380219.75403037987</v>
      </c>
      <c r="AV153" s="188">
        <v>0.12496573375208486</v>
      </c>
    </row>
    <row r="154" spans="2:48" ht="15" hidden="1" customHeight="1" outlineLevel="1">
      <c r="B154" s="184" t="s">
        <v>15</v>
      </c>
      <c r="C154" s="185">
        <v>136655</v>
      </c>
      <c r="D154" s="186">
        <v>5.7529348944830971E-2</v>
      </c>
      <c r="E154" s="185">
        <v>15094</v>
      </c>
      <c r="F154" s="186">
        <v>5.7972945958553179E-3</v>
      </c>
      <c r="G154" s="185">
        <v>12568</v>
      </c>
      <c r="H154" s="186">
        <v>-6.5784583364305371E-2</v>
      </c>
      <c r="I154" s="185">
        <v>50417</v>
      </c>
      <c r="J154" s="186">
        <v>7.1721616393512377E-2</v>
      </c>
      <c r="K154" s="185">
        <v>18303</v>
      </c>
      <c r="L154" s="186">
        <v>1.04339185160649E-2</v>
      </c>
      <c r="M154" s="185">
        <v>139519</v>
      </c>
      <c r="N154" s="186">
        <v>0.15807428927163314</v>
      </c>
      <c r="O154" s="185">
        <v>3821</v>
      </c>
      <c r="P154" s="186">
        <v>-7.7721457880762679E-2</v>
      </c>
      <c r="Q154" s="185">
        <v>19275</v>
      </c>
      <c r="R154" s="186">
        <v>3.4677116324010937E-2</v>
      </c>
      <c r="S154" s="185">
        <v>7149.2433023662679</v>
      </c>
      <c r="T154" s="186">
        <v>0.90678851590285481</v>
      </c>
      <c r="U154" s="185">
        <v>2403</v>
      </c>
      <c r="V154" s="186">
        <v>0.77343173431734313</v>
      </c>
      <c r="W154" s="185">
        <v>1559</v>
      </c>
      <c r="X154" s="186">
        <v>-6.814106395696351E-2</v>
      </c>
      <c r="Y154" s="185">
        <v>2420</v>
      </c>
      <c r="Z154" s="186">
        <v>2.5380116959064329</v>
      </c>
      <c r="AA154" s="185">
        <v>764</v>
      </c>
      <c r="AB154" s="186">
        <v>20.222222222222221</v>
      </c>
      <c r="AC154" s="185">
        <v>3384</v>
      </c>
      <c r="AD154" s="186">
        <v>-0.10900473933649291</v>
      </c>
      <c r="AE154" s="185">
        <v>2721</v>
      </c>
      <c r="AF154" s="186">
        <v>-7.4804488269296199E-2</v>
      </c>
      <c r="AG154" s="185">
        <v>2450</v>
      </c>
      <c r="AH154" s="186" t="s">
        <v>132</v>
      </c>
      <c r="AI154" s="185">
        <v>4992</v>
      </c>
      <c r="AJ154" s="186" t="s">
        <v>132</v>
      </c>
      <c r="AK154" s="185">
        <v>13008</v>
      </c>
      <c r="AL154" s="186">
        <v>-0.41265182643247389</v>
      </c>
      <c r="AM154" s="185">
        <v>475</v>
      </c>
      <c r="AN154" s="186">
        <v>-8.477842003853564E-2</v>
      </c>
      <c r="AO154" s="185">
        <v>992</v>
      </c>
      <c r="AP154" s="186">
        <v>5.3078556263269627E-2</v>
      </c>
      <c r="AQ154" s="185">
        <v>3075</v>
      </c>
      <c r="AR154" s="186">
        <v>-0.25018288222384788</v>
      </c>
      <c r="AS154" s="185">
        <v>297262.93988474825</v>
      </c>
      <c r="AT154" s="186">
        <v>8.0708476614967939E-2</v>
      </c>
      <c r="AU154" s="187">
        <v>433917.99741409713</v>
      </c>
      <c r="AV154" s="188">
        <v>7.329992632876281E-2</v>
      </c>
    </row>
    <row r="155" spans="2:48" ht="15" hidden="1" customHeight="1" outlineLevel="1">
      <c r="B155" s="184" t="s">
        <v>16</v>
      </c>
      <c r="C155" s="185">
        <v>108002</v>
      </c>
      <c r="D155" s="186">
        <v>0.11490538964189478</v>
      </c>
      <c r="E155" s="185">
        <v>17440</v>
      </c>
      <c r="F155" s="186">
        <v>0.25739005046863728</v>
      </c>
      <c r="G155" s="185">
        <v>16132</v>
      </c>
      <c r="H155" s="186">
        <v>-1.0367462118888393E-2</v>
      </c>
      <c r="I155" s="185">
        <v>54158</v>
      </c>
      <c r="J155" s="186">
        <v>0.20324372361697396</v>
      </c>
      <c r="K155" s="185">
        <v>16472</v>
      </c>
      <c r="L155" s="186">
        <v>0.18828451882845187</v>
      </c>
      <c r="M155" s="185">
        <v>149085</v>
      </c>
      <c r="N155" s="186">
        <v>0.12630036187267213</v>
      </c>
      <c r="O155" s="185">
        <v>3345</v>
      </c>
      <c r="P155" s="186">
        <v>8.6744639376218347E-2</v>
      </c>
      <c r="Q155" s="185">
        <v>11153</v>
      </c>
      <c r="R155" s="186">
        <v>0.23483170947741372</v>
      </c>
      <c r="S155" s="185">
        <v>5146.3949128320801</v>
      </c>
      <c r="T155" s="186">
        <v>0.13646550093781595</v>
      </c>
      <c r="U155" s="185">
        <v>2070</v>
      </c>
      <c r="V155" s="186">
        <v>0.88010899182561309</v>
      </c>
      <c r="W155" s="185">
        <v>1495</v>
      </c>
      <c r="X155" s="186">
        <v>-2.1596858638743499E-2</v>
      </c>
      <c r="Y155" s="185">
        <v>921</v>
      </c>
      <c r="Z155" s="186">
        <v>-0.46359930110658121</v>
      </c>
      <c r="AA155" s="185">
        <v>660</v>
      </c>
      <c r="AB155" s="186">
        <v>2.6263736263736264</v>
      </c>
      <c r="AC155" s="185">
        <v>4765</v>
      </c>
      <c r="AD155" s="186">
        <v>1.5991471215351716E-2</v>
      </c>
      <c r="AE155" s="185">
        <v>3517</v>
      </c>
      <c r="AF155" s="186">
        <v>-1.1245431543435491E-2</v>
      </c>
      <c r="AG155" s="185">
        <v>1878</v>
      </c>
      <c r="AH155" s="186" t="s">
        <v>132</v>
      </c>
      <c r="AI155" s="185">
        <v>4806</v>
      </c>
      <c r="AJ155" s="186" t="s">
        <v>132</v>
      </c>
      <c r="AK155" s="185">
        <v>8439</v>
      </c>
      <c r="AL155" s="186">
        <v>-0.51680503864872596</v>
      </c>
      <c r="AM155" s="185">
        <v>925</v>
      </c>
      <c r="AN155" s="186">
        <v>0.57045840407470294</v>
      </c>
      <c r="AO155" s="185">
        <v>1189</v>
      </c>
      <c r="AP155" s="186">
        <v>0.60675675675675667</v>
      </c>
      <c r="AQ155" s="185">
        <v>2345</v>
      </c>
      <c r="AR155" s="186">
        <v>-0.44006685768863418</v>
      </c>
      <c r="AS155" s="185">
        <v>300799.53803845233</v>
      </c>
      <c r="AT155" s="186">
        <v>0.11705234044009627</v>
      </c>
      <c r="AU155" s="187">
        <v>408801.652943842</v>
      </c>
      <c r="AV155" s="188">
        <v>0.11648473092583367</v>
      </c>
    </row>
    <row r="156" spans="2:48" ht="15" hidden="1" customHeight="1" outlineLevel="1">
      <c r="B156" s="184" t="s">
        <v>17</v>
      </c>
      <c r="C156" s="185">
        <v>84276</v>
      </c>
      <c r="D156" s="186">
        <v>-9.2519661897652039E-3</v>
      </c>
      <c r="E156" s="185">
        <v>10062</v>
      </c>
      <c r="F156" s="186">
        <v>0.2791762013729977</v>
      </c>
      <c r="G156" s="185">
        <v>9139</v>
      </c>
      <c r="H156" s="186">
        <v>-4.802083333333329E-2</v>
      </c>
      <c r="I156" s="185">
        <v>46199</v>
      </c>
      <c r="J156" s="186">
        <v>0.16575826394145854</v>
      </c>
      <c r="K156" s="185">
        <v>10630</v>
      </c>
      <c r="L156" s="186">
        <v>0.14350258175559372</v>
      </c>
      <c r="M156" s="185">
        <v>132316</v>
      </c>
      <c r="N156" s="186">
        <v>9.6202279957582126E-2</v>
      </c>
      <c r="O156" s="185">
        <v>2363</v>
      </c>
      <c r="P156" s="186">
        <v>-8.0902372617658536E-2</v>
      </c>
      <c r="Q156" s="185">
        <v>7373</v>
      </c>
      <c r="R156" s="186">
        <v>-0.1568896512292739</v>
      </c>
      <c r="S156" s="185">
        <v>7518.4965741211754</v>
      </c>
      <c r="T156" s="186">
        <v>0.37372646018890165</v>
      </c>
      <c r="U156" s="185">
        <v>2371</v>
      </c>
      <c r="V156" s="186">
        <v>0.21965020576131677</v>
      </c>
      <c r="W156" s="185">
        <v>1215</v>
      </c>
      <c r="X156" s="186">
        <v>2.2727272727272707E-2</v>
      </c>
      <c r="Y156" s="185">
        <v>2615</v>
      </c>
      <c r="Z156" s="186">
        <v>0.25419664268585129</v>
      </c>
      <c r="AA156" s="185">
        <v>1317</v>
      </c>
      <c r="AB156" s="186">
        <v>4.2055335968379444</v>
      </c>
      <c r="AC156" s="185">
        <v>3374</v>
      </c>
      <c r="AD156" s="186">
        <v>-8.8836245188039786E-4</v>
      </c>
      <c r="AE156" s="185">
        <v>1977</v>
      </c>
      <c r="AF156" s="186">
        <v>-0.19437652811735939</v>
      </c>
      <c r="AG156" s="185">
        <v>1643</v>
      </c>
      <c r="AH156" s="186" t="s">
        <v>132</v>
      </c>
      <c r="AI156" s="185">
        <v>3139</v>
      </c>
      <c r="AJ156" s="186" t="s">
        <v>132</v>
      </c>
      <c r="AK156" s="185">
        <v>5481</v>
      </c>
      <c r="AL156" s="186">
        <v>-0.50904693658187028</v>
      </c>
      <c r="AM156" s="185">
        <v>848</v>
      </c>
      <c r="AN156" s="186">
        <v>0.12317880794701996</v>
      </c>
      <c r="AO156" s="185">
        <v>1258</v>
      </c>
      <c r="AP156" s="186">
        <v>1.6596194503171247</v>
      </c>
      <c r="AQ156" s="185">
        <v>2242</v>
      </c>
      <c r="AR156" s="186">
        <v>-0.30930375847196545</v>
      </c>
      <c r="AS156" s="185">
        <v>245568.33631027024</v>
      </c>
      <c r="AT156" s="186">
        <v>8.9692791822494344E-2</v>
      </c>
      <c r="AU156" s="187">
        <v>329844.32705830404</v>
      </c>
      <c r="AV156" s="188">
        <v>6.2579061747462639E-2</v>
      </c>
    </row>
    <row r="157" spans="2:48" ht="15" hidden="1" customHeight="1" outlineLevel="1">
      <c r="B157" s="184" t="s">
        <v>18</v>
      </c>
      <c r="C157" s="185">
        <v>77087</v>
      </c>
      <c r="D157" s="186">
        <v>5.3086706465758748E-2</v>
      </c>
      <c r="E157" s="185">
        <v>12441</v>
      </c>
      <c r="F157" s="186">
        <v>0.21755725190839703</v>
      </c>
      <c r="G157" s="185">
        <v>9887</v>
      </c>
      <c r="H157" s="186">
        <v>-8.921411387329603E-3</v>
      </c>
      <c r="I157" s="185">
        <v>56137</v>
      </c>
      <c r="J157" s="186">
        <v>4.0614688762836915E-2</v>
      </c>
      <c r="K157" s="185">
        <v>14309</v>
      </c>
      <c r="L157" s="186">
        <v>8.5742469079596262E-2</v>
      </c>
      <c r="M157" s="185">
        <v>125342</v>
      </c>
      <c r="N157" s="186">
        <v>6.6579393316361646E-3</v>
      </c>
      <c r="O157" s="185">
        <v>2309</v>
      </c>
      <c r="P157" s="186">
        <v>-5.291222313371613E-2</v>
      </c>
      <c r="Q157" s="185">
        <v>6857</v>
      </c>
      <c r="R157" s="186">
        <v>0.14036254781307167</v>
      </c>
      <c r="S157" s="185">
        <v>6057.8635569725548</v>
      </c>
      <c r="T157" s="186">
        <v>0.70211851519211055</v>
      </c>
      <c r="U157" s="185">
        <v>1634</v>
      </c>
      <c r="V157" s="186">
        <v>0.8868360277136258</v>
      </c>
      <c r="W157" s="185">
        <v>687</v>
      </c>
      <c r="X157" s="186">
        <v>-0.23496659242761697</v>
      </c>
      <c r="Y157" s="185">
        <v>2032</v>
      </c>
      <c r="Z157" s="186">
        <v>0.21168753726893264</v>
      </c>
      <c r="AA157" s="185">
        <v>1704</v>
      </c>
      <c r="AB157" s="186">
        <v>18.813953488372093</v>
      </c>
      <c r="AC157" s="185">
        <v>3756</v>
      </c>
      <c r="AD157" s="186">
        <v>-0.11037423022264325</v>
      </c>
      <c r="AE157" s="185">
        <v>2656</v>
      </c>
      <c r="AF157" s="186">
        <v>-0.15116650687120481</v>
      </c>
      <c r="AG157" s="185">
        <v>1799</v>
      </c>
      <c r="AH157" s="186" t="s">
        <v>132</v>
      </c>
      <c r="AI157" s="185">
        <v>2472</v>
      </c>
      <c r="AJ157" s="186" t="s">
        <v>132</v>
      </c>
      <c r="AK157" s="185">
        <v>7109</v>
      </c>
      <c r="AL157" s="186">
        <v>-0.1406986582859906</v>
      </c>
      <c r="AM157" s="185">
        <v>979</v>
      </c>
      <c r="AN157" s="186">
        <v>-0.38582183186951069</v>
      </c>
      <c r="AO157" s="185">
        <v>1229</v>
      </c>
      <c r="AP157" s="186">
        <v>0.78374455732946302</v>
      </c>
      <c r="AQ157" s="185">
        <v>2189</v>
      </c>
      <c r="AR157" s="186">
        <v>-0.35900439238653004</v>
      </c>
      <c r="AS157" s="185">
        <v>255547.9619325056</v>
      </c>
      <c r="AT157" s="186">
        <v>4.2339377684637913E-2</v>
      </c>
      <c r="AU157" s="187">
        <v>332635.01501921198</v>
      </c>
      <c r="AV157" s="188">
        <v>4.4810877585906406E-2</v>
      </c>
    </row>
    <row r="158" spans="2:48" ht="15" hidden="1" customHeight="1" outlineLevel="1">
      <c r="B158" s="184" t="s">
        <v>19</v>
      </c>
      <c r="C158" s="185">
        <v>82280</v>
      </c>
      <c r="D158" s="186">
        <v>-0.12756730392000937</v>
      </c>
      <c r="E158" s="185">
        <v>14472</v>
      </c>
      <c r="F158" s="186">
        <v>0.31491913501726332</v>
      </c>
      <c r="G158" s="185">
        <v>14329</v>
      </c>
      <c r="H158" s="186">
        <v>1.0222786238014647E-2</v>
      </c>
      <c r="I158" s="185">
        <v>66058</v>
      </c>
      <c r="J158" s="186">
        <v>9.7509511704796603E-2</v>
      </c>
      <c r="K158" s="185">
        <v>23108</v>
      </c>
      <c r="L158" s="186">
        <v>6.8084122948925296E-2</v>
      </c>
      <c r="M158" s="185">
        <v>124885</v>
      </c>
      <c r="N158" s="186">
        <v>0.13924339314547396</v>
      </c>
      <c r="O158" s="185">
        <v>2049</v>
      </c>
      <c r="P158" s="186">
        <v>1.1891025641025643</v>
      </c>
      <c r="Q158" s="185">
        <v>7701</v>
      </c>
      <c r="R158" s="186">
        <v>-0.21136712749615971</v>
      </c>
      <c r="S158" s="185">
        <v>30106.648039016469</v>
      </c>
      <c r="T158" s="186">
        <v>0.25122006055209911</v>
      </c>
      <c r="U158" s="185">
        <v>13854</v>
      </c>
      <c r="V158" s="186">
        <v>0.32981378383566895</v>
      </c>
      <c r="W158" s="185">
        <v>4799</v>
      </c>
      <c r="X158" s="186">
        <v>6.7128172855044355E-3</v>
      </c>
      <c r="Y158" s="185">
        <v>5229</v>
      </c>
      <c r="Z158" s="186">
        <v>0.31151241534988716</v>
      </c>
      <c r="AA158" s="185">
        <v>6224</v>
      </c>
      <c r="AB158" s="186">
        <v>0.27306197586418501</v>
      </c>
      <c r="AC158" s="185">
        <v>3768</v>
      </c>
      <c r="AD158" s="186">
        <v>-0.13019390581717449</v>
      </c>
      <c r="AE158" s="185">
        <v>3651</v>
      </c>
      <c r="AF158" s="186">
        <v>-6.8384792038785447E-2</v>
      </c>
      <c r="AG158" s="185">
        <v>2563</v>
      </c>
      <c r="AH158" s="186" t="s">
        <v>132</v>
      </c>
      <c r="AI158" s="185">
        <v>3164</v>
      </c>
      <c r="AJ158" s="186" t="s">
        <v>132</v>
      </c>
      <c r="AK158" s="185">
        <v>5376</v>
      </c>
      <c r="AL158" s="186">
        <v>-0.60770577933450087</v>
      </c>
      <c r="AM158" s="185">
        <v>952</v>
      </c>
      <c r="AN158" s="186">
        <v>-0.14311431143114306</v>
      </c>
      <c r="AO158" s="185">
        <v>751</v>
      </c>
      <c r="AP158" s="186">
        <v>0.35559566787003605</v>
      </c>
      <c r="AQ158" s="185">
        <v>2173</v>
      </c>
      <c r="AR158" s="186">
        <v>-0.35134328358208955</v>
      </c>
      <c r="AS158" s="185">
        <v>305108.14637938474</v>
      </c>
      <c r="AT158" s="186">
        <v>9.6049750073174733E-2</v>
      </c>
      <c r="AU158" s="187">
        <v>387388.0188120809</v>
      </c>
      <c r="AV158" s="188">
        <v>3.9460212413796381E-2</v>
      </c>
    </row>
    <row r="159" spans="2:48" ht="15" hidden="1" customHeight="1" outlineLevel="1">
      <c r="B159" s="184" t="s">
        <v>20</v>
      </c>
      <c r="C159" s="185">
        <v>74455</v>
      </c>
      <c r="D159" s="186">
        <v>0.16172569823685445</v>
      </c>
      <c r="E159" s="185">
        <v>12487</v>
      </c>
      <c r="F159" s="186">
        <v>0.12861532899493855</v>
      </c>
      <c r="G159" s="185">
        <v>11329</v>
      </c>
      <c r="H159" s="186">
        <v>-7.9684763572679396E-3</v>
      </c>
      <c r="I159" s="185">
        <v>71253</v>
      </c>
      <c r="J159" s="186">
        <v>0.12612014603385324</v>
      </c>
      <c r="K159" s="185">
        <v>16414</v>
      </c>
      <c r="L159" s="186">
        <v>4.5810767760433357E-2</v>
      </c>
      <c r="M159" s="185">
        <v>124773</v>
      </c>
      <c r="N159" s="186">
        <v>3.2307972333454726E-2</v>
      </c>
      <c r="O159" s="185">
        <v>1857</v>
      </c>
      <c r="P159" s="186">
        <v>1.1150341685649203</v>
      </c>
      <c r="Q159" s="185">
        <v>9469</v>
      </c>
      <c r="R159" s="186">
        <v>-0.22385245901639339</v>
      </c>
      <c r="S159" s="185">
        <v>67148.7717638748</v>
      </c>
      <c r="T159" s="186">
        <v>-5.3529391490712119E-2</v>
      </c>
      <c r="U159" s="185">
        <v>29165</v>
      </c>
      <c r="V159" s="186">
        <v>-3.4591194968553451E-2</v>
      </c>
      <c r="W159" s="185">
        <v>10499</v>
      </c>
      <c r="X159" s="186">
        <v>-9.9725604527525324E-2</v>
      </c>
      <c r="Y159" s="185">
        <v>12040</v>
      </c>
      <c r="Z159" s="186">
        <v>-9.3919325707405132E-2</v>
      </c>
      <c r="AA159" s="185">
        <v>15445</v>
      </c>
      <c r="AB159" s="186">
        <v>-2.1601418978842046E-2</v>
      </c>
      <c r="AC159" s="185">
        <v>3536</v>
      </c>
      <c r="AD159" s="186">
        <v>0.10087173100871727</v>
      </c>
      <c r="AE159" s="185">
        <v>3412</v>
      </c>
      <c r="AF159" s="186">
        <v>6.5916900968447267E-2</v>
      </c>
      <c r="AG159" s="185">
        <v>1884</v>
      </c>
      <c r="AH159" s="186" t="s">
        <v>132</v>
      </c>
      <c r="AI159" s="185">
        <v>3129</v>
      </c>
      <c r="AJ159" s="186" t="s">
        <v>132</v>
      </c>
      <c r="AK159" s="185">
        <v>4521</v>
      </c>
      <c r="AL159" s="186">
        <v>-0.59056330374932076</v>
      </c>
      <c r="AM159" s="185">
        <v>1162</v>
      </c>
      <c r="AN159" s="186">
        <v>-0.1975138121546961</v>
      </c>
      <c r="AO159" s="185">
        <v>892</v>
      </c>
      <c r="AP159" s="186">
        <v>0.44336569579288021</v>
      </c>
      <c r="AQ159" s="185">
        <v>2048</v>
      </c>
      <c r="AR159" s="186">
        <v>-0.23866171003717473</v>
      </c>
      <c r="AS159" s="185">
        <v>335316.01215957501</v>
      </c>
      <c r="AT159" s="186">
        <v>2.0575556900210401E-2</v>
      </c>
      <c r="AU159" s="187">
        <v>409771.17388527328</v>
      </c>
      <c r="AV159" s="188">
        <v>4.3615951629760952E-2</v>
      </c>
    </row>
    <row r="160" spans="2:48" ht="15" hidden="1" customHeight="1" outlineLevel="1">
      <c r="B160" s="184" t="s">
        <v>21</v>
      </c>
      <c r="C160" s="185">
        <v>49387</v>
      </c>
      <c r="D160" s="186">
        <v>3.0419996244444913E-2</v>
      </c>
      <c r="E160" s="185">
        <v>13784</v>
      </c>
      <c r="F160" s="186">
        <v>0.24911644766651553</v>
      </c>
      <c r="G160" s="185">
        <v>14111</v>
      </c>
      <c r="H160" s="186">
        <v>9.651099541533914E-2</v>
      </c>
      <c r="I160" s="185">
        <v>61361</v>
      </c>
      <c r="J160" s="186">
        <v>5.0000855593011595E-2</v>
      </c>
      <c r="K160" s="185">
        <v>19700</v>
      </c>
      <c r="L160" s="186">
        <v>-2.4221110505720955E-2</v>
      </c>
      <c r="M160" s="185">
        <v>121477</v>
      </c>
      <c r="N160" s="186">
        <v>8.5401048972918003E-2</v>
      </c>
      <c r="O160" s="185">
        <v>3015</v>
      </c>
      <c r="P160" s="186">
        <v>1.7994428969359331</v>
      </c>
      <c r="Q160" s="185">
        <v>11385</v>
      </c>
      <c r="R160" s="186">
        <v>-0.11442128189172374</v>
      </c>
      <c r="S160" s="185">
        <v>61529.343422551567</v>
      </c>
      <c r="T160" s="186">
        <v>0.10034898734191366</v>
      </c>
      <c r="U160" s="185">
        <v>25870</v>
      </c>
      <c r="V160" s="186">
        <v>0.1533146092461326</v>
      </c>
      <c r="W160" s="185">
        <v>10420</v>
      </c>
      <c r="X160" s="186">
        <v>9.3389296956978063E-2</v>
      </c>
      <c r="Y160" s="185">
        <v>11464</v>
      </c>
      <c r="Z160" s="186">
        <v>9.6718645364967104E-2</v>
      </c>
      <c r="AA160" s="185">
        <v>13775</v>
      </c>
      <c r="AB160" s="186">
        <v>2.0068127962085347E-2</v>
      </c>
      <c r="AC160" s="185">
        <v>3549</v>
      </c>
      <c r="AD160" s="186">
        <v>7.5454545454545441E-2</v>
      </c>
      <c r="AE160" s="185">
        <v>3857</v>
      </c>
      <c r="AF160" s="186">
        <v>4.4270833333333037E-3</v>
      </c>
      <c r="AG160" s="185">
        <v>1456</v>
      </c>
      <c r="AH160" s="186" t="s">
        <v>132</v>
      </c>
      <c r="AI160" s="185">
        <v>3964</v>
      </c>
      <c r="AJ160" s="186" t="s">
        <v>132</v>
      </c>
      <c r="AK160" s="185">
        <v>4298</v>
      </c>
      <c r="AL160" s="186">
        <v>-0.55740912367418394</v>
      </c>
      <c r="AM160" s="185">
        <v>1472</v>
      </c>
      <c r="AN160" s="186">
        <v>0.186140209508461</v>
      </c>
      <c r="AO160" s="185">
        <v>1071</v>
      </c>
      <c r="AP160" s="186">
        <v>0.90569395017793597</v>
      </c>
      <c r="AQ160" s="185">
        <v>2406</v>
      </c>
      <c r="AR160" s="186">
        <v>-4.2578591325109438E-2</v>
      </c>
      <c r="AS160" s="185">
        <v>328438.23404847842</v>
      </c>
      <c r="AT160" s="186">
        <v>7.5190391876984064E-2</v>
      </c>
      <c r="AU160" s="187">
        <v>377825.2644684746</v>
      </c>
      <c r="AV160" s="188">
        <v>6.9118618981634405E-2</v>
      </c>
    </row>
    <row r="161" spans="2:48" ht="15" hidden="1" customHeight="1" outlineLevel="1">
      <c r="B161" s="184" t="s">
        <v>22</v>
      </c>
      <c r="C161" s="185">
        <v>50521</v>
      </c>
      <c r="D161" s="186">
        <v>9.3031306116267531E-2</v>
      </c>
      <c r="E161" s="185">
        <v>12988</v>
      </c>
      <c r="F161" s="186">
        <v>0.21872947358543682</v>
      </c>
      <c r="G161" s="185">
        <v>14156</v>
      </c>
      <c r="H161" s="186">
        <v>0.12260111022997622</v>
      </c>
      <c r="I161" s="185">
        <v>68151</v>
      </c>
      <c r="J161" s="186">
        <v>5.9495678129469542E-2</v>
      </c>
      <c r="K161" s="185">
        <v>13284</v>
      </c>
      <c r="L161" s="186">
        <v>-8.8046560214892766E-3</v>
      </c>
      <c r="M161" s="185">
        <v>124145</v>
      </c>
      <c r="N161" s="186">
        <v>2.2848008267264408E-3</v>
      </c>
      <c r="O161" s="185">
        <v>1932</v>
      </c>
      <c r="P161" s="186">
        <v>0.71733333333333338</v>
      </c>
      <c r="Q161" s="185">
        <v>14016</v>
      </c>
      <c r="R161" s="186">
        <v>4.9473004947300225E-3</v>
      </c>
      <c r="S161" s="185">
        <v>75197.736828344816</v>
      </c>
      <c r="T161" s="186">
        <v>0.21972585635884401</v>
      </c>
      <c r="U161" s="185">
        <v>33371</v>
      </c>
      <c r="V161" s="186">
        <v>0.41020114942528729</v>
      </c>
      <c r="W161" s="185">
        <v>11696</v>
      </c>
      <c r="X161" s="186">
        <v>0.12873962555491225</v>
      </c>
      <c r="Y161" s="185">
        <v>13723</v>
      </c>
      <c r="Z161" s="186">
        <v>0.1978875698324023</v>
      </c>
      <c r="AA161" s="185">
        <v>16407</v>
      </c>
      <c r="AB161" s="186">
        <v>1.4719525017007795E-2</v>
      </c>
      <c r="AC161" s="185">
        <v>3363</v>
      </c>
      <c r="AD161" s="186">
        <v>-6.4794215795328181E-2</v>
      </c>
      <c r="AE161" s="185">
        <v>3854</v>
      </c>
      <c r="AF161" s="186">
        <v>-0.10016343684333406</v>
      </c>
      <c r="AG161" s="185">
        <v>2998</v>
      </c>
      <c r="AH161" s="186" t="s">
        <v>132</v>
      </c>
      <c r="AI161" s="185">
        <v>4253</v>
      </c>
      <c r="AJ161" s="186" t="s">
        <v>132</v>
      </c>
      <c r="AK161" s="185">
        <v>5192</v>
      </c>
      <c r="AL161" s="186">
        <v>-0.61574896388395506</v>
      </c>
      <c r="AM161" s="185">
        <v>1014</v>
      </c>
      <c r="AN161" s="186">
        <v>-0.17761557177615572</v>
      </c>
      <c r="AO161" s="185">
        <v>1526</v>
      </c>
      <c r="AP161" s="186">
        <v>1.5348837209302326</v>
      </c>
      <c r="AQ161" s="185">
        <v>1890</v>
      </c>
      <c r="AR161" s="186">
        <v>-0.45845272206303722</v>
      </c>
      <c r="AS161" s="185">
        <v>347961.4397491425</v>
      </c>
      <c r="AT161" s="186">
        <v>5.9904130100935538E-2</v>
      </c>
      <c r="AU161" s="187">
        <v>398482.53278044862</v>
      </c>
      <c r="AV161" s="188">
        <v>6.3992747968555364E-2</v>
      </c>
    </row>
    <row r="162" spans="2:48" collapsed="1">
      <c r="B162" s="197">
        <v>1999</v>
      </c>
      <c r="C162" s="198">
        <v>998939</v>
      </c>
      <c r="D162" s="199">
        <v>6.5742966360366806E-2</v>
      </c>
      <c r="E162" s="198">
        <v>160659</v>
      </c>
      <c r="F162" s="199">
        <v>0.13380475515000101</v>
      </c>
      <c r="G162" s="198">
        <v>149375</v>
      </c>
      <c r="H162" s="199">
        <v>1.2064747478133242E-3</v>
      </c>
      <c r="I162" s="198">
        <v>713219</v>
      </c>
      <c r="J162" s="199">
        <v>6.342825703503463E-2</v>
      </c>
      <c r="K162" s="198">
        <v>177383</v>
      </c>
      <c r="L162" s="199">
        <v>5.6196969245884132E-2</v>
      </c>
      <c r="M162" s="198">
        <v>1594716</v>
      </c>
      <c r="N162" s="199">
        <v>9.6354778964389265E-2</v>
      </c>
      <c r="O162" s="198">
        <v>29450</v>
      </c>
      <c r="P162" s="199">
        <v>0.30142737195633917</v>
      </c>
      <c r="Q162" s="198">
        <v>118697</v>
      </c>
      <c r="R162" s="199">
        <v>-1.028099724839493E-2</v>
      </c>
      <c r="S162" s="198">
        <v>425533.0312739627</v>
      </c>
      <c r="T162" s="199">
        <v>5.058859085704781E-2</v>
      </c>
      <c r="U162" s="198">
        <v>179174</v>
      </c>
      <c r="V162" s="199">
        <v>5.8929215203040064E-2</v>
      </c>
      <c r="W162" s="198">
        <v>69218</v>
      </c>
      <c r="X162" s="199">
        <v>-2.7194917993619394E-2</v>
      </c>
      <c r="Y162" s="198">
        <v>78168</v>
      </c>
      <c r="Z162" s="199">
        <v>-4.6033450974369838E-4</v>
      </c>
      <c r="AA162" s="198">
        <v>98973</v>
      </c>
      <c r="AB162" s="199">
        <v>0.14443468004902749</v>
      </c>
      <c r="AC162" s="198">
        <v>44595</v>
      </c>
      <c r="AD162" s="199">
        <v>-5.4549694708276752E-2</v>
      </c>
      <c r="AE162" s="198">
        <v>37645</v>
      </c>
      <c r="AF162" s="199">
        <v>-6.9275842460503889E-2</v>
      </c>
      <c r="AG162" s="198">
        <v>25063</v>
      </c>
      <c r="AH162" s="199" t="s">
        <v>132</v>
      </c>
      <c r="AI162" s="198">
        <v>42058</v>
      </c>
      <c r="AJ162" s="199" t="s">
        <v>132</v>
      </c>
      <c r="AK162" s="198">
        <v>72980</v>
      </c>
      <c r="AL162" s="199">
        <v>-0.51891574763182358</v>
      </c>
      <c r="AM162" s="198">
        <v>11106</v>
      </c>
      <c r="AN162" s="199">
        <v>-5.9451219512195119E-2</v>
      </c>
      <c r="AO162" s="198">
        <v>12659</v>
      </c>
      <c r="AP162" s="199">
        <v>0.43591197822141559</v>
      </c>
      <c r="AQ162" s="198">
        <v>27727</v>
      </c>
      <c r="AR162" s="199">
        <v>-0.25601051840721267</v>
      </c>
      <c r="AS162" s="198">
        <v>3642865.5618467233</v>
      </c>
      <c r="AT162" s="199">
        <v>6.2404037460000117E-2</v>
      </c>
      <c r="AU162" s="200">
        <v>4641804.6275896914</v>
      </c>
      <c r="AV162" s="201">
        <v>6.3120842398917132E-2</v>
      </c>
    </row>
    <row r="163" spans="2:48" ht="15" hidden="1" customHeight="1" outlineLevel="1">
      <c r="B163" s="184" t="s">
        <v>11</v>
      </c>
      <c r="C163" s="185">
        <v>57120</v>
      </c>
      <c r="D163" s="186">
        <v>-6.8143628562572389E-2</v>
      </c>
      <c r="E163" s="185">
        <v>12468</v>
      </c>
      <c r="F163" s="186">
        <v>0.18720243763092737</v>
      </c>
      <c r="G163" s="185">
        <v>14488</v>
      </c>
      <c r="H163" s="186">
        <v>8.5731414868105427E-2</v>
      </c>
      <c r="I163" s="185">
        <v>61056</v>
      </c>
      <c r="J163" s="186">
        <v>6.3730443569462336E-2</v>
      </c>
      <c r="K163" s="185">
        <v>11265</v>
      </c>
      <c r="L163" s="186">
        <v>-9.0064620355411962E-2</v>
      </c>
      <c r="M163" s="185">
        <v>106664</v>
      </c>
      <c r="N163" s="186">
        <v>-6.4326254199671973E-2</v>
      </c>
      <c r="O163" s="185">
        <v>1128</v>
      </c>
      <c r="P163" s="186">
        <v>-4.4130626654897975E-3</v>
      </c>
      <c r="Q163" s="185">
        <v>6747</v>
      </c>
      <c r="R163" s="186">
        <v>-0.21170697511391523</v>
      </c>
      <c r="S163" s="185">
        <v>68927.546456451819</v>
      </c>
      <c r="T163" s="186">
        <v>0.12523931573274982</v>
      </c>
      <c r="U163" s="185">
        <v>30270</v>
      </c>
      <c r="V163" s="186">
        <v>0.25632937660828414</v>
      </c>
      <c r="W163" s="185">
        <v>12015</v>
      </c>
      <c r="X163" s="186">
        <v>7.8739450529718091E-2</v>
      </c>
      <c r="Y163" s="185">
        <v>12510</v>
      </c>
      <c r="Z163" s="186">
        <v>0.21138762467318672</v>
      </c>
      <c r="AA163" s="185">
        <v>14132</v>
      </c>
      <c r="AB163" s="186">
        <v>-9.9700579728610572E-2</v>
      </c>
      <c r="AC163" s="185">
        <v>2822</v>
      </c>
      <c r="AD163" s="186">
        <v>1.6204537270435804E-2</v>
      </c>
      <c r="AE163" s="185">
        <v>3051</v>
      </c>
      <c r="AF163" s="186">
        <v>-5.8042605742513076E-2</v>
      </c>
      <c r="AG163" s="185">
        <v>0</v>
      </c>
      <c r="AH163" s="186" t="s">
        <v>132</v>
      </c>
      <c r="AI163" s="185">
        <v>0</v>
      </c>
      <c r="AJ163" s="186" t="s">
        <v>132</v>
      </c>
      <c r="AK163" s="185">
        <v>10851</v>
      </c>
      <c r="AL163" s="186">
        <v>3.5697241576787331E-2</v>
      </c>
      <c r="AM163" s="185">
        <v>688</v>
      </c>
      <c r="AN163" s="186">
        <v>-0.16097560975609759</v>
      </c>
      <c r="AO163" s="185">
        <v>445</v>
      </c>
      <c r="AP163" s="186">
        <v>0.57801418439716312</v>
      </c>
      <c r="AQ163" s="185">
        <v>2216</v>
      </c>
      <c r="AR163" s="186">
        <v>-0.46628131021194608</v>
      </c>
      <c r="AS163" s="185">
        <v>302816</v>
      </c>
      <c r="AT163" s="186">
        <v>8.3245647917526977E-3</v>
      </c>
      <c r="AU163" s="187">
        <v>359936</v>
      </c>
      <c r="AV163" s="188">
        <v>-4.6375545126973172E-3</v>
      </c>
    </row>
    <row r="164" spans="2:48" ht="15" hidden="1" customHeight="1" outlineLevel="1">
      <c r="B164" s="184" t="s">
        <v>12</v>
      </c>
      <c r="C164" s="185">
        <v>61556</v>
      </c>
      <c r="D164" s="186">
        <v>8.5856599816489521E-3</v>
      </c>
      <c r="E164" s="185">
        <v>12913</v>
      </c>
      <c r="F164" s="186">
        <v>0.34889794212890424</v>
      </c>
      <c r="G164" s="185">
        <v>14976</v>
      </c>
      <c r="H164" s="186">
        <v>0.21047526673132877</v>
      </c>
      <c r="I164" s="185">
        <v>68538</v>
      </c>
      <c r="J164" s="186">
        <v>-7.6095601418114667E-2</v>
      </c>
      <c r="K164" s="185">
        <v>8149</v>
      </c>
      <c r="L164" s="186">
        <v>-9.1223374595739926E-2</v>
      </c>
      <c r="M164" s="185">
        <v>118612</v>
      </c>
      <c r="N164" s="186">
        <v>3.5424341358660572E-2</v>
      </c>
      <c r="O164" s="185">
        <v>944</v>
      </c>
      <c r="P164" s="186">
        <v>-0.2362459546925566</v>
      </c>
      <c r="Q164" s="185">
        <v>6772</v>
      </c>
      <c r="R164" s="186">
        <v>-5.6824512534818905E-2</v>
      </c>
      <c r="S164" s="185">
        <v>71566.457988792914</v>
      </c>
      <c r="T164" s="186">
        <v>0.12747117161978339</v>
      </c>
      <c r="U164" s="185">
        <v>32133</v>
      </c>
      <c r="V164" s="186">
        <v>0.23332309818070152</v>
      </c>
      <c r="W164" s="185">
        <v>11599</v>
      </c>
      <c r="X164" s="186">
        <v>7.6673164392462745E-2</v>
      </c>
      <c r="Y164" s="185">
        <v>12295</v>
      </c>
      <c r="Z164" s="186">
        <v>0.14799253034547144</v>
      </c>
      <c r="AA164" s="185">
        <v>15539</v>
      </c>
      <c r="AB164" s="186">
        <v>-2.5034508721294979E-2</v>
      </c>
      <c r="AC164" s="185">
        <v>4467</v>
      </c>
      <c r="AD164" s="186">
        <v>0.13606307222787395</v>
      </c>
      <c r="AE164" s="185">
        <v>4182</v>
      </c>
      <c r="AF164" s="186">
        <v>1.9502681618722484E-2</v>
      </c>
      <c r="AG164" s="185">
        <v>0</v>
      </c>
      <c r="AH164" s="186" t="s">
        <v>132</v>
      </c>
      <c r="AI164" s="185">
        <v>0</v>
      </c>
      <c r="AJ164" s="186" t="s">
        <v>132</v>
      </c>
      <c r="AK164" s="185">
        <v>10039</v>
      </c>
      <c r="AL164" s="186">
        <v>-4.1165234001910189E-2</v>
      </c>
      <c r="AM164" s="185">
        <v>918</v>
      </c>
      <c r="AN164" s="186">
        <v>0.38045112781954882</v>
      </c>
      <c r="AO164" s="185">
        <v>662</v>
      </c>
      <c r="AP164" s="186">
        <v>0.62254901960784315</v>
      </c>
      <c r="AQ164" s="185">
        <v>1763</v>
      </c>
      <c r="AR164" s="186">
        <v>-0.496141754787082</v>
      </c>
      <c r="AS164" s="185">
        <v>324502.74158757098</v>
      </c>
      <c r="AT164" s="186">
        <v>3.142550193044924E-2</v>
      </c>
      <c r="AU164" s="187">
        <v>386058.75017323095</v>
      </c>
      <c r="AV164" s="188">
        <v>2.7714766239591793E-2</v>
      </c>
    </row>
    <row r="165" spans="2:48" ht="15" hidden="1" customHeight="1" outlineLevel="1">
      <c r="B165" s="184" t="s">
        <v>13</v>
      </c>
      <c r="C165" s="185">
        <v>85698</v>
      </c>
      <c r="D165" s="186">
        <v>3.9267523647829261E-2</v>
      </c>
      <c r="E165" s="185">
        <v>15377</v>
      </c>
      <c r="F165" s="186">
        <v>0.26134033303256499</v>
      </c>
      <c r="G165" s="185">
        <v>10221</v>
      </c>
      <c r="H165" s="186">
        <v>-0.14874656450403934</v>
      </c>
      <c r="I165" s="185">
        <v>65637</v>
      </c>
      <c r="J165" s="186">
        <v>5.9567049251779691E-2</v>
      </c>
      <c r="K165" s="185">
        <v>12404</v>
      </c>
      <c r="L165" s="186">
        <v>-0.10826743350107837</v>
      </c>
      <c r="M165" s="185">
        <v>138153</v>
      </c>
      <c r="N165" s="186">
        <v>4.5781764505506972E-2</v>
      </c>
      <c r="O165" s="185">
        <v>2004</v>
      </c>
      <c r="P165" s="186">
        <v>0.42430703624733468</v>
      </c>
      <c r="Q165" s="185">
        <v>6660</v>
      </c>
      <c r="R165" s="186">
        <v>-0.223504721930745</v>
      </c>
      <c r="S165" s="185">
        <v>28689.398106318848</v>
      </c>
      <c r="T165" s="186">
        <v>7.6691637407283686E-2</v>
      </c>
      <c r="U165" s="185">
        <v>12935</v>
      </c>
      <c r="V165" s="186">
        <v>0.23519862490450727</v>
      </c>
      <c r="W165" s="185">
        <v>4032</v>
      </c>
      <c r="X165" s="186">
        <v>-9.910802775024985E-4</v>
      </c>
      <c r="Y165" s="185">
        <v>5887</v>
      </c>
      <c r="Z165" s="186">
        <v>0.16389877421905896</v>
      </c>
      <c r="AA165" s="185">
        <v>5835</v>
      </c>
      <c r="AB165" s="186">
        <v>-0.17584745762711862</v>
      </c>
      <c r="AC165" s="185">
        <v>5675</v>
      </c>
      <c r="AD165" s="186">
        <v>0.16529774127310071</v>
      </c>
      <c r="AE165" s="185">
        <v>3540</v>
      </c>
      <c r="AF165" s="186">
        <v>0.11636707663197732</v>
      </c>
      <c r="AG165" s="185">
        <v>0</v>
      </c>
      <c r="AH165" s="186" t="s">
        <v>132</v>
      </c>
      <c r="AI165" s="185">
        <v>0</v>
      </c>
      <c r="AJ165" s="186" t="s">
        <v>132</v>
      </c>
      <c r="AK165" s="185">
        <v>10472</v>
      </c>
      <c r="AL165" s="186">
        <v>0.12047934945431193</v>
      </c>
      <c r="AM165" s="185">
        <v>879</v>
      </c>
      <c r="AN165" s="186">
        <v>0.61878453038674031</v>
      </c>
      <c r="AO165" s="185">
        <v>1237</v>
      </c>
      <c r="AP165" s="186">
        <v>1.416015625</v>
      </c>
      <c r="AQ165" s="185">
        <v>3173</v>
      </c>
      <c r="AR165" s="186">
        <v>-0.34088076443705861</v>
      </c>
      <c r="AS165" s="185">
        <v>304124.19318536896</v>
      </c>
      <c r="AT165" s="186">
        <v>4.135159584861392E-2</v>
      </c>
      <c r="AU165" s="187">
        <v>389822.2324528927</v>
      </c>
      <c r="AV165" s="188">
        <v>4.0892828202281795E-2</v>
      </c>
    </row>
    <row r="166" spans="2:48" ht="15" hidden="1" customHeight="1" outlineLevel="1">
      <c r="B166" s="184" t="s">
        <v>14</v>
      </c>
      <c r="C166" s="185">
        <v>96036</v>
      </c>
      <c r="D166" s="186">
        <v>-5.5943849715414773E-2</v>
      </c>
      <c r="E166" s="185">
        <v>10218</v>
      </c>
      <c r="F166" s="186">
        <v>7.1743234738829376E-2</v>
      </c>
      <c r="G166" s="185">
        <v>9097</v>
      </c>
      <c r="H166" s="186">
        <v>3.5397222854541388E-2</v>
      </c>
      <c r="I166" s="185">
        <v>43594</v>
      </c>
      <c r="J166" s="186">
        <v>-9.5485102498132579E-2</v>
      </c>
      <c r="K166" s="185">
        <v>10755</v>
      </c>
      <c r="L166" s="186">
        <v>-0.12525416836112235</v>
      </c>
      <c r="M166" s="185">
        <v>126804</v>
      </c>
      <c r="N166" s="186">
        <v>5.0241017740893401E-2</v>
      </c>
      <c r="O166" s="185">
        <v>2307</v>
      </c>
      <c r="P166" s="186">
        <v>0.44458359423919847</v>
      </c>
      <c r="Q166" s="185">
        <v>8564</v>
      </c>
      <c r="R166" s="186">
        <v>-0.3142765633757707</v>
      </c>
      <c r="S166" s="185">
        <v>6013.7085889840764</v>
      </c>
      <c r="T166" s="186">
        <v>0.71507868934237884</v>
      </c>
      <c r="U166" s="185">
        <v>1876</v>
      </c>
      <c r="V166" s="186">
        <v>0.70081595648232087</v>
      </c>
      <c r="W166" s="185">
        <v>1899</v>
      </c>
      <c r="X166" s="186">
        <v>1.2688172043010755</v>
      </c>
      <c r="Y166" s="185">
        <v>2165</v>
      </c>
      <c r="Z166" s="186">
        <v>0.73895582329317278</v>
      </c>
      <c r="AA166" s="185">
        <v>71</v>
      </c>
      <c r="AB166" s="186">
        <v>-0.77388535031847128</v>
      </c>
      <c r="AC166" s="185">
        <v>3677</v>
      </c>
      <c r="AD166" s="186">
        <v>0.14441332088390912</v>
      </c>
      <c r="AE166" s="185">
        <v>2350</v>
      </c>
      <c r="AF166" s="186">
        <v>-3.0528052805280481E-2</v>
      </c>
      <c r="AG166" s="185">
        <v>0</v>
      </c>
      <c r="AH166" s="186" t="s">
        <v>132</v>
      </c>
      <c r="AI166" s="185">
        <v>0</v>
      </c>
      <c r="AJ166" s="186" t="s">
        <v>132</v>
      </c>
      <c r="AK166" s="185">
        <v>13319</v>
      </c>
      <c r="AL166" s="186">
        <v>0.19517229002153624</v>
      </c>
      <c r="AM166" s="185">
        <v>833</v>
      </c>
      <c r="AN166" s="186">
        <v>-0.17850098619329391</v>
      </c>
      <c r="AO166" s="185">
        <v>1292</v>
      </c>
      <c r="AP166" s="186">
        <v>1.0187499999999998</v>
      </c>
      <c r="AQ166" s="185">
        <v>3123</v>
      </c>
      <c r="AR166" s="186">
        <v>-0.29359873331825381</v>
      </c>
      <c r="AS166" s="185">
        <v>241947.46523600438</v>
      </c>
      <c r="AT166" s="186">
        <v>8.096584222185621E-3</v>
      </c>
      <c r="AU166" s="187">
        <v>337983.40929215454</v>
      </c>
      <c r="AV166" s="188">
        <v>-1.0967113973848974E-2</v>
      </c>
    </row>
    <row r="167" spans="2:48" ht="15" hidden="1" customHeight="1" outlineLevel="1">
      <c r="B167" s="184" t="s">
        <v>15</v>
      </c>
      <c r="C167" s="185">
        <v>129221</v>
      </c>
      <c r="D167" s="186">
        <v>-1.306031421130216E-2</v>
      </c>
      <c r="E167" s="185">
        <v>15007</v>
      </c>
      <c r="F167" s="186">
        <v>0.63208265361609572</v>
      </c>
      <c r="G167" s="185">
        <v>13453</v>
      </c>
      <c r="H167" s="186">
        <v>-3.0383874314510173E-3</v>
      </c>
      <c r="I167" s="185">
        <v>47043</v>
      </c>
      <c r="J167" s="186">
        <v>-0.10465912983898595</v>
      </c>
      <c r="K167" s="185">
        <v>18114</v>
      </c>
      <c r="L167" s="186">
        <v>-0.13417140672052008</v>
      </c>
      <c r="M167" s="185">
        <v>120475</v>
      </c>
      <c r="N167" s="186">
        <v>-8.4014445922828362E-2</v>
      </c>
      <c r="O167" s="185">
        <v>4143</v>
      </c>
      <c r="P167" s="186">
        <v>0.84543429844097995</v>
      </c>
      <c r="Q167" s="185">
        <v>18629</v>
      </c>
      <c r="R167" s="186">
        <v>-3.7111696903912805E-2</v>
      </c>
      <c r="S167" s="185">
        <v>3749.3635202544406</v>
      </c>
      <c r="T167" s="186">
        <v>0.30086293916206808</v>
      </c>
      <c r="U167" s="185">
        <v>1355</v>
      </c>
      <c r="V167" s="186">
        <v>0.57925407925407923</v>
      </c>
      <c r="W167" s="185">
        <v>1673</v>
      </c>
      <c r="X167" s="186">
        <v>1.1097099621689788</v>
      </c>
      <c r="Y167" s="185">
        <v>684</v>
      </c>
      <c r="Z167" s="186">
        <v>-0.32544378698224852</v>
      </c>
      <c r="AA167" s="185">
        <v>36</v>
      </c>
      <c r="AB167" s="186">
        <v>-0.82775119617224879</v>
      </c>
      <c r="AC167" s="185">
        <v>3798</v>
      </c>
      <c r="AD167" s="186">
        <v>4.3980208905992413E-2</v>
      </c>
      <c r="AE167" s="185">
        <v>2941</v>
      </c>
      <c r="AF167" s="186">
        <v>-4.0143603133159234E-2</v>
      </c>
      <c r="AG167" s="185">
        <v>0</v>
      </c>
      <c r="AH167" s="186" t="s">
        <v>132</v>
      </c>
      <c r="AI167" s="185">
        <v>0</v>
      </c>
      <c r="AJ167" s="186" t="s">
        <v>132</v>
      </c>
      <c r="AK167" s="185">
        <v>22147</v>
      </c>
      <c r="AL167" s="186">
        <v>0.40401927222010903</v>
      </c>
      <c r="AM167" s="185">
        <v>519</v>
      </c>
      <c r="AN167" s="186">
        <v>0.38031914893617014</v>
      </c>
      <c r="AO167" s="185">
        <v>942</v>
      </c>
      <c r="AP167" s="186">
        <v>0.54679802955665036</v>
      </c>
      <c r="AQ167" s="185">
        <v>4101</v>
      </c>
      <c r="AR167" s="186">
        <v>-8.701957940536631E-3</v>
      </c>
      <c r="AS167" s="185">
        <v>275063.02237569692</v>
      </c>
      <c r="AT167" s="186">
        <v>-1.6811133787058563E-2</v>
      </c>
      <c r="AU167" s="187">
        <v>404284.00931538275</v>
      </c>
      <c r="AV167" s="188">
        <v>-1.5615561707259751E-2</v>
      </c>
    </row>
    <row r="168" spans="2:48" ht="15" hidden="1" customHeight="1" outlineLevel="1">
      <c r="B168" s="184" t="s">
        <v>16</v>
      </c>
      <c r="C168" s="185">
        <v>96871</v>
      </c>
      <c r="D168" s="186">
        <v>-2.8423850358557767E-2</v>
      </c>
      <c r="E168" s="185">
        <v>13870</v>
      </c>
      <c r="F168" s="186">
        <v>0.20829340534889806</v>
      </c>
      <c r="G168" s="185">
        <v>16301</v>
      </c>
      <c r="H168" s="186">
        <v>0.10793176102766266</v>
      </c>
      <c r="I168" s="185">
        <v>45010</v>
      </c>
      <c r="J168" s="186">
        <v>1.9143442258036103E-3</v>
      </c>
      <c r="K168" s="185">
        <v>13862</v>
      </c>
      <c r="L168" s="186">
        <v>-8.6343263907197487E-2</v>
      </c>
      <c r="M168" s="185">
        <v>132367</v>
      </c>
      <c r="N168" s="186">
        <v>7.8407729972381324E-2</v>
      </c>
      <c r="O168" s="185">
        <v>3078</v>
      </c>
      <c r="P168" s="186">
        <v>0.79370629370629375</v>
      </c>
      <c r="Q168" s="185">
        <v>9032</v>
      </c>
      <c r="R168" s="186">
        <v>-0.18762367332254004</v>
      </c>
      <c r="S168" s="185">
        <v>4528.4215918435311</v>
      </c>
      <c r="T168" s="186">
        <v>0.10939388500126146</v>
      </c>
      <c r="U168" s="185">
        <v>1101</v>
      </c>
      <c r="V168" s="186">
        <v>-0.23060796645702308</v>
      </c>
      <c r="W168" s="185">
        <v>1528</v>
      </c>
      <c r="X168" s="186">
        <v>0.35341009743135521</v>
      </c>
      <c r="Y168" s="185">
        <v>1717</v>
      </c>
      <c r="Z168" s="186">
        <v>0.29878971255673226</v>
      </c>
      <c r="AA168" s="185">
        <v>182</v>
      </c>
      <c r="AB168" s="186">
        <v>-5.208333333333337E-2</v>
      </c>
      <c r="AC168" s="185">
        <v>4690</v>
      </c>
      <c r="AD168" s="186">
        <v>0.22230909564764145</v>
      </c>
      <c r="AE168" s="185">
        <v>3557</v>
      </c>
      <c r="AF168" s="186">
        <v>0.37495168148434477</v>
      </c>
      <c r="AG168" s="185">
        <v>0</v>
      </c>
      <c r="AH168" s="186" t="s">
        <v>132</v>
      </c>
      <c r="AI168" s="185">
        <v>0</v>
      </c>
      <c r="AJ168" s="186" t="s">
        <v>132</v>
      </c>
      <c r="AK168" s="185">
        <v>17465</v>
      </c>
      <c r="AL168" s="186">
        <v>0.38578116321510758</v>
      </c>
      <c r="AM168" s="185">
        <v>589</v>
      </c>
      <c r="AN168" s="186">
        <v>0.13926499032882012</v>
      </c>
      <c r="AO168" s="185">
        <v>740</v>
      </c>
      <c r="AP168" s="186">
        <v>0.1212121212121211</v>
      </c>
      <c r="AQ168" s="185">
        <v>4188</v>
      </c>
      <c r="AR168" s="186">
        <v>-2.6046511627906943E-2</v>
      </c>
      <c r="AS168" s="185">
        <v>269279.71693783242</v>
      </c>
      <c r="AT168" s="186">
        <v>7.5166833548386602E-2</v>
      </c>
      <c r="AU168" s="187">
        <v>366150.68851398205</v>
      </c>
      <c r="AV168" s="188">
        <v>4.5669969704696278E-2</v>
      </c>
    </row>
    <row r="169" spans="2:48" ht="15" hidden="1" customHeight="1" outlineLevel="1">
      <c r="B169" s="184" t="s">
        <v>17</v>
      </c>
      <c r="C169" s="185">
        <v>85063</v>
      </c>
      <c r="D169" s="186">
        <v>5.4600230600428956E-2</v>
      </c>
      <c r="E169" s="185">
        <v>7866</v>
      </c>
      <c r="F169" s="186">
        <v>-6.5684760660410957E-2</v>
      </c>
      <c r="G169" s="185">
        <v>9600</v>
      </c>
      <c r="H169" s="186">
        <v>-5.0914483440435032E-2</v>
      </c>
      <c r="I169" s="185">
        <v>39630</v>
      </c>
      <c r="J169" s="186">
        <v>0.22292168117015376</v>
      </c>
      <c r="K169" s="185">
        <v>9296</v>
      </c>
      <c r="L169" s="186">
        <v>-0.16620324692797561</v>
      </c>
      <c r="M169" s="185">
        <v>120704</v>
      </c>
      <c r="N169" s="186">
        <v>9.4959904205522694E-2</v>
      </c>
      <c r="O169" s="185">
        <v>2571</v>
      </c>
      <c r="P169" s="186">
        <v>6.8578553615959992E-2</v>
      </c>
      <c r="Q169" s="185">
        <v>8745</v>
      </c>
      <c r="R169" s="186">
        <v>6.2133241284088037E-3</v>
      </c>
      <c r="S169" s="185">
        <v>5473.0667218037743</v>
      </c>
      <c r="T169" s="186">
        <v>0.91799062521039487</v>
      </c>
      <c r="U169" s="185">
        <v>1944</v>
      </c>
      <c r="V169" s="186">
        <v>0.78185151237396888</v>
      </c>
      <c r="W169" s="185">
        <v>1188</v>
      </c>
      <c r="X169" s="186">
        <v>1.216417910447761</v>
      </c>
      <c r="Y169" s="185">
        <v>2085</v>
      </c>
      <c r="Z169" s="186">
        <v>1.0684523809523809</v>
      </c>
      <c r="AA169" s="185">
        <v>253</v>
      </c>
      <c r="AB169" s="186">
        <v>0.24019607843137258</v>
      </c>
      <c r="AC169" s="185">
        <v>3377</v>
      </c>
      <c r="AD169" s="186">
        <v>0.25027767493520914</v>
      </c>
      <c r="AE169" s="185">
        <v>2454</v>
      </c>
      <c r="AF169" s="186">
        <v>0.11292517006802716</v>
      </c>
      <c r="AG169" s="185">
        <v>0</v>
      </c>
      <c r="AH169" s="186" t="s">
        <v>132</v>
      </c>
      <c r="AI169" s="185">
        <v>0</v>
      </c>
      <c r="AJ169" s="186" t="s">
        <v>132</v>
      </c>
      <c r="AK169" s="185">
        <v>11164</v>
      </c>
      <c r="AL169" s="186">
        <v>0.46336348145235284</v>
      </c>
      <c r="AM169" s="185">
        <v>755</v>
      </c>
      <c r="AN169" s="186">
        <v>0.49504950495049505</v>
      </c>
      <c r="AO169" s="185">
        <v>473</v>
      </c>
      <c r="AP169" s="186">
        <v>-0.16578483245149911</v>
      </c>
      <c r="AQ169" s="185">
        <v>3246</v>
      </c>
      <c r="AR169" s="186">
        <v>0.2804733727810651</v>
      </c>
      <c r="AS169" s="185">
        <v>225355.56640652913</v>
      </c>
      <c r="AT169" s="186">
        <v>0.11331673844505485</v>
      </c>
      <c r="AU169" s="187">
        <v>310418.62100675981</v>
      </c>
      <c r="AV169" s="188">
        <v>9.6586618990292861E-2</v>
      </c>
    </row>
    <row r="170" spans="2:48" ht="15" hidden="1" customHeight="1" outlineLevel="1">
      <c r="B170" s="184" t="s">
        <v>18</v>
      </c>
      <c r="C170" s="185">
        <v>73201</v>
      </c>
      <c r="D170" s="186">
        <v>-7.6514520727676394E-2</v>
      </c>
      <c r="E170" s="185">
        <v>10218</v>
      </c>
      <c r="F170" s="186">
        <v>0.1478319478768817</v>
      </c>
      <c r="G170" s="185">
        <v>9976</v>
      </c>
      <c r="H170" s="186">
        <v>0.21126760563380276</v>
      </c>
      <c r="I170" s="185">
        <v>53946</v>
      </c>
      <c r="J170" s="186">
        <v>-1.6050778827563561E-2</v>
      </c>
      <c r="K170" s="185">
        <v>13179</v>
      </c>
      <c r="L170" s="186">
        <v>-0.2204542765881935</v>
      </c>
      <c r="M170" s="185">
        <v>124513</v>
      </c>
      <c r="N170" s="186">
        <v>1.4850315019031557E-2</v>
      </c>
      <c r="O170" s="185">
        <v>2438</v>
      </c>
      <c r="P170" s="186">
        <v>0.33224043715846996</v>
      </c>
      <c r="Q170" s="185">
        <v>6013</v>
      </c>
      <c r="R170" s="186">
        <v>-3.0161290322580636E-2</v>
      </c>
      <c r="S170" s="185">
        <v>3559.0139598997494</v>
      </c>
      <c r="T170" s="186">
        <v>1.6772886293881619</v>
      </c>
      <c r="U170" s="185">
        <v>866</v>
      </c>
      <c r="V170" s="186">
        <v>-8.8421052631578956E-2</v>
      </c>
      <c r="W170" s="185">
        <v>898</v>
      </c>
      <c r="X170" s="186">
        <v>6.4833333333333334</v>
      </c>
      <c r="Y170" s="185">
        <v>1677</v>
      </c>
      <c r="Z170" s="186">
        <v>25.61904761904762</v>
      </c>
      <c r="AA170" s="185">
        <v>86</v>
      </c>
      <c r="AB170" s="186">
        <v>-0.55897435897435899</v>
      </c>
      <c r="AC170" s="185">
        <v>4222</v>
      </c>
      <c r="AD170" s="186">
        <v>0.39847631666114602</v>
      </c>
      <c r="AE170" s="185">
        <v>3129</v>
      </c>
      <c r="AF170" s="186">
        <v>0.11194029850746268</v>
      </c>
      <c r="AG170" s="185">
        <v>0</v>
      </c>
      <c r="AH170" s="186" t="s">
        <v>132</v>
      </c>
      <c r="AI170" s="185">
        <v>0</v>
      </c>
      <c r="AJ170" s="186" t="s">
        <v>132</v>
      </c>
      <c r="AK170" s="185">
        <v>8273</v>
      </c>
      <c r="AL170" s="186">
        <v>0.27433764633394953</v>
      </c>
      <c r="AM170" s="185">
        <v>1594</v>
      </c>
      <c r="AN170" s="186">
        <v>2.2464358452138491</v>
      </c>
      <c r="AO170" s="185">
        <v>689</v>
      </c>
      <c r="AP170" s="186">
        <v>0.75765306122448983</v>
      </c>
      <c r="AQ170" s="185">
        <v>3415</v>
      </c>
      <c r="AR170" s="186">
        <v>0.19447359216509263</v>
      </c>
      <c r="AS170" s="185">
        <v>245167.713513959</v>
      </c>
      <c r="AT170" s="186">
        <v>3.4517987790036786E-2</v>
      </c>
      <c r="AU170" s="187">
        <v>318368.63699943828</v>
      </c>
      <c r="AV170" s="188">
        <v>6.6880784257439263E-3</v>
      </c>
    </row>
    <row r="171" spans="2:48" ht="15" hidden="1" customHeight="1" outlineLevel="1">
      <c r="B171" s="184" t="s">
        <v>19</v>
      </c>
      <c r="C171" s="185">
        <v>94311</v>
      </c>
      <c r="D171" s="186">
        <v>0.20210311643617351</v>
      </c>
      <c r="E171" s="185">
        <v>11006</v>
      </c>
      <c r="F171" s="186">
        <v>0.15149612889725894</v>
      </c>
      <c r="G171" s="185">
        <v>14184</v>
      </c>
      <c r="H171" s="186">
        <v>0.17915038656579929</v>
      </c>
      <c r="I171" s="185">
        <v>60189</v>
      </c>
      <c r="J171" s="186">
        <v>3.661540051323553E-2</v>
      </c>
      <c r="K171" s="185">
        <v>21635</v>
      </c>
      <c r="L171" s="186">
        <v>-0.19799080664294189</v>
      </c>
      <c r="M171" s="185">
        <v>109621</v>
      </c>
      <c r="N171" s="186">
        <v>2.4131616808983791E-2</v>
      </c>
      <c r="O171" s="185">
        <v>936</v>
      </c>
      <c r="P171" s="186">
        <v>5.6433408577878152E-2</v>
      </c>
      <c r="Q171" s="185">
        <v>9765</v>
      </c>
      <c r="R171" s="186">
        <v>-1.5525758645024701E-2</v>
      </c>
      <c r="S171" s="185">
        <v>24061.832916690892</v>
      </c>
      <c r="T171" s="186">
        <v>0.32334229226301159</v>
      </c>
      <c r="U171" s="185">
        <v>10418</v>
      </c>
      <c r="V171" s="186">
        <v>0.29819314641744543</v>
      </c>
      <c r="W171" s="185">
        <v>4767</v>
      </c>
      <c r="X171" s="186">
        <v>0.24108305128872698</v>
      </c>
      <c r="Y171" s="185">
        <v>3987</v>
      </c>
      <c r="Z171" s="186">
        <v>0.29364049318624263</v>
      </c>
      <c r="AA171" s="185">
        <v>4889</v>
      </c>
      <c r="AB171" s="186">
        <v>0.51128284389489953</v>
      </c>
      <c r="AC171" s="185">
        <v>4332</v>
      </c>
      <c r="AD171" s="186">
        <v>0.36613055818353835</v>
      </c>
      <c r="AE171" s="185">
        <v>3919</v>
      </c>
      <c r="AF171" s="186">
        <v>0.22049205854873866</v>
      </c>
      <c r="AG171" s="185">
        <v>0</v>
      </c>
      <c r="AH171" s="186" t="s">
        <v>132</v>
      </c>
      <c r="AI171" s="185">
        <v>0</v>
      </c>
      <c r="AJ171" s="186" t="s">
        <v>132</v>
      </c>
      <c r="AK171" s="185">
        <v>13704</v>
      </c>
      <c r="AL171" s="186">
        <v>0.45061924420450938</v>
      </c>
      <c r="AM171" s="185">
        <v>1111</v>
      </c>
      <c r="AN171" s="186">
        <v>1.0922787193973633</v>
      </c>
      <c r="AO171" s="185">
        <v>554</v>
      </c>
      <c r="AP171" s="186">
        <v>-1.4234875444839812E-2</v>
      </c>
      <c r="AQ171" s="185">
        <v>3350</v>
      </c>
      <c r="AR171" s="186">
        <v>3.2943995208145616E-3</v>
      </c>
      <c r="AS171" s="185">
        <v>278370.70932137436</v>
      </c>
      <c r="AT171" s="186">
        <v>5.8793041462729123E-2</v>
      </c>
      <c r="AU171" s="187">
        <v>372681.91142449086</v>
      </c>
      <c r="AV171" s="188">
        <v>9.1730601784148158E-2</v>
      </c>
    </row>
    <row r="172" spans="2:48" ht="15" hidden="1" customHeight="1" outlineLevel="1">
      <c r="B172" s="184" t="s">
        <v>20</v>
      </c>
      <c r="C172" s="185">
        <v>64090</v>
      </c>
      <c r="D172" s="186">
        <v>-0.22977081806054633</v>
      </c>
      <c r="E172" s="185">
        <v>11064</v>
      </c>
      <c r="F172" s="186">
        <v>1.4208451737097727E-2</v>
      </c>
      <c r="G172" s="185">
        <v>11420</v>
      </c>
      <c r="H172" s="186">
        <v>-6.6383257030738996E-2</v>
      </c>
      <c r="I172" s="185">
        <v>63273</v>
      </c>
      <c r="J172" s="186">
        <v>-0.11193296653941165</v>
      </c>
      <c r="K172" s="185">
        <v>15695</v>
      </c>
      <c r="L172" s="186">
        <v>-0.20123161484044993</v>
      </c>
      <c r="M172" s="185">
        <v>120868</v>
      </c>
      <c r="N172" s="186">
        <v>0.15469787437305937</v>
      </c>
      <c r="O172" s="185">
        <v>878</v>
      </c>
      <c r="P172" s="186">
        <v>-7.9664570230607912E-2</v>
      </c>
      <c r="Q172" s="185">
        <v>12200</v>
      </c>
      <c r="R172" s="186">
        <v>1.641256352578524E-2</v>
      </c>
      <c r="S172" s="185">
        <v>70946.494439627233</v>
      </c>
      <c r="T172" s="186">
        <v>0.12787619660266047</v>
      </c>
      <c r="U172" s="185">
        <v>30210</v>
      </c>
      <c r="V172" s="186">
        <v>0.45457171746352731</v>
      </c>
      <c r="W172" s="185">
        <v>11662</v>
      </c>
      <c r="X172" s="186">
        <v>-0.1023015934108229</v>
      </c>
      <c r="Y172" s="185">
        <v>13288</v>
      </c>
      <c r="Z172" s="186">
        <v>0.14216950318033361</v>
      </c>
      <c r="AA172" s="185">
        <v>15786</v>
      </c>
      <c r="AB172" s="186">
        <v>-9.8355037697052783E-2</v>
      </c>
      <c r="AC172" s="185">
        <v>3212</v>
      </c>
      <c r="AD172" s="186">
        <v>-0.20396530359355636</v>
      </c>
      <c r="AE172" s="185">
        <v>3201</v>
      </c>
      <c r="AF172" s="186">
        <v>-0.30594102341717255</v>
      </c>
      <c r="AG172" s="185">
        <v>0</v>
      </c>
      <c r="AH172" s="186" t="s">
        <v>132</v>
      </c>
      <c r="AI172" s="185">
        <v>0</v>
      </c>
      <c r="AJ172" s="186" t="s">
        <v>132</v>
      </c>
      <c r="AK172" s="185">
        <v>11042</v>
      </c>
      <c r="AL172" s="186">
        <v>0.27285302593659932</v>
      </c>
      <c r="AM172" s="185">
        <v>1448</v>
      </c>
      <c r="AN172" s="186">
        <v>0.84458598726114653</v>
      </c>
      <c r="AO172" s="185">
        <v>618</v>
      </c>
      <c r="AP172" s="186">
        <v>8.0419580419580416E-2</v>
      </c>
      <c r="AQ172" s="185">
        <v>2690</v>
      </c>
      <c r="AR172" s="186">
        <v>-2.5954764553207665E-3</v>
      </c>
      <c r="AS172" s="185">
        <v>328555.79373077367</v>
      </c>
      <c r="AT172" s="186">
        <v>3.9902501990289885E-2</v>
      </c>
      <c r="AU172" s="187">
        <v>392645.56395995565</v>
      </c>
      <c r="AV172" s="188">
        <v>-1.6315159887421604E-2</v>
      </c>
    </row>
    <row r="173" spans="2:48" ht="15" hidden="1" customHeight="1" outlineLevel="1">
      <c r="B173" s="184" t="s">
        <v>21</v>
      </c>
      <c r="C173" s="185">
        <v>47929</v>
      </c>
      <c r="D173" s="186">
        <v>-1.1589779546720025E-2</v>
      </c>
      <c r="E173" s="185">
        <v>11035</v>
      </c>
      <c r="F173" s="186">
        <v>4.2611489040060402E-2</v>
      </c>
      <c r="G173" s="185">
        <v>12869</v>
      </c>
      <c r="H173" s="186">
        <v>4.4731287546679654E-2</v>
      </c>
      <c r="I173" s="185">
        <v>58439</v>
      </c>
      <c r="J173" s="186">
        <v>-1.3158794175951449E-3</v>
      </c>
      <c r="K173" s="185">
        <v>20189</v>
      </c>
      <c r="L173" s="186">
        <v>-5.6721020417698442E-2</v>
      </c>
      <c r="M173" s="185">
        <v>111919</v>
      </c>
      <c r="N173" s="186">
        <v>-6.0238637031563513E-2</v>
      </c>
      <c r="O173" s="185">
        <v>1077</v>
      </c>
      <c r="P173" s="186">
        <v>-0.36385115180153571</v>
      </c>
      <c r="Q173" s="185">
        <v>12856</v>
      </c>
      <c r="R173" s="186">
        <v>-7.0628207908624341E-2</v>
      </c>
      <c r="S173" s="185">
        <v>55918.026126589626</v>
      </c>
      <c r="T173" s="186">
        <v>1.0598343241989605E-2</v>
      </c>
      <c r="U173" s="185">
        <v>22431</v>
      </c>
      <c r="V173" s="186">
        <v>0.11964660077867628</v>
      </c>
      <c r="W173" s="185">
        <v>9530</v>
      </c>
      <c r="X173" s="186">
        <v>-5.9601342016972536E-2</v>
      </c>
      <c r="Y173" s="185">
        <v>10453</v>
      </c>
      <c r="Z173" s="186">
        <v>-3.3918669131238421E-2</v>
      </c>
      <c r="AA173" s="185">
        <v>13504</v>
      </c>
      <c r="AB173" s="186">
        <v>-5.8495433312417244E-2</v>
      </c>
      <c r="AC173" s="185">
        <v>3300</v>
      </c>
      <c r="AD173" s="186">
        <v>-4.6793760831889131E-2</v>
      </c>
      <c r="AE173" s="185">
        <v>3840</v>
      </c>
      <c r="AF173" s="186">
        <v>-3.6386449184441672E-2</v>
      </c>
      <c r="AG173" s="185">
        <v>0</v>
      </c>
      <c r="AH173" s="186" t="s">
        <v>132</v>
      </c>
      <c r="AI173" s="185">
        <v>0</v>
      </c>
      <c r="AJ173" s="186" t="s">
        <v>132</v>
      </c>
      <c r="AK173" s="185">
        <v>9711</v>
      </c>
      <c r="AL173" s="186">
        <v>0.53485064011379801</v>
      </c>
      <c r="AM173" s="185">
        <v>1241</v>
      </c>
      <c r="AN173" s="186">
        <v>0.90337423312883436</v>
      </c>
      <c r="AO173" s="185">
        <v>562</v>
      </c>
      <c r="AP173" s="186">
        <v>-9.061488673139162E-2</v>
      </c>
      <c r="AQ173" s="185">
        <v>2513</v>
      </c>
      <c r="AR173" s="186">
        <v>0.23793103448275854</v>
      </c>
      <c r="AS173" s="185">
        <v>305469.83727702068</v>
      </c>
      <c r="AT173" s="186">
        <v>-1.4122637173045294E-2</v>
      </c>
      <c r="AU173" s="187">
        <v>353398.82568724116</v>
      </c>
      <c r="AV173" s="188">
        <v>-1.3780245448378969E-2</v>
      </c>
    </row>
    <row r="174" spans="2:48" ht="15" hidden="1" customHeight="1" outlineLevel="1">
      <c r="B174" s="184" t="s">
        <v>22</v>
      </c>
      <c r="C174" s="185">
        <v>46221</v>
      </c>
      <c r="D174" s="186">
        <v>9.9639462471321494E-3</v>
      </c>
      <c r="E174" s="185">
        <v>10657</v>
      </c>
      <c r="F174" s="186">
        <v>0.14900269541778965</v>
      </c>
      <c r="G174" s="185">
        <v>12610</v>
      </c>
      <c r="H174" s="186">
        <v>-0.10839284451672204</v>
      </c>
      <c r="I174" s="185">
        <v>64324</v>
      </c>
      <c r="J174" s="186">
        <v>-7.8320676314658222E-2</v>
      </c>
      <c r="K174" s="185">
        <v>13402</v>
      </c>
      <c r="L174" s="186">
        <v>-0.30095973294387646</v>
      </c>
      <c r="M174" s="185">
        <v>123862</v>
      </c>
      <c r="N174" s="186">
        <v>0.10694847848429334</v>
      </c>
      <c r="O174" s="185">
        <v>1125</v>
      </c>
      <c r="P174" s="186">
        <v>0.66420118343195256</v>
      </c>
      <c r="Q174" s="185">
        <v>13947</v>
      </c>
      <c r="R174" s="186">
        <v>-0.15257017863652933</v>
      </c>
      <c r="S174" s="185">
        <v>61651.34274748178</v>
      </c>
      <c r="T174" s="186">
        <v>5.4622122929616435E-2</v>
      </c>
      <c r="U174" s="185">
        <v>23664</v>
      </c>
      <c r="V174" s="186">
        <v>0.16882347130297348</v>
      </c>
      <c r="W174" s="185">
        <v>10362</v>
      </c>
      <c r="X174" s="186">
        <v>-4.8310066127847162E-2</v>
      </c>
      <c r="Y174" s="185">
        <v>11456</v>
      </c>
      <c r="Z174" s="186">
        <v>0.22223407660300865</v>
      </c>
      <c r="AA174" s="185">
        <v>16169</v>
      </c>
      <c r="AB174" s="186">
        <v>-9.9270235641468418E-2</v>
      </c>
      <c r="AC174" s="185">
        <v>3596</v>
      </c>
      <c r="AD174" s="186">
        <v>-4.0042712226374788E-2</v>
      </c>
      <c r="AE174" s="185">
        <v>4283</v>
      </c>
      <c r="AF174" s="186">
        <v>-4.8645046645935164E-2</v>
      </c>
      <c r="AG174" s="185">
        <v>0</v>
      </c>
      <c r="AH174" s="186" t="s">
        <v>132</v>
      </c>
      <c r="AI174" s="185">
        <v>0</v>
      </c>
      <c r="AJ174" s="186" t="s">
        <v>132</v>
      </c>
      <c r="AK174" s="185">
        <v>13512</v>
      </c>
      <c r="AL174" s="186">
        <v>0.39198516534459671</v>
      </c>
      <c r="AM174" s="185">
        <v>1233</v>
      </c>
      <c r="AN174" s="186">
        <v>3.7005887300252338E-2</v>
      </c>
      <c r="AO174" s="185">
        <v>602</v>
      </c>
      <c r="AP174" s="186">
        <v>0.18503937007874005</v>
      </c>
      <c r="AQ174" s="185">
        <v>3490</v>
      </c>
      <c r="AR174" s="186">
        <v>8.5199004975124337E-2</v>
      </c>
      <c r="AS174" s="185">
        <v>328295.20129901357</v>
      </c>
      <c r="AT174" s="186">
        <v>1.7223403495740808E-2</v>
      </c>
      <c r="AU174" s="187">
        <v>374516.21126295981</v>
      </c>
      <c r="AV174" s="188">
        <v>1.6321818540746547E-2</v>
      </c>
    </row>
    <row r="175" spans="2:48" collapsed="1">
      <c r="B175" s="197">
        <v>1998</v>
      </c>
      <c r="C175" s="198">
        <v>937317</v>
      </c>
      <c r="D175" s="199">
        <v>-1.6453357145930103E-2</v>
      </c>
      <c r="E175" s="198">
        <v>141699</v>
      </c>
      <c r="F175" s="199">
        <v>0.17963553416971223</v>
      </c>
      <c r="G175" s="198">
        <v>149195</v>
      </c>
      <c r="H175" s="199">
        <v>3.7596756358274863E-2</v>
      </c>
      <c r="I175" s="198">
        <v>670679</v>
      </c>
      <c r="J175" s="199">
        <v>-1.9531050130182637E-2</v>
      </c>
      <c r="K175" s="198">
        <v>167945</v>
      </c>
      <c r="L175" s="199">
        <v>-0.15563097033685269</v>
      </c>
      <c r="M175" s="198">
        <v>1454562</v>
      </c>
      <c r="N175" s="199">
        <v>3.0661309865442243E-2</v>
      </c>
      <c r="O175" s="198">
        <v>22629</v>
      </c>
      <c r="P175" s="199">
        <v>0.27279374543000179</v>
      </c>
      <c r="Q175" s="198">
        <v>119930</v>
      </c>
      <c r="R175" s="199">
        <v>-0.10749103249140457</v>
      </c>
      <c r="S175" s="198">
        <v>405042.50186728366</v>
      </c>
      <c r="T175" s="199">
        <v>0.12242049264771637</v>
      </c>
      <c r="U175" s="198">
        <v>169203</v>
      </c>
      <c r="V175" s="199">
        <v>0.25217758109038169</v>
      </c>
      <c r="W175" s="198">
        <v>71153</v>
      </c>
      <c r="X175" s="199">
        <v>5.8572363722923182E-2</v>
      </c>
      <c r="Y175" s="198">
        <v>78204</v>
      </c>
      <c r="Z175" s="199">
        <v>0.19111733885707327</v>
      </c>
      <c r="AA175" s="198">
        <v>86482</v>
      </c>
      <c r="AB175" s="199">
        <v>-6.8744212090539047E-2</v>
      </c>
      <c r="AC175" s="198">
        <v>47168</v>
      </c>
      <c r="AD175" s="199">
        <v>0.11242659371241248</v>
      </c>
      <c r="AE175" s="198">
        <v>40447</v>
      </c>
      <c r="AF175" s="199">
        <v>1.3302936165948465E-2</v>
      </c>
      <c r="AG175" s="198">
        <v>0</v>
      </c>
      <c r="AH175" s="199" t="s">
        <v>132</v>
      </c>
      <c r="AI175" s="198">
        <v>0</v>
      </c>
      <c r="AJ175" s="199" t="s">
        <v>132</v>
      </c>
      <c r="AK175" s="198">
        <v>151699</v>
      </c>
      <c r="AL175" s="199">
        <v>0.28459408422318377</v>
      </c>
      <c r="AM175" s="198">
        <v>11808</v>
      </c>
      <c r="AN175" s="199">
        <v>0.4599406528189911</v>
      </c>
      <c r="AO175" s="198">
        <v>8816</v>
      </c>
      <c r="AP175" s="199">
        <v>0.39273301737756716</v>
      </c>
      <c r="AQ175" s="198">
        <v>37268</v>
      </c>
      <c r="AR175" s="199">
        <v>-0.11264553917950426</v>
      </c>
      <c r="AS175" s="198">
        <v>3428889.041645682</v>
      </c>
      <c r="AT175" s="199">
        <v>3.032068648823083E-2</v>
      </c>
      <c r="AU175" s="200">
        <v>4366206.0251923241</v>
      </c>
      <c r="AV175" s="201">
        <v>1.9908219015706274E-2</v>
      </c>
    </row>
    <row r="176" spans="2:48" ht="15" hidden="1" customHeight="1" outlineLevel="1">
      <c r="B176" s="184" t="s">
        <v>11</v>
      </c>
      <c r="C176" s="185">
        <v>61297</v>
      </c>
      <c r="D176" s="186">
        <v>7.8887617706591584E-2</v>
      </c>
      <c r="E176" s="185">
        <v>10502</v>
      </c>
      <c r="F176" s="186">
        <v>0.10118485897032614</v>
      </c>
      <c r="G176" s="185">
        <v>13344</v>
      </c>
      <c r="H176" s="186">
        <v>-9.9595141700404843E-2</v>
      </c>
      <c r="I176" s="185">
        <v>57398</v>
      </c>
      <c r="J176" s="186">
        <v>-6.5681311347321469E-2</v>
      </c>
      <c r="K176" s="185">
        <v>12380</v>
      </c>
      <c r="L176" s="186">
        <v>-5.5610649172324389E-2</v>
      </c>
      <c r="M176" s="185">
        <v>113997</v>
      </c>
      <c r="N176" s="186">
        <v>9.7613110081937959E-2</v>
      </c>
      <c r="O176" s="185">
        <v>1133</v>
      </c>
      <c r="P176" s="186">
        <v>0.55418381344307277</v>
      </c>
      <c r="Q176" s="185">
        <v>8559</v>
      </c>
      <c r="R176" s="186">
        <v>-7.0684039087947848E-2</v>
      </c>
      <c r="S176" s="185">
        <v>61255.899516421152</v>
      </c>
      <c r="T176" s="186">
        <v>-1.1919408832195666E-2</v>
      </c>
      <c r="U176" s="185">
        <v>24094</v>
      </c>
      <c r="V176" s="186">
        <v>0.11078327416901024</v>
      </c>
      <c r="W176" s="185">
        <v>11138</v>
      </c>
      <c r="X176" s="186">
        <v>-0.12629432067775337</v>
      </c>
      <c r="Y176" s="185">
        <v>10327</v>
      </c>
      <c r="Z176" s="186">
        <v>-8.4972532340953366E-2</v>
      </c>
      <c r="AA176" s="185">
        <v>15697</v>
      </c>
      <c r="AB176" s="186">
        <v>-3.5158891142664017E-2</v>
      </c>
      <c r="AC176" s="185">
        <v>2777</v>
      </c>
      <c r="AD176" s="186">
        <v>-0.26959495002630196</v>
      </c>
      <c r="AE176" s="185">
        <v>3239</v>
      </c>
      <c r="AF176" s="186">
        <v>-0.36240157480314961</v>
      </c>
      <c r="AG176" s="185">
        <v>0</v>
      </c>
      <c r="AH176" s="186" t="s">
        <v>132</v>
      </c>
      <c r="AI176" s="185">
        <v>0</v>
      </c>
      <c r="AJ176" s="186" t="s">
        <v>132</v>
      </c>
      <c r="AK176" s="185">
        <v>10477</v>
      </c>
      <c r="AL176" s="186">
        <v>0.2273898781630741</v>
      </c>
      <c r="AM176" s="185">
        <v>820</v>
      </c>
      <c r="AN176" s="186">
        <v>0.45907473309608537</v>
      </c>
      <c r="AO176" s="185">
        <v>282</v>
      </c>
      <c r="AP176" s="186">
        <v>-0.31386861313868608</v>
      </c>
      <c r="AQ176" s="185">
        <v>4152</v>
      </c>
      <c r="AR176" s="186">
        <v>0.4935251798561151</v>
      </c>
      <c r="AS176" s="185">
        <v>300316</v>
      </c>
      <c r="AT176" s="186">
        <v>1.505431586347683E-2</v>
      </c>
      <c r="AU176" s="187">
        <v>361613</v>
      </c>
      <c r="AV176" s="188">
        <v>2.533763188413185E-2</v>
      </c>
    </row>
    <row r="177" spans="2:48" ht="15" hidden="1" customHeight="1" outlineLevel="1">
      <c r="B177" s="184" t="s">
        <v>12</v>
      </c>
      <c r="C177" s="185">
        <v>61032</v>
      </c>
      <c r="D177" s="186">
        <v>-2.2393080249879849E-2</v>
      </c>
      <c r="E177" s="185">
        <v>9573</v>
      </c>
      <c r="F177" s="186">
        <v>-1.4109165808444901E-2</v>
      </c>
      <c r="G177" s="185">
        <v>12372</v>
      </c>
      <c r="H177" s="186">
        <v>-5.226340757417347E-3</v>
      </c>
      <c r="I177" s="185">
        <v>74183</v>
      </c>
      <c r="J177" s="186">
        <v>8.5435444223340706E-2</v>
      </c>
      <c r="K177" s="185">
        <v>8967</v>
      </c>
      <c r="L177" s="186">
        <v>-0.25696055684454755</v>
      </c>
      <c r="M177" s="185">
        <v>114554</v>
      </c>
      <c r="N177" s="186">
        <v>-1.8851441051775053E-2</v>
      </c>
      <c r="O177" s="185">
        <v>1236</v>
      </c>
      <c r="P177" s="186">
        <v>0.37792642140468224</v>
      </c>
      <c r="Q177" s="185">
        <v>7180</v>
      </c>
      <c r="R177" s="186">
        <v>9.2181320352905383E-2</v>
      </c>
      <c r="S177" s="185">
        <v>63475.199890013006</v>
      </c>
      <c r="T177" s="186">
        <v>4.4988114347676689E-2</v>
      </c>
      <c r="U177" s="185">
        <v>26054</v>
      </c>
      <c r="V177" s="186">
        <v>0.32854010504308806</v>
      </c>
      <c r="W177" s="185">
        <v>10773</v>
      </c>
      <c r="X177" s="186">
        <v>-0.31390905617118836</v>
      </c>
      <c r="Y177" s="185">
        <v>10710</v>
      </c>
      <c r="Z177" s="186">
        <v>0.18525896414342635</v>
      </c>
      <c r="AA177" s="185">
        <v>15938</v>
      </c>
      <c r="AB177" s="186">
        <v>-2.769643728648119E-2</v>
      </c>
      <c r="AC177" s="185">
        <v>3932</v>
      </c>
      <c r="AD177" s="186">
        <v>-9.1916859122401884E-2</v>
      </c>
      <c r="AE177" s="185">
        <v>4102</v>
      </c>
      <c r="AF177" s="186">
        <v>0.10954828239112802</v>
      </c>
      <c r="AG177" s="185">
        <v>0</v>
      </c>
      <c r="AH177" s="186" t="s">
        <v>132</v>
      </c>
      <c r="AI177" s="185">
        <v>0</v>
      </c>
      <c r="AJ177" s="186" t="s">
        <v>132</v>
      </c>
      <c r="AK177" s="185">
        <v>10470</v>
      </c>
      <c r="AL177" s="186">
        <v>0.1442622950819672</v>
      </c>
      <c r="AM177" s="185">
        <v>665</v>
      </c>
      <c r="AN177" s="186">
        <v>-0.75251209527353924</v>
      </c>
      <c r="AO177" s="185">
        <v>408</v>
      </c>
      <c r="AP177" s="186">
        <v>3.2911392405063244E-2</v>
      </c>
      <c r="AQ177" s="185">
        <v>3499</v>
      </c>
      <c r="AR177" s="186">
        <v>0.47512647554806064</v>
      </c>
      <c r="AS177" s="185">
        <v>314615.78270095238</v>
      </c>
      <c r="AT177" s="186">
        <v>1.4352349225659866E-2</v>
      </c>
      <c r="AU177" s="187">
        <v>375647.76030787209</v>
      </c>
      <c r="AV177" s="188">
        <v>8.1954182628911632E-3</v>
      </c>
    </row>
    <row r="178" spans="2:48" ht="15" hidden="1" customHeight="1" outlineLevel="1">
      <c r="B178" s="184" t="s">
        <v>13</v>
      </c>
      <c r="C178" s="185">
        <v>82460</v>
      </c>
      <c r="D178" s="186">
        <v>-1.3201080308590241E-3</v>
      </c>
      <c r="E178" s="185">
        <v>12191</v>
      </c>
      <c r="F178" s="186">
        <v>0.29361205432937187</v>
      </c>
      <c r="G178" s="185">
        <v>12007</v>
      </c>
      <c r="H178" s="186">
        <v>-4.3343159907577089E-2</v>
      </c>
      <c r="I178" s="185">
        <v>61947</v>
      </c>
      <c r="J178" s="186">
        <v>7.4275110987791271E-2</v>
      </c>
      <c r="K178" s="185">
        <v>13910</v>
      </c>
      <c r="L178" s="186">
        <v>-0.18626418626418628</v>
      </c>
      <c r="M178" s="185">
        <v>132105</v>
      </c>
      <c r="N178" s="186">
        <v>0.17592864581942469</v>
      </c>
      <c r="O178" s="185">
        <v>1407</v>
      </c>
      <c r="P178" s="186">
        <v>-0.31864406779661014</v>
      </c>
      <c r="Q178" s="185">
        <v>8577</v>
      </c>
      <c r="R178" s="186">
        <v>5.6931608133086842E-2</v>
      </c>
      <c r="S178" s="185">
        <v>26645.881800850671</v>
      </c>
      <c r="T178" s="186">
        <v>-3.3431866554526346E-2</v>
      </c>
      <c r="U178" s="185">
        <v>10472</v>
      </c>
      <c r="V178" s="186">
        <v>-3.5194398378477931E-2</v>
      </c>
      <c r="W178" s="185">
        <v>4036</v>
      </c>
      <c r="X178" s="186">
        <v>-0.14382689859991515</v>
      </c>
      <c r="Y178" s="185">
        <v>5058</v>
      </c>
      <c r="Z178" s="186">
        <v>6.0822147651006686E-2</v>
      </c>
      <c r="AA178" s="185">
        <v>7080</v>
      </c>
      <c r="AB178" s="186">
        <v>-2.0882312266629843E-2</v>
      </c>
      <c r="AC178" s="185">
        <v>4870</v>
      </c>
      <c r="AD178" s="186">
        <v>0.11238008222932838</v>
      </c>
      <c r="AE178" s="185">
        <v>3171</v>
      </c>
      <c r="AF178" s="186">
        <v>0.3374103753690425</v>
      </c>
      <c r="AG178" s="185">
        <v>0</v>
      </c>
      <c r="AH178" s="186" t="s">
        <v>132</v>
      </c>
      <c r="AI178" s="185">
        <v>0</v>
      </c>
      <c r="AJ178" s="186" t="s">
        <v>132</v>
      </c>
      <c r="AK178" s="185">
        <v>9346</v>
      </c>
      <c r="AL178" s="186">
        <v>0.80529264052540084</v>
      </c>
      <c r="AM178" s="185">
        <v>543</v>
      </c>
      <c r="AN178" s="186">
        <v>0.4103896103896103</v>
      </c>
      <c r="AO178" s="185">
        <v>512</v>
      </c>
      <c r="AP178" s="186">
        <v>3.8539553752535483E-2</v>
      </c>
      <c r="AQ178" s="185">
        <v>4814</v>
      </c>
      <c r="AR178" s="186">
        <v>1.6954087346024638</v>
      </c>
      <c r="AS178" s="185">
        <v>292047.56049519789</v>
      </c>
      <c r="AT178" s="186">
        <v>0.11719621147462589</v>
      </c>
      <c r="AU178" s="187">
        <v>374507.55917508987</v>
      </c>
      <c r="AV178" s="188">
        <v>8.8747733106192328E-2</v>
      </c>
    </row>
    <row r="179" spans="2:48" ht="15" hidden="1" customHeight="1" outlineLevel="1">
      <c r="B179" s="184" t="s">
        <v>14</v>
      </c>
      <c r="C179" s="185">
        <v>101727</v>
      </c>
      <c r="D179" s="186">
        <v>-3.6137614765825554E-2</v>
      </c>
      <c r="E179" s="185">
        <v>9534</v>
      </c>
      <c r="F179" s="186">
        <v>0.18818544366899292</v>
      </c>
      <c r="G179" s="185">
        <v>8786</v>
      </c>
      <c r="H179" s="186">
        <v>-3.8309982486865124E-2</v>
      </c>
      <c r="I179" s="185">
        <v>48196</v>
      </c>
      <c r="J179" s="186">
        <v>1.6986347618746178E-2</v>
      </c>
      <c r="K179" s="185">
        <v>12295</v>
      </c>
      <c r="L179" s="186">
        <v>-0.29622209502003438</v>
      </c>
      <c r="M179" s="185">
        <v>120738</v>
      </c>
      <c r="N179" s="186">
        <v>0.19102719659080813</v>
      </c>
      <c r="O179" s="185">
        <v>1597</v>
      </c>
      <c r="P179" s="186">
        <v>-0.32701222081753056</v>
      </c>
      <c r="Q179" s="185">
        <v>12489</v>
      </c>
      <c r="R179" s="186">
        <v>0.1756565941824344</v>
      </c>
      <c r="S179" s="185">
        <v>3506.3747374121608</v>
      </c>
      <c r="T179" s="186">
        <v>0.60523364056722029</v>
      </c>
      <c r="U179" s="185">
        <v>1103</v>
      </c>
      <c r="V179" s="186">
        <v>-2.5618374558303847E-2</v>
      </c>
      <c r="W179" s="185">
        <v>837</v>
      </c>
      <c r="X179" s="186">
        <v>-1.1806375442739103E-2</v>
      </c>
      <c r="Y179" s="185">
        <v>1245</v>
      </c>
      <c r="Z179" s="186">
        <v>7.4121621621621614</v>
      </c>
      <c r="AA179" s="185">
        <v>314</v>
      </c>
      <c r="AB179" s="186">
        <v>4.8148148148148149</v>
      </c>
      <c r="AC179" s="185">
        <v>3213</v>
      </c>
      <c r="AD179" s="186">
        <v>-3.6581709145427244E-2</v>
      </c>
      <c r="AE179" s="185">
        <v>2424</v>
      </c>
      <c r="AF179" s="186">
        <v>-4.5293422607325717E-2</v>
      </c>
      <c r="AG179" s="185">
        <v>0</v>
      </c>
      <c r="AH179" s="186" t="s">
        <v>132</v>
      </c>
      <c r="AI179" s="185">
        <v>0</v>
      </c>
      <c r="AJ179" s="186" t="s">
        <v>132</v>
      </c>
      <c r="AK179" s="185">
        <v>11144</v>
      </c>
      <c r="AL179" s="186">
        <v>0.97483608009923794</v>
      </c>
      <c r="AM179" s="185">
        <v>1014</v>
      </c>
      <c r="AN179" s="186">
        <v>1.4028436018957344</v>
      </c>
      <c r="AO179" s="185">
        <v>640</v>
      </c>
      <c r="AP179" s="186">
        <v>3.0595813204508771E-2</v>
      </c>
      <c r="AQ179" s="185">
        <v>4421</v>
      </c>
      <c r="AR179" s="186">
        <v>0.75019794140934293</v>
      </c>
      <c r="AS179" s="185">
        <v>240004.25060727997</v>
      </c>
      <c r="AT179" s="186">
        <v>0.12330867965085734</v>
      </c>
      <c r="AU179" s="187">
        <v>341731.2144696652</v>
      </c>
      <c r="AV179" s="188">
        <v>7.0588514795054902E-2</v>
      </c>
    </row>
    <row r="180" spans="2:48" ht="15" hidden="1" customHeight="1" outlineLevel="1">
      <c r="B180" s="184" t="s">
        <v>15</v>
      </c>
      <c r="C180" s="185">
        <v>130931</v>
      </c>
      <c r="D180" s="186">
        <v>6.8449442236602653E-2</v>
      </c>
      <c r="E180" s="185">
        <v>9195</v>
      </c>
      <c r="F180" s="186">
        <v>0.20590163934426231</v>
      </c>
      <c r="G180" s="185">
        <v>13494</v>
      </c>
      <c r="H180" s="186">
        <v>0.17820658342792273</v>
      </c>
      <c r="I180" s="185">
        <v>52542</v>
      </c>
      <c r="J180" s="186">
        <v>9.7574732092498673E-2</v>
      </c>
      <c r="K180" s="185">
        <v>20921</v>
      </c>
      <c r="L180" s="186">
        <v>-0.16023762694175736</v>
      </c>
      <c r="M180" s="185">
        <v>131525</v>
      </c>
      <c r="N180" s="186">
        <v>0.15272701776527398</v>
      </c>
      <c r="O180" s="185">
        <v>2245</v>
      </c>
      <c r="P180" s="186">
        <v>-0.40952130457653868</v>
      </c>
      <c r="Q180" s="185">
        <v>19347</v>
      </c>
      <c r="R180" s="186">
        <v>1.102633779264206E-2</v>
      </c>
      <c r="S180" s="185">
        <v>2882.2125739622797</v>
      </c>
      <c r="T180" s="186">
        <v>0.35145913031705844</v>
      </c>
      <c r="U180" s="185">
        <v>858</v>
      </c>
      <c r="V180" s="186">
        <v>-0.19887955182072825</v>
      </c>
      <c r="W180" s="185">
        <v>793</v>
      </c>
      <c r="X180" s="186">
        <v>-0.15458422174840081</v>
      </c>
      <c r="Y180" s="185">
        <v>1014</v>
      </c>
      <c r="Z180" s="186">
        <v>8.566037735849056</v>
      </c>
      <c r="AA180" s="185">
        <v>209</v>
      </c>
      <c r="AB180" s="186">
        <v>16.416666666666668</v>
      </c>
      <c r="AC180" s="185">
        <v>3638</v>
      </c>
      <c r="AD180" s="186">
        <v>0.32628508931826472</v>
      </c>
      <c r="AE180" s="185">
        <v>3064</v>
      </c>
      <c r="AF180" s="186">
        <v>-0.23419145213696579</v>
      </c>
      <c r="AG180" s="185">
        <v>0</v>
      </c>
      <c r="AH180" s="186" t="s">
        <v>132</v>
      </c>
      <c r="AI180" s="185">
        <v>0</v>
      </c>
      <c r="AJ180" s="186" t="s">
        <v>132</v>
      </c>
      <c r="AK180" s="185">
        <v>15774</v>
      </c>
      <c r="AL180" s="186">
        <v>0.51862905555020689</v>
      </c>
      <c r="AM180" s="185">
        <v>376</v>
      </c>
      <c r="AN180" s="186">
        <v>-9.1787439613526534E-2</v>
      </c>
      <c r="AO180" s="185">
        <v>609</v>
      </c>
      <c r="AP180" s="186">
        <v>-3.2733224222586399E-3</v>
      </c>
      <c r="AQ180" s="185">
        <v>4137</v>
      </c>
      <c r="AR180" s="186">
        <v>0.24308894230769229</v>
      </c>
      <c r="AS180" s="185">
        <v>279766.20955360075</v>
      </c>
      <c r="AT180" s="186">
        <v>0.10791487696765545</v>
      </c>
      <c r="AU180" s="187">
        <v>410697.27800304285</v>
      </c>
      <c r="AV180" s="188">
        <v>9.5020383113148643E-2</v>
      </c>
    </row>
    <row r="181" spans="2:48" ht="15" hidden="1" customHeight="1" outlineLevel="1">
      <c r="B181" s="184" t="s">
        <v>16</v>
      </c>
      <c r="C181" s="185">
        <v>99705</v>
      </c>
      <c r="D181" s="186">
        <v>4.9316452498973984E-2</v>
      </c>
      <c r="E181" s="185">
        <v>11479</v>
      </c>
      <c r="F181" s="186">
        <v>0.1167428738204106</v>
      </c>
      <c r="G181" s="185">
        <v>14713</v>
      </c>
      <c r="H181" s="186">
        <v>0.15686428683755316</v>
      </c>
      <c r="I181" s="185">
        <v>44924</v>
      </c>
      <c r="J181" s="186">
        <v>-6.2501304284313108E-2</v>
      </c>
      <c r="K181" s="185">
        <v>15172</v>
      </c>
      <c r="L181" s="186">
        <v>-0.14634558037472567</v>
      </c>
      <c r="M181" s="185">
        <v>122743</v>
      </c>
      <c r="N181" s="186">
        <v>0.20461459948574001</v>
      </c>
      <c r="O181" s="185">
        <v>1716</v>
      </c>
      <c r="P181" s="186">
        <v>-0.36748986361960934</v>
      </c>
      <c r="Q181" s="185">
        <v>11118</v>
      </c>
      <c r="R181" s="186">
        <v>-4.4763295815791748E-2</v>
      </c>
      <c r="S181" s="185">
        <v>4081.8880048526512</v>
      </c>
      <c r="T181" s="186">
        <v>0.36888536077919065</v>
      </c>
      <c r="U181" s="185">
        <v>1431</v>
      </c>
      <c r="V181" s="186">
        <v>0</v>
      </c>
      <c r="W181" s="185">
        <v>1129</v>
      </c>
      <c r="X181" s="186">
        <v>-0.16678966789667893</v>
      </c>
      <c r="Y181" s="185">
        <v>1322</v>
      </c>
      <c r="Z181" s="186">
        <v>8.0547945205479454</v>
      </c>
      <c r="AA181" s="185">
        <v>192</v>
      </c>
      <c r="AB181" s="186">
        <v>3.0851063829787231</v>
      </c>
      <c r="AC181" s="185">
        <v>3837</v>
      </c>
      <c r="AD181" s="186">
        <v>0.14639976097998209</v>
      </c>
      <c r="AE181" s="185">
        <v>2587</v>
      </c>
      <c r="AF181" s="186">
        <v>-0.13996010638297873</v>
      </c>
      <c r="AG181" s="185">
        <v>0</v>
      </c>
      <c r="AH181" s="186" t="s">
        <v>132</v>
      </c>
      <c r="AI181" s="185">
        <v>0</v>
      </c>
      <c r="AJ181" s="186" t="s">
        <v>132</v>
      </c>
      <c r="AK181" s="185">
        <v>12603</v>
      </c>
      <c r="AL181" s="186">
        <v>0.4827058823529411</v>
      </c>
      <c r="AM181" s="185">
        <v>517</v>
      </c>
      <c r="AN181" s="186">
        <v>-0.5713101160862355</v>
      </c>
      <c r="AO181" s="185">
        <v>660</v>
      </c>
      <c r="AP181" s="186">
        <v>9.8169717138103074E-2</v>
      </c>
      <c r="AQ181" s="185">
        <v>4300</v>
      </c>
      <c r="AR181" s="186">
        <v>0.28511655708308425</v>
      </c>
      <c r="AS181" s="185">
        <v>250453.89100138552</v>
      </c>
      <c r="AT181" s="186">
        <v>9.8836397670461817E-2</v>
      </c>
      <c r="AU181" s="187">
        <v>350158.94031783787</v>
      </c>
      <c r="AV181" s="188">
        <v>8.4266616210212808E-2</v>
      </c>
    </row>
    <row r="182" spans="2:48" ht="15" hidden="1" customHeight="1" outlineLevel="1">
      <c r="B182" s="184" t="s">
        <v>17</v>
      </c>
      <c r="C182" s="185">
        <v>80659</v>
      </c>
      <c r="D182" s="186">
        <v>-4.0938384342821821E-2</v>
      </c>
      <c r="E182" s="185">
        <v>8419</v>
      </c>
      <c r="F182" s="186">
        <v>0.53603357051632905</v>
      </c>
      <c r="G182" s="185">
        <v>10115</v>
      </c>
      <c r="H182" s="186">
        <v>0.18664946034725483</v>
      </c>
      <c r="I182" s="185">
        <v>32406</v>
      </c>
      <c r="J182" s="186">
        <v>-0.22117811050493885</v>
      </c>
      <c r="K182" s="185">
        <v>11149</v>
      </c>
      <c r="L182" s="186">
        <v>-0.30043295475936505</v>
      </c>
      <c r="M182" s="185">
        <v>110236</v>
      </c>
      <c r="N182" s="186">
        <v>0.15374793293282818</v>
      </c>
      <c r="O182" s="185">
        <v>2406</v>
      </c>
      <c r="P182" s="186">
        <v>-0.276173285198556</v>
      </c>
      <c r="Q182" s="185">
        <v>8691</v>
      </c>
      <c r="R182" s="186">
        <v>-6.2560673066551664E-2</v>
      </c>
      <c r="S182" s="185">
        <v>2853.5419568087846</v>
      </c>
      <c r="T182" s="186">
        <v>1.3330242131280068</v>
      </c>
      <c r="U182" s="185">
        <v>1091</v>
      </c>
      <c r="V182" s="186">
        <v>0.88428324697754745</v>
      </c>
      <c r="W182" s="185">
        <v>536</v>
      </c>
      <c r="X182" s="186">
        <v>0.46049046321525888</v>
      </c>
      <c r="Y182" s="185">
        <v>1008</v>
      </c>
      <c r="Z182" s="186">
        <v>13.19718309859155</v>
      </c>
      <c r="AA182" s="185">
        <v>204</v>
      </c>
      <c r="AB182" s="186">
        <v>0</v>
      </c>
      <c r="AC182" s="185">
        <v>2701</v>
      </c>
      <c r="AD182" s="186">
        <v>4.8117966627861941E-2</v>
      </c>
      <c r="AE182" s="185">
        <v>2205</v>
      </c>
      <c r="AF182" s="186">
        <v>-0.28246013667425973</v>
      </c>
      <c r="AG182" s="185">
        <v>0</v>
      </c>
      <c r="AH182" s="186" t="s">
        <v>132</v>
      </c>
      <c r="AI182" s="185">
        <v>0</v>
      </c>
      <c r="AJ182" s="186" t="s">
        <v>132</v>
      </c>
      <c r="AK182" s="185">
        <v>7629</v>
      </c>
      <c r="AL182" s="186">
        <v>0.47249565720903308</v>
      </c>
      <c r="AM182" s="185">
        <v>505</v>
      </c>
      <c r="AN182" s="186">
        <v>2.2267206477732726E-2</v>
      </c>
      <c r="AO182" s="185">
        <v>567</v>
      </c>
      <c r="AP182" s="186">
        <v>0.31554524361948966</v>
      </c>
      <c r="AQ182" s="185">
        <v>2535</v>
      </c>
      <c r="AR182" s="186">
        <v>0.73155737704918034</v>
      </c>
      <c r="AS182" s="185">
        <v>202418.19656935934</v>
      </c>
      <c r="AT182" s="186">
        <v>4.2658275923398881E-2</v>
      </c>
      <c r="AU182" s="187">
        <v>283077.15563097497</v>
      </c>
      <c r="AV182" s="188">
        <v>1.7389610506263864E-2</v>
      </c>
    </row>
    <row r="183" spans="2:48" ht="15" hidden="1" customHeight="1" outlineLevel="1">
      <c r="B183" s="184" t="s">
        <v>18</v>
      </c>
      <c r="C183" s="185">
        <v>79266</v>
      </c>
      <c r="D183" s="186">
        <v>0.12290692732681685</v>
      </c>
      <c r="E183" s="185">
        <v>8902</v>
      </c>
      <c r="F183" s="186">
        <v>0.280126545872879</v>
      </c>
      <c r="G183" s="185">
        <v>8236</v>
      </c>
      <c r="H183" s="186">
        <v>0.11072151045178691</v>
      </c>
      <c r="I183" s="185">
        <v>54826</v>
      </c>
      <c r="J183" s="186">
        <v>-1.9738959413552637E-2</v>
      </c>
      <c r="K183" s="185">
        <v>16906</v>
      </c>
      <c r="L183" s="186">
        <v>-0.26035787723673276</v>
      </c>
      <c r="M183" s="185">
        <v>122691</v>
      </c>
      <c r="N183" s="186">
        <v>0.16551088649922097</v>
      </c>
      <c r="O183" s="185">
        <v>1830</v>
      </c>
      <c r="P183" s="186">
        <v>-0.29042264443582788</v>
      </c>
      <c r="Q183" s="185">
        <v>6200</v>
      </c>
      <c r="R183" s="186">
        <v>-0.21269841269841272</v>
      </c>
      <c r="S183" s="185">
        <v>1329.335179193245</v>
      </c>
      <c r="T183" s="186">
        <v>-0.14923718988059875</v>
      </c>
      <c r="U183" s="185">
        <v>950</v>
      </c>
      <c r="V183" s="186">
        <v>-0.15102770330652371</v>
      </c>
      <c r="W183" s="185">
        <v>120</v>
      </c>
      <c r="X183" s="186">
        <v>1.4</v>
      </c>
      <c r="Y183" s="185">
        <v>63</v>
      </c>
      <c r="Z183" s="186">
        <v>8.6206896551724199E-2</v>
      </c>
      <c r="AA183" s="185">
        <v>195</v>
      </c>
      <c r="AB183" s="186">
        <v>-0.40548780487804881</v>
      </c>
      <c r="AC183" s="185">
        <v>3019</v>
      </c>
      <c r="AD183" s="186">
        <v>-3.9590894094357898E-3</v>
      </c>
      <c r="AE183" s="185">
        <v>2814</v>
      </c>
      <c r="AF183" s="186">
        <v>-1.5739769150052485E-2</v>
      </c>
      <c r="AG183" s="185">
        <v>0</v>
      </c>
      <c r="AH183" s="186" t="s">
        <v>132</v>
      </c>
      <c r="AI183" s="185">
        <v>0</v>
      </c>
      <c r="AJ183" s="186" t="s">
        <v>132</v>
      </c>
      <c r="AK183" s="185">
        <v>6492</v>
      </c>
      <c r="AL183" s="186">
        <v>5.7328990228012966E-2</v>
      </c>
      <c r="AM183" s="185">
        <v>491</v>
      </c>
      <c r="AN183" s="186">
        <v>0.4526627218934911</v>
      </c>
      <c r="AO183" s="185">
        <v>392</v>
      </c>
      <c r="AP183" s="186">
        <v>-2.0000000000000018E-2</v>
      </c>
      <c r="AQ183" s="185">
        <v>2859</v>
      </c>
      <c r="AR183" s="186">
        <v>0.79135338345864659</v>
      </c>
      <c r="AS183" s="185">
        <v>236987.38582370366</v>
      </c>
      <c r="AT183" s="186">
        <v>5.4185956907828903E-2</v>
      </c>
      <c r="AU183" s="187">
        <v>316253.50873063115</v>
      </c>
      <c r="AV183" s="188">
        <v>7.0609002793396103E-2</v>
      </c>
    </row>
    <row r="184" spans="2:48" ht="15" hidden="1" customHeight="1" outlineLevel="1">
      <c r="B184" s="184" t="s">
        <v>19</v>
      </c>
      <c r="C184" s="185">
        <v>78455</v>
      </c>
      <c r="D184" s="186">
        <v>-0.22255583962582004</v>
      </c>
      <c r="E184" s="185">
        <v>9558</v>
      </c>
      <c r="F184" s="186">
        <v>0.39227967953386744</v>
      </c>
      <c r="G184" s="185">
        <v>12029</v>
      </c>
      <c r="H184" s="186">
        <v>0.18105056455571922</v>
      </c>
      <c r="I184" s="185">
        <v>58063</v>
      </c>
      <c r="J184" s="186">
        <v>-1.2517219680606817E-2</v>
      </c>
      <c r="K184" s="185">
        <v>26976</v>
      </c>
      <c r="L184" s="186">
        <v>-6.7928961371017893E-2</v>
      </c>
      <c r="M184" s="185">
        <v>107038</v>
      </c>
      <c r="N184" s="186">
        <v>2.2818920210224469E-2</v>
      </c>
      <c r="O184" s="185">
        <v>886</v>
      </c>
      <c r="P184" s="186">
        <v>-0.40814963259853043</v>
      </c>
      <c r="Q184" s="185">
        <v>9919</v>
      </c>
      <c r="R184" s="186">
        <v>-0.24639112596869772</v>
      </c>
      <c r="S184" s="185">
        <v>18182.622181252445</v>
      </c>
      <c r="T184" s="186">
        <v>-0.27999881437373497</v>
      </c>
      <c r="U184" s="185">
        <v>8025</v>
      </c>
      <c r="V184" s="186">
        <v>-0.43318265291707869</v>
      </c>
      <c r="W184" s="185">
        <v>3841</v>
      </c>
      <c r="X184" s="186">
        <v>0.20445280652242093</v>
      </c>
      <c r="Y184" s="185">
        <v>3082</v>
      </c>
      <c r="Z184" s="186">
        <v>-0.14908890115958029</v>
      </c>
      <c r="AA184" s="185">
        <v>3235</v>
      </c>
      <c r="AB184" s="186">
        <v>-0.24486461251167135</v>
      </c>
      <c r="AC184" s="185">
        <v>3171</v>
      </c>
      <c r="AD184" s="186">
        <v>-0.21568142468464013</v>
      </c>
      <c r="AE184" s="185">
        <v>3211</v>
      </c>
      <c r="AF184" s="186">
        <v>-8.8043169554103962E-2</v>
      </c>
      <c r="AG184" s="185">
        <v>0</v>
      </c>
      <c r="AH184" s="186" t="s">
        <v>132</v>
      </c>
      <c r="AI184" s="185">
        <v>0</v>
      </c>
      <c r="AJ184" s="186" t="s">
        <v>132</v>
      </c>
      <c r="AK184" s="185">
        <v>9447</v>
      </c>
      <c r="AL184" s="186">
        <v>0.41485697169387459</v>
      </c>
      <c r="AM184" s="185">
        <v>531</v>
      </c>
      <c r="AN184" s="186">
        <v>1.5296367112810794E-2</v>
      </c>
      <c r="AO184" s="185">
        <v>562</v>
      </c>
      <c r="AP184" s="186">
        <v>0.62898550724637681</v>
      </c>
      <c r="AQ184" s="185">
        <v>3339</v>
      </c>
      <c r="AR184" s="186">
        <v>0.91127647395535205</v>
      </c>
      <c r="AS184" s="185">
        <v>262913.24028424243</v>
      </c>
      <c r="AT184" s="186">
        <v>-1.2379826243500314E-2</v>
      </c>
      <c r="AU184" s="187">
        <v>341368.01772840274</v>
      </c>
      <c r="AV184" s="188">
        <v>-7.0153116122259829E-2</v>
      </c>
    </row>
    <row r="185" spans="2:48" ht="15" hidden="1" customHeight="1" outlineLevel="1">
      <c r="B185" s="184" t="s">
        <v>20</v>
      </c>
      <c r="C185" s="185">
        <v>83209</v>
      </c>
      <c r="D185" s="186">
        <v>0.23672007371956849</v>
      </c>
      <c r="E185" s="185">
        <v>10909</v>
      </c>
      <c r="F185" s="186">
        <v>0.14374082616900807</v>
      </c>
      <c r="G185" s="185">
        <v>12232</v>
      </c>
      <c r="H185" s="186">
        <v>6.4114832535885125E-2</v>
      </c>
      <c r="I185" s="185">
        <v>71248</v>
      </c>
      <c r="J185" s="186">
        <v>-4.4177030090822522E-2</v>
      </c>
      <c r="K185" s="185">
        <v>19649</v>
      </c>
      <c r="L185" s="186">
        <v>-0.33329940282301851</v>
      </c>
      <c r="M185" s="185">
        <v>104675</v>
      </c>
      <c r="N185" s="186">
        <v>-0.15697533946490982</v>
      </c>
      <c r="O185" s="185">
        <v>954</v>
      </c>
      <c r="P185" s="186">
        <v>-0.37360472751149043</v>
      </c>
      <c r="Q185" s="185">
        <v>12003</v>
      </c>
      <c r="R185" s="186">
        <v>-1.1366444279713339E-2</v>
      </c>
      <c r="S185" s="185">
        <v>62902.732279774304</v>
      </c>
      <c r="T185" s="186">
        <v>0.2032394344237447</v>
      </c>
      <c r="U185" s="185">
        <v>20769</v>
      </c>
      <c r="V185" s="186">
        <v>0.20658804392029273</v>
      </c>
      <c r="W185" s="185">
        <v>12991</v>
      </c>
      <c r="X185" s="186">
        <v>0.42304743126300792</v>
      </c>
      <c r="Y185" s="185">
        <v>11634</v>
      </c>
      <c r="Z185" s="186">
        <v>0.10264429911856698</v>
      </c>
      <c r="AA185" s="185">
        <v>17508</v>
      </c>
      <c r="AB185" s="186">
        <v>0.13806552262090488</v>
      </c>
      <c r="AC185" s="185">
        <v>4035</v>
      </c>
      <c r="AD185" s="186">
        <v>6.8308181096107923E-2</v>
      </c>
      <c r="AE185" s="185">
        <v>4612</v>
      </c>
      <c r="AF185" s="186">
        <v>-2.0390824129141838E-2</v>
      </c>
      <c r="AG185" s="185">
        <v>0</v>
      </c>
      <c r="AH185" s="186" t="s">
        <v>132</v>
      </c>
      <c r="AI185" s="185">
        <v>0</v>
      </c>
      <c r="AJ185" s="186" t="s">
        <v>132</v>
      </c>
      <c r="AK185" s="185">
        <v>8675</v>
      </c>
      <c r="AL185" s="186">
        <v>0.22945011337868482</v>
      </c>
      <c r="AM185" s="185">
        <v>785</v>
      </c>
      <c r="AN185" s="186">
        <v>-0.34144295302013428</v>
      </c>
      <c r="AO185" s="185">
        <v>572</v>
      </c>
      <c r="AP185" s="186">
        <v>0.54594594594594592</v>
      </c>
      <c r="AQ185" s="185">
        <v>2697</v>
      </c>
      <c r="AR185" s="186">
        <v>0.69196988707653695</v>
      </c>
      <c r="AS185" s="185">
        <v>315948.65201491897</v>
      </c>
      <c r="AT185" s="186">
        <v>-5.3631049884009685E-2</v>
      </c>
      <c r="AU185" s="187">
        <v>399157.88873499271</v>
      </c>
      <c r="AV185" s="188">
        <v>-4.930455498373898E-3</v>
      </c>
    </row>
    <row r="186" spans="2:48" ht="15" hidden="1" customHeight="1" outlineLevel="1">
      <c r="B186" s="184" t="s">
        <v>21</v>
      </c>
      <c r="C186" s="185">
        <v>48491</v>
      </c>
      <c r="D186" s="186">
        <v>0.11934165877980663</v>
      </c>
      <c r="E186" s="185">
        <v>10584</v>
      </c>
      <c r="F186" s="186">
        <v>0.33873007842145197</v>
      </c>
      <c r="G186" s="185">
        <v>12318</v>
      </c>
      <c r="H186" s="186">
        <v>-1.1078998073217772E-2</v>
      </c>
      <c r="I186" s="185">
        <v>58516</v>
      </c>
      <c r="J186" s="186">
        <v>-0.13864723632884379</v>
      </c>
      <c r="K186" s="185">
        <v>21403</v>
      </c>
      <c r="L186" s="186">
        <v>-7.4700032681263018E-4</v>
      </c>
      <c r="M186" s="185">
        <v>119093</v>
      </c>
      <c r="N186" s="186">
        <v>0.11169919814799267</v>
      </c>
      <c r="O186" s="185">
        <v>1693</v>
      </c>
      <c r="P186" s="186">
        <v>0.1822625698324023</v>
      </c>
      <c r="Q186" s="185">
        <v>13833</v>
      </c>
      <c r="R186" s="186">
        <v>-9.8122310601121421E-2</v>
      </c>
      <c r="S186" s="185">
        <v>55331.60280790204</v>
      </c>
      <c r="T186" s="186">
        <v>0.1421825063889961</v>
      </c>
      <c r="U186" s="185">
        <v>20034</v>
      </c>
      <c r="V186" s="186">
        <v>0.25817999120768698</v>
      </c>
      <c r="W186" s="185">
        <v>10134</v>
      </c>
      <c r="X186" s="186">
        <v>0.21554516012954306</v>
      </c>
      <c r="Y186" s="185">
        <v>10820</v>
      </c>
      <c r="Z186" s="186">
        <v>0.12908275070437236</v>
      </c>
      <c r="AA186" s="185">
        <v>14343</v>
      </c>
      <c r="AB186" s="186">
        <v>-1.7602739726027439E-2</v>
      </c>
      <c r="AC186" s="185">
        <v>3462</v>
      </c>
      <c r="AD186" s="186">
        <v>5.1001821493624755E-2</v>
      </c>
      <c r="AE186" s="185">
        <v>3985</v>
      </c>
      <c r="AF186" s="186">
        <v>-1.4345782834528809E-2</v>
      </c>
      <c r="AG186" s="185">
        <v>0</v>
      </c>
      <c r="AH186" s="186" t="s">
        <v>132</v>
      </c>
      <c r="AI186" s="185">
        <v>0</v>
      </c>
      <c r="AJ186" s="186" t="s">
        <v>132</v>
      </c>
      <c r="AK186" s="185">
        <v>6327</v>
      </c>
      <c r="AL186" s="186">
        <v>1.4592687620269329E-2</v>
      </c>
      <c r="AM186" s="185">
        <v>652</v>
      </c>
      <c r="AN186" s="186">
        <v>-0.35889872173058013</v>
      </c>
      <c r="AO186" s="185">
        <v>618</v>
      </c>
      <c r="AP186" s="186">
        <v>-8.4444444444444433E-2</v>
      </c>
      <c r="AQ186" s="185">
        <v>2030</v>
      </c>
      <c r="AR186" s="186">
        <v>0.44176136363636354</v>
      </c>
      <c r="AS186" s="185">
        <v>309845.67532933404</v>
      </c>
      <c r="AT186" s="186">
        <v>3.7201396182159119E-2</v>
      </c>
      <c r="AU186" s="187">
        <v>358336.79467099282</v>
      </c>
      <c r="AV186" s="188">
        <v>4.7605094250521285E-2</v>
      </c>
    </row>
    <row r="187" spans="2:48" ht="15" hidden="1" customHeight="1" outlineLevel="1">
      <c r="B187" s="184" t="s">
        <v>22</v>
      </c>
      <c r="C187" s="185">
        <v>45765</v>
      </c>
      <c r="D187" s="186">
        <v>1.6119363218543903E-2</v>
      </c>
      <c r="E187" s="185">
        <v>9275</v>
      </c>
      <c r="F187" s="186">
        <v>0.10918440564458254</v>
      </c>
      <c r="G187" s="185">
        <v>14143</v>
      </c>
      <c r="H187" s="186">
        <v>0.10665101721439751</v>
      </c>
      <c r="I187" s="185">
        <v>69790</v>
      </c>
      <c r="J187" s="186">
        <v>0.11311365593798839</v>
      </c>
      <c r="K187" s="185">
        <v>19172</v>
      </c>
      <c r="L187" s="186">
        <v>0.21951529800903247</v>
      </c>
      <c r="M187" s="185">
        <v>111895</v>
      </c>
      <c r="N187" s="186">
        <v>-3.6002894705101873E-2</v>
      </c>
      <c r="O187" s="185">
        <v>676</v>
      </c>
      <c r="P187" s="186">
        <v>-0.48079877112135172</v>
      </c>
      <c r="Q187" s="185">
        <v>16458</v>
      </c>
      <c r="R187" s="186">
        <v>-0.18423791821561342</v>
      </c>
      <c r="S187" s="185">
        <v>58458.230115846221</v>
      </c>
      <c r="T187" s="186">
        <v>0.10502162685365368</v>
      </c>
      <c r="U187" s="185">
        <v>20246</v>
      </c>
      <c r="V187" s="186">
        <v>7.6056338028168913E-2</v>
      </c>
      <c r="W187" s="185">
        <v>10888</v>
      </c>
      <c r="X187" s="186">
        <v>0.28320565704183864</v>
      </c>
      <c r="Y187" s="185">
        <v>9373</v>
      </c>
      <c r="Z187" s="186">
        <v>-0.12914614884325937</v>
      </c>
      <c r="AA187" s="185">
        <v>17951</v>
      </c>
      <c r="AB187" s="186">
        <v>0.20971763595929649</v>
      </c>
      <c r="AC187" s="185">
        <v>3746</v>
      </c>
      <c r="AD187" s="186">
        <v>8.9903986034332251E-2</v>
      </c>
      <c r="AE187" s="185">
        <v>4502</v>
      </c>
      <c r="AF187" s="186">
        <v>0.18504869702553295</v>
      </c>
      <c r="AG187" s="185">
        <v>0</v>
      </c>
      <c r="AH187" s="186" t="s">
        <v>132</v>
      </c>
      <c r="AI187" s="185">
        <v>0</v>
      </c>
      <c r="AJ187" s="186" t="s">
        <v>132</v>
      </c>
      <c r="AK187" s="185">
        <v>9707</v>
      </c>
      <c r="AL187" s="186">
        <v>0.29288758657432079</v>
      </c>
      <c r="AM187" s="185">
        <v>1189</v>
      </c>
      <c r="AN187" s="186">
        <v>0.74340175953079179</v>
      </c>
      <c r="AO187" s="185">
        <v>508</v>
      </c>
      <c r="AP187" s="186">
        <v>-0.20376175548589337</v>
      </c>
      <c r="AQ187" s="185">
        <v>3216</v>
      </c>
      <c r="AR187" s="186">
        <v>0.27923627684964192</v>
      </c>
      <c r="AS187" s="185">
        <v>322736.57897646684</v>
      </c>
      <c r="AT187" s="186">
        <v>4.5831474481951684E-2</v>
      </c>
      <c r="AU187" s="187">
        <v>368501.59509582998</v>
      </c>
      <c r="AV187" s="188">
        <v>4.2047216424958789E-2</v>
      </c>
    </row>
    <row r="188" spans="2:48" collapsed="1">
      <c r="B188" s="197">
        <v>1997</v>
      </c>
      <c r="C188" s="198">
        <v>952997</v>
      </c>
      <c r="D188" s="199">
        <v>1.7979736478078046E-2</v>
      </c>
      <c r="E188" s="198">
        <v>120121</v>
      </c>
      <c r="F188" s="199">
        <v>0.20476405395917952</v>
      </c>
      <c r="G188" s="198">
        <v>143789</v>
      </c>
      <c r="H188" s="199">
        <v>5.7505332058542358E-2</v>
      </c>
      <c r="I188" s="198">
        <v>684039</v>
      </c>
      <c r="J188" s="199">
        <v>-1.1695712101991829E-2</v>
      </c>
      <c r="K188" s="198">
        <v>198900</v>
      </c>
      <c r="L188" s="199">
        <v>-0.15996198923028193</v>
      </c>
      <c r="M188" s="198">
        <v>1411290</v>
      </c>
      <c r="N188" s="199">
        <v>8.298187778555377E-2</v>
      </c>
      <c r="O188" s="198">
        <v>17779</v>
      </c>
      <c r="P188" s="199">
        <v>-0.26642185179072453</v>
      </c>
      <c r="Q188" s="198">
        <v>134374</v>
      </c>
      <c r="R188" s="199">
        <v>-6.2020536231580548E-2</v>
      </c>
      <c r="S188" s="198">
        <v>360865.20561631495</v>
      </c>
      <c r="T188" s="199">
        <v>6.374356069712972E-2</v>
      </c>
      <c r="U188" s="198">
        <v>135127</v>
      </c>
      <c r="V188" s="199">
        <v>9.3287053892893823E-2</v>
      </c>
      <c r="W188" s="198">
        <v>67216</v>
      </c>
      <c r="X188" s="199">
        <v>2.0573632346912341E-2</v>
      </c>
      <c r="Y188" s="198">
        <v>65656</v>
      </c>
      <c r="Z188" s="199">
        <v>9.1755628720609161E-2</v>
      </c>
      <c r="AA188" s="198">
        <v>92866</v>
      </c>
      <c r="AB188" s="199">
        <v>3.5942171255187283E-2</v>
      </c>
      <c r="AC188" s="198">
        <v>42401</v>
      </c>
      <c r="AD188" s="199">
        <v>7.2932009312491886E-3</v>
      </c>
      <c r="AE188" s="198">
        <v>39916</v>
      </c>
      <c r="AF188" s="199">
        <v>-6.5177170425536946E-2</v>
      </c>
      <c r="AG188" s="198">
        <v>0</v>
      </c>
      <c r="AH188" s="199" t="s">
        <v>132</v>
      </c>
      <c r="AI188" s="198">
        <v>0</v>
      </c>
      <c r="AJ188" s="199" t="s">
        <v>132</v>
      </c>
      <c r="AK188" s="198">
        <v>118091</v>
      </c>
      <c r="AL188" s="199">
        <v>0.3701082479609239</v>
      </c>
      <c r="AM188" s="198">
        <v>8088</v>
      </c>
      <c r="AN188" s="199">
        <v>-0.18484176577302958</v>
      </c>
      <c r="AO188" s="198">
        <v>6330</v>
      </c>
      <c r="AP188" s="199">
        <v>5.6584877315974058E-2</v>
      </c>
      <c r="AQ188" s="198">
        <v>41999</v>
      </c>
      <c r="AR188" s="199">
        <v>0.58720380937984196</v>
      </c>
      <c r="AS188" s="198">
        <v>3327982.3326975871</v>
      </c>
      <c r="AT188" s="199">
        <v>4.3964724730646498E-2</v>
      </c>
      <c r="AU188" s="200">
        <v>4280979.3506773235</v>
      </c>
      <c r="AV188" s="201">
        <v>3.8066024540305943E-2</v>
      </c>
    </row>
    <row r="189" spans="2:48" ht="15" hidden="1" customHeight="1" outlineLevel="1">
      <c r="B189" s="184" t="s">
        <v>11</v>
      </c>
      <c r="C189" s="185">
        <v>56815</v>
      </c>
      <c r="D189" s="186">
        <v>-2.3354639320081194E-3</v>
      </c>
      <c r="E189" s="185">
        <v>9537</v>
      </c>
      <c r="F189" s="186">
        <v>0.11622191011235961</v>
      </c>
      <c r="G189" s="185">
        <v>14820</v>
      </c>
      <c r="H189" s="186">
        <v>0.17451260104612465</v>
      </c>
      <c r="I189" s="185">
        <v>61433</v>
      </c>
      <c r="J189" s="186">
        <v>1.7119488733257082E-2</v>
      </c>
      <c r="K189" s="185">
        <v>13109</v>
      </c>
      <c r="L189" s="186">
        <v>-0.13750904664780572</v>
      </c>
      <c r="M189" s="185">
        <v>103859</v>
      </c>
      <c r="N189" s="186">
        <v>-5.7609247967479682E-2</v>
      </c>
      <c r="O189" s="185">
        <v>729</v>
      </c>
      <c r="P189" s="186">
        <v>-0.578368999421631</v>
      </c>
      <c r="Q189" s="185">
        <v>9210</v>
      </c>
      <c r="R189" s="186">
        <v>-0.16515591007976793</v>
      </c>
      <c r="S189" s="185">
        <v>61994.841376272059</v>
      </c>
      <c r="T189" s="186">
        <v>0.18814249367710523</v>
      </c>
      <c r="U189" s="185">
        <v>21691</v>
      </c>
      <c r="V189" s="186">
        <v>0.21599955151922856</v>
      </c>
      <c r="W189" s="185">
        <v>12748</v>
      </c>
      <c r="X189" s="186">
        <v>0.42563184969805423</v>
      </c>
      <c r="Y189" s="185">
        <v>11286</v>
      </c>
      <c r="Z189" s="186">
        <v>0.19974487084086312</v>
      </c>
      <c r="AA189" s="185">
        <v>16269</v>
      </c>
      <c r="AB189" s="186">
        <v>1.7448405253283283E-2</v>
      </c>
      <c r="AC189" s="185">
        <v>3802</v>
      </c>
      <c r="AD189" s="186">
        <v>6.171460485897784E-2</v>
      </c>
      <c r="AE189" s="185">
        <v>5080</v>
      </c>
      <c r="AF189" s="186">
        <v>0.40022050716648283</v>
      </c>
      <c r="AG189" s="185">
        <v>0</v>
      </c>
      <c r="AH189" s="186" t="s">
        <v>132</v>
      </c>
      <c r="AI189" s="185">
        <v>0</v>
      </c>
      <c r="AJ189" s="186" t="s">
        <v>132</v>
      </c>
      <c r="AK189" s="185">
        <v>8536</v>
      </c>
      <c r="AL189" s="186">
        <v>0.20073146715431145</v>
      </c>
      <c r="AM189" s="185">
        <v>562</v>
      </c>
      <c r="AN189" s="186">
        <v>-0.38105726872246692</v>
      </c>
      <c r="AO189" s="185">
        <v>411</v>
      </c>
      <c r="AP189" s="186">
        <v>0.38383838383838387</v>
      </c>
      <c r="AQ189" s="185">
        <v>2780</v>
      </c>
      <c r="AR189" s="186">
        <v>9.5782420181316441E-2</v>
      </c>
      <c r="AS189" s="185">
        <v>295862</v>
      </c>
      <c r="AT189" s="186">
        <v>2.0333418400777958E-2</v>
      </c>
      <c r="AU189" s="187">
        <v>352677</v>
      </c>
      <c r="AV189" s="188">
        <v>1.6612186305539733E-2</v>
      </c>
    </row>
    <row r="190" spans="2:48" ht="15" hidden="1" customHeight="1" outlineLevel="1">
      <c r="B190" s="184" t="s">
        <v>12</v>
      </c>
      <c r="C190" s="185">
        <v>62430</v>
      </c>
      <c r="D190" s="186">
        <v>-2.7793751198006422E-3</v>
      </c>
      <c r="E190" s="185">
        <v>9710</v>
      </c>
      <c r="F190" s="186">
        <v>0.16945682283511987</v>
      </c>
      <c r="G190" s="185">
        <v>12437</v>
      </c>
      <c r="H190" s="186">
        <v>0.29579078974786421</v>
      </c>
      <c r="I190" s="185">
        <v>68344</v>
      </c>
      <c r="J190" s="186">
        <v>-1.4902258714899475E-3</v>
      </c>
      <c r="K190" s="185">
        <v>12068</v>
      </c>
      <c r="L190" s="186">
        <v>0.33628612556748982</v>
      </c>
      <c r="M190" s="185">
        <v>116755</v>
      </c>
      <c r="N190" s="186">
        <v>0.20833117723156525</v>
      </c>
      <c r="O190" s="185">
        <v>897</v>
      </c>
      <c r="P190" s="186">
        <v>-0.34952864394488758</v>
      </c>
      <c r="Q190" s="185">
        <v>6574</v>
      </c>
      <c r="R190" s="186">
        <v>-0.25464852607709754</v>
      </c>
      <c r="S190" s="185">
        <v>60742.508951536511</v>
      </c>
      <c r="T190" s="186">
        <v>0.29214792565319669</v>
      </c>
      <c r="U190" s="185">
        <v>19611</v>
      </c>
      <c r="V190" s="186">
        <v>0.14543543017347127</v>
      </c>
      <c r="W190" s="185">
        <v>15702</v>
      </c>
      <c r="X190" s="186">
        <v>1.0888652387920712</v>
      </c>
      <c r="Y190" s="185">
        <v>9036</v>
      </c>
      <c r="Z190" s="186">
        <v>0.27465086754126111</v>
      </c>
      <c r="AA190" s="185">
        <v>16392</v>
      </c>
      <c r="AB190" s="186">
        <v>7.2634471927758071E-2</v>
      </c>
      <c r="AC190" s="185">
        <v>4330</v>
      </c>
      <c r="AD190" s="186">
        <v>1.2391863455693208E-2</v>
      </c>
      <c r="AE190" s="185">
        <v>3697</v>
      </c>
      <c r="AF190" s="186">
        <v>-5.0834403080872947E-2</v>
      </c>
      <c r="AG190" s="185">
        <v>0</v>
      </c>
      <c r="AH190" s="186" t="s">
        <v>132</v>
      </c>
      <c r="AI190" s="185">
        <v>0</v>
      </c>
      <c r="AJ190" s="186" t="s">
        <v>132</v>
      </c>
      <c r="AK190" s="185">
        <v>9150</v>
      </c>
      <c r="AL190" s="186">
        <v>0.48732119635890769</v>
      </c>
      <c r="AM190" s="185">
        <v>2687</v>
      </c>
      <c r="AN190" s="186">
        <v>4.2893700787401574</v>
      </c>
      <c r="AO190" s="185">
        <v>395</v>
      </c>
      <c r="AP190" s="186">
        <v>0.21913580246913589</v>
      </c>
      <c r="AQ190" s="185">
        <v>2372</v>
      </c>
      <c r="AR190" s="186">
        <v>0.13438546150167374</v>
      </c>
      <c r="AS190" s="185">
        <v>310164.197816592</v>
      </c>
      <c r="AT190" s="186">
        <v>0.16401848272356623</v>
      </c>
      <c r="AU190" s="187">
        <v>372594.19503721688</v>
      </c>
      <c r="AV190" s="188">
        <v>0.13228504422272791</v>
      </c>
    </row>
    <row r="191" spans="2:48" ht="15" hidden="1" customHeight="1" outlineLevel="1">
      <c r="B191" s="184" t="s">
        <v>13</v>
      </c>
      <c r="C191" s="185">
        <v>82569</v>
      </c>
      <c r="D191" s="186">
        <v>-5.7947699890470994E-2</v>
      </c>
      <c r="E191" s="185">
        <v>9424</v>
      </c>
      <c r="F191" s="186">
        <v>2.8732574225815988E-3</v>
      </c>
      <c r="G191" s="185">
        <v>12551</v>
      </c>
      <c r="H191" s="186">
        <v>0.12645844552145036</v>
      </c>
      <c r="I191" s="185">
        <v>57664</v>
      </c>
      <c r="J191" s="186">
        <v>8.2668368975422846E-2</v>
      </c>
      <c r="K191" s="185">
        <v>17094</v>
      </c>
      <c r="L191" s="186">
        <v>-0.19550075301204817</v>
      </c>
      <c r="M191" s="185">
        <v>112341</v>
      </c>
      <c r="N191" s="186">
        <v>-1.7714900277177814E-2</v>
      </c>
      <c r="O191" s="185">
        <v>2065</v>
      </c>
      <c r="P191" s="186">
        <v>-0.22397594889139416</v>
      </c>
      <c r="Q191" s="185">
        <v>8115</v>
      </c>
      <c r="R191" s="186">
        <v>-0.38629660440142177</v>
      </c>
      <c r="S191" s="185">
        <v>27567.515293378776</v>
      </c>
      <c r="T191" s="186">
        <v>9.9115113551172751E-2</v>
      </c>
      <c r="U191" s="185">
        <v>10854</v>
      </c>
      <c r="V191" s="186">
        <v>0.18351324828263005</v>
      </c>
      <c r="W191" s="185">
        <v>4714</v>
      </c>
      <c r="X191" s="186">
        <v>0.28868234007654459</v>
      </c>
      <c r="Y191" s="185">
        <v>4768</v>
      </c>
      <c r="Z191" s="186">
        <v>4.3097790417851778E-2</v>
      </c>
      <c r="AA191" s="185">
        <v>7231</v>
      </c>
      <c r="AB191" s="186">
        <v>-5.8586121598750207E-2</v>
      </c>
      <c r="AC191" s="185">
        <v>4378</v>
      </c>
      <c r="AD191" s="186">
        <v>-5.1559792027729645E-2</v>
      </c>
      <c r="AE191" s="185">
        <v>2371</v>
      </c>
      <c r="AF191" s="186">
        <v>-0.32179633867276891</v>
      </c>
      <c r="AG191" s="185">
        <v>0</v>
      </c>
      <c r="AH191" s="186" t="s">
        <v>132</v>
      </c>
      <c r="AI191" s="185">
        <v>0</v>
      </c>
      <c r="AJ191" s="186" t="s">
        <v>132</v>
      </c>
      <c r="AK191" s="185">
        <v>5177</v>
      </c>
      <c r="AL191" s="186">
        <v>0.25078521381976326</v>
      </c>
      <c r="AM191" s="185">
        <v>385</v>
      </c>
      <c r="AN191" s="186">
        <v>-0.28966789667896675</v>
      </c>
      <c r="AO191" s="185">
        <v>493</v>
      </c>
      <c r="AP191" s="186">
        <v>0.34332425068119887</v>
      </c>
      <c r="AQ191" s="185">
        <v>1786</v>
      </c>
      <c r="AR191" s="186">
        <v>0.18435013262599464</v>
      </c>
      <c r="AS191" s="185">
        <v>261411.16260116405</v>
      </c>
      <c r="AT191" s="186">
        <v>-1.3734859523047316E-2</v>
      </c>
      <c r="AU191" s="187">
        <v>343980.10465346411</v>
      </c>
      <c r="AV191" s="188">
        <v>-2.4722579612511453E-2</v>
      </c>
    </row>
    <row r="192" spans="2:48" ht="15" hidden="1" customHeight="1" outlineLevel="1">
      <c r="B192" s="184" t="s">
        <v>14</v>
      </c>
      <c r="C192" s="185">
        <v>105541</v>
      </c>
      <c r="D192" s="186">
        <v>7.801599542404225E-2</v>
      </c>
      <c r="E192" s="185">
        <v>8024</v>
      </c>
      <c r="F192" s="186">
        <v>4.5336112558624242E-2</v>
      </c>
      <c r="G192" s="185">
        <v>9136</v>
      </c>
      <c r="H192" s="186">
        <v>0.14185726784151975</v>
      </c>
      <c r="I192" s="185">
        <v>47391</v>
      </c>
      <c r="J192" s="186">
        <v>-0.15894368821765137</v>
      </c>
      <c r="K192" s="185">
        <v>17470</v>
      </c>
      <c r="L192" s="186">
        <v>-0.21288578508673128</v>
      </c>
      <c r="M192" s="185">
        <v>101373</v>
      </c>
      <c r="N192" s="186">
        <v>-0.16688856015779097</v>
      </c>
      <c r="O192" s="185">
        <v>2373</v>
      </c>
      <c r="P192" s="186">
        <v>-0.49542844992557944</v>
      </c>
      <c r="Q192" s="185">
        <v>10623</v>
      </c>
      <c r="R192" s="186">
        <v>-0.22550306211723536</v>
      </c>
      <c r="S192" s="185">
        <v>2184.3391820353077</v>
      </c>
      <c r="T192" s="186">
        <v>0.27259311421894439</v>
      </c>
      <c r="U192" s="185">
        <v>1132</v>
      </c>
      <c r="V192" s="186">
        <v>3.9004329004329001</v>
      </c>
      <c r="W192" s="185">
        <v>847</v>
      </c>
      <c r="X192" s="186">
        <v>-7.0339976553340788E-3</v>
      </c>
      <c r="Y192" s="185">
        <v>148</v>
      </c>
      <c r="Z192" s="186">
        <v>-0.55421686746987953</v>
      </c>
      <c r="AA192" s="185">
        <v>54</v>
      </c>
      <c r="AB192" s="186">
        <v>-0.8193979933110368</v>
      </c>
      <c r="AC192" s="185">
        <v>3335</v>
      </c>
      <c r="AD192" s="186">
        <v>-0.11912308505018487</v>
      </c>
      <c r="AE192" s="185">
        <v>2539</v>
      </c>
      <c r="AF192" s="186">
        <v>-0.27807790730736426</v>
      </c>
      <c r="AG192" s="185">
        <v>0</v>
      </c>
      <c r="AH192" s="186" t="s">
        <v>132</v>
      </c>
      <c r="AI192" s="185">
        <v>0</v>
      </c>
      <c r="AJ192" s="186" t="s">
        <v>132</v>
      </c>
      <c r="AK192" s="185">
        <v>5643</v>
      </c>
      <c r="AL192" s="186">
        <v>6.6931366988088437E-2</v>
      </c>
      <c r="AM192" s="185">
        <v>422</v>
      </c>
      <c r="AN192" s="186">
        <v>-0.27241379310344827</v>
      </c>
      <c r="AO192" s="185">
        <v>621</v>
      </c>
      <c r="AP192" s="186">
        <v>0.25454545454545463</v>
      </c>
      <c r="AQ192" s="185">
        <v>2526</v>
      </c>
      <c r="AR192" s="186">
        <v>0.3315761729045863</v>
      </c>
      <c r="AS192" s="185">
        <v>213658.32469297506</v>
      </c>
      <c r="AT192" s="186">
        <v>-0.15081461015401521</v>
      </c>
      <c r="AU192" s="187">
        <v>319199.40270897036</v>
      </c>
      <c r="AV192" s="188">
        <v>-8.6715022376855466E-2</v>
      </c>
    </row>
    <row r="193" spans="2:48" ht="15" hidden="1" customHeight="1" outlineLevel="1">
      <c r="B193" s="184" t="s">
        <v>15</v>
      </c>
      <c r="C193" s="185">
        <v>122543</v>
      </c>
      <c r="D193" s="186">
        <v>4.6919718755072504E-2</v>
      </c>
      <c r="E193" s="185">
        <v>7625</v>
      </c>
      <c r="F193" s="186">
        <v>-1.0639678214610093E-2</v>
      </c>
      <c r="G193" s="185">
        <v>11453</v>
      </c>
      <c r="H193" s="186">
        <v>2.9853430446902252E-2</v>
      </c>
      <c r="I193" s="185">
        <v>47871</v>
      </c>
      <c r="J193" s="186">
        <v>6.6882103855582686E-2</v>
      </c>
      <c r="K193" s="185">
        <v>24913</v>
      </c>
      <c r="L193" s="186">
        <v>1.4910172322483373E-2</v>
      </c>
      <c r="M193" s="185">
        <v>114099</v>
      </c>
      <c r="N193" s="186">
        <v>-2.4305585913251271E-3</v>
      </c>
      <c r="O193" s="185">
        <v>3802</v>
      </c>
      <c r="P193" s="186">
        <v>-6.6077130926062377E-2</v>
      </c>
      <c r="Q193" s="185">
        <v>19136</v>
      </c>
      <c r="R193" s="186">
        <v>-8.5888984427247572E-2</v>
      </c>
      <c r="S193" s="185">
        <v>2132.6672107991158</v>
      </c>
      <c r="T193" s="186">
        <v>0.84430170650087466</v>
      </c>
      <c r="U193" s="185">
        <v>1071</v>
      </c>
      <c r="V193" s="186">
        <v>5.865384615384615</v>
      </c>
      <c r="W193" s="185">
        <v>938</v>
      </c>
      <c r="X193" s="186">
        <v>0.32861189801699719</v>
      </c>
      <c r="Y193" s="185">
        <v>106</v>
      </c>
      <c r="Z193" s="186">
        <v>-0.5267857142857143</v>
      </c>
      <c r="AA193" s="185">
        <v>12</v>
      </c>
      <c r="AB193" s="186">
        <v>-0.82857142857142851</v>
      </c>
      <c r="AC193" s="185">
        <v>2743</v>
      </c>
      <c r="AD193" s="186">
        <v>-2.971347718429429E-2</v>
      </c>
      <c r="AE193" s="185">
        <v>4001</v>
      </c>
      <c r="AF193" s="186">
        <v>0.36134739707383456</v>
      </c>
      <c r="AG193" s="185">
        <v>0</v>
      </c>
      <c r="AH193" s="186" t="s">
        <v>132</v>
      </c>
      <c r="AI193" s="185">
        <v>0</v>
      </c>
      <c r="AJ193" s="186" t="s">
        <v>132</v>
      </c>
      <c r="AK193" s="185">
        <v>10387</v>
      </c>
      <c r="AL193" s="186">
        <v>0.2863157894736843</v>
      </c>
      <c r="AM193" s="185">
        <v>414</v>
      </c>
      <c r="AN193" s="186">
        <v>-1.8957345971563955E-2</v>
      </c>
      <c r="AO193" s="185">
        <v>611</v>
      </c>
      <c r="AP193" s="186">
        <v>0.50864197530864197</v>
      </c>
      <c r="AQ193" s="185">
        <v>3328</v>
      </c>
      <c r="AR193" s="186">
        <v>1.7211774325429272</v>
      </c>
      <c r="AS193" s="185">
        <v>252515.97877204811</v>
      </c>
      <c r="AT193" s="186">
        <v>3.1987196903246806E-2</v>
      </c>
      <c r="AU193" s="187">
        <v>375059.02569176687</v>
      </c>
      <c r="AV193" s="188">
        <v>3.6818814666814026E-2</v>
      </c>
    </row>
    <row r="194" spans="2:48" ht="15" hidden="1" customHeight="1" outlineLevel="1">
      <c r="B194" s="184" t="s">
        <v>16</v>
      </c>
      <c r="C194" s="185">
        <v>95019</v>
      </c>
      <c r="D194" s="186">
        <v>-3.8337364761605985E-2</v>
      </c>
      <c r="E194" s="185">
        <v>10279</v>
      </c>
      <c r="F194" s="186">
        <v>-7.3880529777457404E-2</v>
      </c>
      <c r="G194" s="185">
        <v>12718</v>
      </c>
      <c r="H194" s="186">
        <v>-0.16400446986130279</v>
      </c>
      <c r="I194" s="185">
        <v>47919</v>
      </c>
      <c r="J194" s="186">
        <v>-2.2240812911914154E-2</v>
      </c>
      <c r="K194" s="185">
        <v>17773</v>
      </c>
      <c r="L194" s="186">
        <v>-0.27860534967731465</v>
      </c>
      <c r="M194" s="185">
        <v>101894</v>
      </c>
      <c r="N194" s="186">
        <v>-7.3556153622345022E-2</v>
      </c>
      <c r="O194" s="185">
        <v>2713</v>
      </c>
      <c r="P194" s="186">
        <v>-0.34642254878342571</v>
      </c>
      <c r="Q194" s="185">
        <v>11639</v>
      </c>
      <c r="R194" s="186">
        <v>-0.32660263827817637</v>
      </c>
      <c r="S194" s="185">
        <v>2981.9063902686325</v>
      </c>
      <c r="T194" s="186">
        <v>1.2518937301395425</v>
      </c>
      <c r="U194" s="185">
        <v>1431</v>
      </c>
      <c r="V194" s="186">
        <v>1.3497536945812807</v>
      </c>
      <c r="W194" s="185">
        <v>1355</v>
      </c>
      <c r="X194" s="186">
        <v>1.8646934460887947</v>
      </c>
      <c r="Y194" s="185">
        <v>146</v>
      </c>
      <c r="Z194" s="186">
        <v>-0.30805687203791465</v>
      </c>
      <c r="AA194" s="185">
        <v>47</v>
      </c>
      <c r="AB194" s="186">
        <v>0.6785714285714286</v>
      </c>
      <c r="AC194" s="185">
        <v>3347</v>
      </c>
      <c r="AD194" s="186">
        <v>-9.7600431383122133E-2</v>
      </c>
      <c r="AE194" s="185">
        <v>3008</v>
      </c>
      <c r="AF194" s="186">
        <v>-6.2344139650872821E-2</v>
      </c>
      <c r="AG194" s="185">
        <v>0</v>
      </c>
      <c r="AH194" s="186" t="s">
        <v>132</v>
      </c>
      <c r="AI194" s="185">
        <v>0</v>
      </c>
      <c r="AJ194" s="186" t="s">
        <v>132</v>
      </c>
      <c r="AK194" s="185">
        <v>8500</v>
      </c>
      <c r="AL194" s="186">
        <v>0.52548456568557067</v>
      </c>
      <c r="AM194" s="185">
        <v>1206</v>
      </c>
      <c r="AN194" s="186">
        <v>1.2927756653992395</v>
      </c>
      <c r="AO194" s="185">
        <v>601</v>
      </c>
      <c r="AP194" s="186">
        <v>0.1761252446183954</v>
      </c>
      <c r="AQ194" s="185">
        <v>3346</v>
      </c>
      <c r="AR194" s="186">
        <v>0.71765913757700206</v>
      </c>
      <c r="AS194" s="185">
        <v>227926.46069273725</v>
      </c>
      <c r="AT194" s="186">
        <v>-8.15911468067545E-2</v>
      </c>
      <c r="AU194" s="187">
        <v>322945.42235537258</v>
      </c>
      <c r="AV194" s="188">
        <v>-6.927445765516671E-2</v>
      </c>
    </row>
    <row r="195" spans="2:48" ht="15" hidden="1" customHeight="1" outlineLevel="1">
      <c r="B195" s="184" t="s">
        <v>17</v>
      </c>
      <c r="C195" s="185">
        <v>84102</v>
      </c>
      <c r="D195" s="186">
        <v>3.1825096923001395E-2</v>
      </c>
      <c r="E195" s="185">
        <v>5481</v>
      </c>
      <c r="F195" s="186">
        <v>-0.29838709677419351</v>
      </c>
      <c r="G195" s="185">
        <v>8524</v>
      </c>
      <c r="H195" s="186">
        <v>8.0416272469252537E-3</v>
      </c>
      <c r="I195" s="185">
        <v>41609</v>
      </c>
      <c r="J195" s="186">
        <v>-0.22520157160680032</v>
      </c>
      <c r="K195" s="185">
        <v>15937</v>
      </c>
      <c r="L195" s="186">
        <v>-9.2167473654229615E-2</v>
      </c>
      <c r="M195" s="185">
        <v>95546</v>
      </c>
      <c r="N195" s="186">
        <v>-0.12241673861528002</v>
      </c>
      <c r="O195" s="185">
        <v>3324</v>
      </c>
      <c r="P195" s="186">
        <v>-0.28238341968911918</v>
      </c>
      <c r="Q195" s="185">
        <v>9271</v>
      </c>
      <c r="R195" s="186">
        <v>-0.1975244525231542</v>
      </c>
      <c r="S195" s="185">
        <v>1223.1085904517436</v>
      </c>
      <c r="T195" s="186">
        <v>0.7989421672355419</v>
      </c>
      <c r="U195" s="185">
        <v>579</v>
      </c>
      <c r="V195" s="186">
        <v>2.3662790697674421</v>
      </c>
      <c r="W195" s="185">
        <v>367</v>
      </c>
      <c r="X195" s="186">
        <v>2.5139664804469275E-2</v>
      </c>
      <c r="Y195" s="185">
        <v>71</v>
      </c>
      <c r="Z195" s="186">
        <v>-0.28282828282828287</v>
      </c>
      <c r="AA195" s="185">
        <v>204</v>
      </c>
      <c r="AB195" s="186">
        <v>3</v>
      </c>
      <c r="AC195" s="185">
        <v>2577</v>
      </c>
      <c r="AD195" s="186">
        <v>-9.8635886673662077E-2</v>
      </c>
      <c r="AE195" s="185">
        <v>3073</v>
      </c>
      <c r="AF195" s="186">
        <v>-0.17481203007518797</v>
      </c>
      <c r="AG195" s="185">
        <v>0</v>
      </c>
      <c r="AH195" s="186" t="s">
        <v>132</v>
      </c>
      <c r="AI195" s="185">
        <v>0</v>
      </c>
      <c r="AJ195" s="186" t="s">
        <v>132</v>
      </c>
      <c r="AK195" s="185">
        <v>5181</v>
      </c>
      <c r="AL195" s="186">
        <v>0.24125539051269773</v>
      </c>
      <c r="AM195" s="185">
        <v>494</v>
      </c>
      <c r="AN195" s="186">
        <v>-0.4386363636363636</v>
      </c>
      <c r="AO195" s="185">
        <v>431</v>
      </c>
      <c r="AP195" s="186">
        <v>3.6057692307692291E-2</v>
      </c>
      <c r="AQ195" s="185">
        <v>1464</v>
      </c>
      <c r="AR195" s="186">
        <v>-0.10513447432762835</v>
      </c>
      <c r="AS195" s="185">
        <v>194136.66130458107</v>
      </c>
      <c r="AT195" s="186">
        <v>-0.14463256305516758</v>
      </c>
      <c r="AU195" s="187">
        <v>278238.69312967802</v>
      </c>
      <c r="AV195" s="188">
        <v>-9.8006348107900765E-2</v>
      </c>
    </row>
    <row r="196" spans="2:48" ht="15" hidden="1" customHeight="1" outlineLevel="1">
      <c r="B196" s="184" t="s">
        <v>18</v>
      </c>
      <c r="C196" s="185">
        <v>70590</v>
      </c>
      <c r="D196" s="186">
        <v>-0.15575329195220844</v>
      </c>
      <c r="E196" s="185">
        <v>6954</v>
      </c>
      <c r="F196" s="186">
        <v>8.7032201914707397E-3</v>
      </c>
      <c r="G196" s="185">
        <v>7415</v>
      </c>
      <c r="H196" s="186">
        <v>-0.1610092781172211</v>
      </c>
      <c r="I196" s="185">
        <v>55930</v>
      </c>
      <c r="J196" s="186">
        <v>0.12818961169944521</v>
      </c>
      <c r="K196" s="185">
        <v>22857</v>
      </c>
      <c r="L196" s="186">
        <v>-0.10662497557162398</v>
      </c>
      <c r="M196" s="185">
        <v>105268</v>
      </c>
      <c r="N196" s="186">
        <v>-4.0986817531680764E-2</v>
      </c>
      <c r="O196" s="185">
        <v>2579</v>
      </c>
      <c r="P196" s="186">
        <v>-0.19607231920199497</v>
      </c>
      <c r="Q196" s="185">
        <v>7875</v>
      </c>
      <c r="R196" s="186">
        <v>-0.13877952755905509</v>
      </c>
      <c r="S196" s="185">
        <v>1562.521496451729</v>
      </c>
      <c r="T196" s="186">
        <v>2.1943696932866468</v>
      </c>
      <c r="U196" s="185">
        <v>1119</v>
      </c>
      <c r="V196" s="186">
        <v>7.6744186046511622</v>
      </c>
      <c r="W196" s="185">
        <v>50</v>
      </c>
      <c r="X196" s="186">
        <v>0.35135135135135132</v>
      </c>
      <c r="Y196" s="185">
        <v>58</v>
      </c>
      <c r="Z196" s="186">
        <v>-0.50427350427350426</v>
      </c>
      <c r="AA196" s="185">
        <v>328</v>
      </c>
      <c r="AB196" s="186">
        <v>0.59223300970873782</v>
      </c>
      <c r="AC196" s="185">
        <v>3031</v>
      </c>
      <c r="AD196" s="186">
        <v>4.1938810587830888E-2</v>
      </c>
      <c r="AE196" s="185">
        <v>2859</v>
      </c>
      <c r="AF196" s="186">
        <v>-0.11073094867807154</v>
      </c>
      <c r="AG196" s="185">
        <v>0</v>
      </c>
      <c r="AH196" s="186" t="s">
        <v>132</v>
      </c>
      <c r="AI196" s="185">
        <v>0</v>
      </c>
      <c r="AJ196" s="186" t="s">
        <v>132</v>
      </c>
      <c r="AK196" s="185">
        <v>6140</v>
      </c>
      <c r="AL196" s="186">
        <v>1.5215605749486651</v>
      </c>
      <c r="AM196" s="185">
        <v>338</v>
      </c>
      <c r="AN196" s="186">
        <v>-0.28691983122362874</v>
      </c>
      <c r="AO196" s="185">
        <v>400</v>
      </c>
      <c r="AP196" s="186">
        <v>0.14285714285714279</v>
      </c>
      <c r="AQ196" s="185">
        <v>1596</v>
      </c>
      <c r="AR196" s="186">
        <v>0.29021827000808398</v>
      </c>
      <c r="AS196" s="185">
        <v>224806.0546346514</v>
      </c>
      <c r="AT196" s="186">
        <v>3.0514898286084779E-3</v>
      </c>
      <c r="AU196" s="187">
        <v>295395.89888135949</v>
      </c>
      <c r="AV196" s="188">
        <v>-4.0097160512238661E-2</v>
      </c>
    </row>
    <row r="197" spans="2:48" ht="15" hidden="1" customHeight="1" outlineLevel="1">
      <c r="B197" s="184" t="s">
        <v>19</v>
      </c>
      <c r="C197" s="185">
        <v>100914</v>
      </c>
      <c r="D197" s="186">
        <v>-3.1591271136019006E-2</v>
      </c>
      <c r="E197" s="185">
        <v>6865</v>
      </c>
      <c r="F197" s="186">
        <v>-0.27223576804834093</v>
      </c>
      <c r="G197" s="185">
        <v>10185</v>
      </c>
      <c r="H197" s="186">
        <v>3.1810353560935978E-2</v>
      </c>
      <c r="I197" s="185">
        <v>58799</v>
      </c>
      <c r="J197" s="186">
        <v>-6.5722781644927952E-3</v>
      </c>
      <c r="K197" s="185">
        <v>28942</v>
      </c>
      <c r="L197" s="186">
        <v>-0.26691995947315095</v>
      </c>
      <c r="M197" s="185">
        <v>104650</v>
      </c>
      <c r="N197" s="186">
        <v>3.2326161798506448E-2</v>
      </c>
      <c r="O197" s="185">
        <v>1497</v>
      </c>
      <c r="P197" s="186">
        <v>-0.24849397590361444</v>
      </c>
      <c r="Q197" s="185">
        <v>13162</v>
      </c>
      <c r="R197" s="186">
        <v>5.0438946528331918E-2</v>
      </c>
      <c r="S197" s="185">
        <v>25253.600333223061</v>
      </c>
      <c r="T197" s="186">
        <v>0.32687023357354272</v>
      </c>
      <c r="U197" s="185">
        <v>14158</v>
      </c>
      <c r="V197" s="186">
        <v>0.60448776065276522</v>
      </c>
      <c r="W197" s="185">
        <v>3189</v>
      </c>
      <c r="X197" s="186">
        <v>-0.29680264608599782</v>
      </c>
      <c r="Y197" s="185">
        <v>3622</v>
      </c>
      <c r="Z197" s="186">
        <v>0.29264810849393297</v>
      </c>
      <c r="AA197" s="185">
        <v>4284</v>
      </c>
      <c r="AB197" s="186">
        <v>0.49268292682926829</v>
      </c>
      <c r="AC197" s="185">
        <v>4043</v>
      </c>
      <c r="AD197" s="186">
        <v>0.13122551762730827</v>
      </c>
      <c r="AE197" s="185">
        <v>3521</v>
      </c>
      <c r="AF197" s="186">
        <v>-0.13083189335966428</v>
      </c>
      <c r="AG197" s="185">
        <v>0</v>
      </c>
      <c r="AH197" s="186" t="s">
        <v>132</v>
      </c>
      <c r="AI197" s="185">
        <v>0</v>
      </c>
      <c r="AJ197" s="186" t="s">
        <v>132</v>
      </c>
      <c r="AK197" s="185">
        <v>6677</v>
      </c>
      <c r="AL197" s="186">
        <v>-4.8589341692789945E-2</v>
      </c>
      <c r="AM197" s="185">
        <v>523</v>
      </c>
      <c r="AN197" s="186">
        <v>-0.50047755491881563</v>
      </c>
      <c r="AO197" s="185">
        <v>345</v>
      </c>
      <c r="AP197" s="186">
        <v>4.5454545454545414E-2</v>
      </c>
      <c r="AQ197" s="185">
        <v>1747</v>
      </c>
      <c r="AR197" s="186">
        <v>0.20983379501385047</v>
      </c>
      <c r="AS197" s="185">
        <v>266208.85971195681</v>
      </c>
      <c r="AT197" s="186">
        <v>-1.5383749920487966E-2</v>
      </c>
      <c r="AU197" s="187">
        <v>367122.82812068565</v>
      </c>
      <c r="AV197" s="188">
        <v>-1.9893270663629226E-2</v>
      </c>
    </row>
    <row r="198" spans="2:48" ht="15" hidden="1" customHeight="1" outlineLevel="1">
      <c r="B198" s="184" t="s">
        <v>20</v>
      </c>
      <c r="C198" s="185">
        <v>67282</v>
      </c>
      <c r="D198" s="186">
        <v>0.10085408553944819</v>
      </c>
      <c r="E198" s="185">
        <v>9538</v>
      </c>
      <c r="F198" s="186">
        <v>-0.14249752764541945</v>
      </c>
      <c r="G198" s="185">
        <v>11495</v>
      </c>
      <c r="H198" s="186">
        <v>0.12190122974819451</v>
      </c>
      <c r="I198" s="185">
        <v>74541</v>
      </c>
      <c r="J198" s="186">
        <v>5.9227260455004149E-2</v>
      </c>
      <c r="K198" s="185">
        <v>29472</v>
      </c>
      <c r="L198" s="186">
        <v>6.2092327651446899E-2</v>
      </c>
      <c r="M198" s="185">
        <v>124166</v>
      </c>
      <c r="N198" s="186">
        <v>3.9820452052155897E-2</v>
      </c>
      <c r="O198" s="185">
        <v>1523</v>
      </c>
      <c r="P198" s="186">
        <v>5.3979238754325198E-2</v>
      </c>
      <c r="Q198" s="185">
        <v>12141</v>
      </c>
      <c r="R198" s="186">
        <v>6.7997888810696683E-2</v>
      </c>
      <c r="S198" s="185">
        <v>52277.818096860894</v>
      </c>
      <c r="T198" s="186">
        <v>0.31662026335303106</v>
      </c>
      <c r="U198" s="185">
        <v>17213</v>
      </c>
      <c r="V198" s="186">
        <v>0.15021717340461072</v>
      </c>
      <c r="W198" s="185">
        <v>9129</v>
      </c>
      <c r="X198" s="186">
        <v>0.34171075837742504</v>
      </c>
      <c r="Y198" s="185">
        <v>10551</v>
      </c>
      <c r="Z198" s="186">
        <v>0.32616892911010553</v>
      </c>
      <c r="AA198" s="185">
        <v>15384</v>
      </c>
      <c r="AB198" s="186">
        <v>0.54132852419597244</v>
      </c>
      <c r="AC198" s="185">
        <v>3777</v>
      </c>
      <c r="AD198" s="186">
        <v>0.54163265306122454</v>
      </c>
      <c r="AE198" s="185">
        <v>4708</v>
      </c>
      <c r="AF198" s="186">
        <v>0.3390216154721275</v>
      </c>
      <c r="AG198" s="185">
        <v>0</v>
      </c>
      <c r="AH198" s="186" t="s">
        <v>132</v>
      </c>
      <c r="AI198" s="185">
        <v>0</v>
      </c>
      <c r="AJ198" s="186" t="s">
        <v>132</v>
      </c>
      <c r="AK198" s="185">
        <v>7056</v>
      </c>
      <c r="AL198" s="186">
        <v>0.58597437626432902</v>
      </c>
      <c r="AM198" s="185">
        <v>1192</v>
      </c>
      <c r="AN198" s="186">
        <v>1.3605442176870763E-2</v>
      </c>
      <c r="AO198" s="185">
        <v>370</v>
      </c>
      <c r="AP198" s="186">
        <v>0.53526970954356856</v>
      </c>
      <c r="AQ198" s="185">
        <v>1594</v>
      </c>
      <c r="AR198" s="186">
        <v>5.9840425531914931E-2</v>
      </c>
      <c r="AS198" s="185">
        <v>333853.5694521626</v>
      </c>
      <c r="AT198" s="186">
        <v>9.5464934657842226E-2</v>
      </c>
      <c r="AU198" s="187">
        <v>401135.67030624807</v>
      </c>
      <c r="AV198" s="188">
        <v>9.6365972044419879E-2</v>
      </c>
    </row>
    <row r="199" spans="2:48" ht="15" hidden="1" customHeight="1" outlineLevel="1">
      <c r="B199" s="184" t="s">
        <v>21</v>
      </c>
      <c r="C199" s="185">
        <v>43321</v>
      </c>
      <c r="D199" s="186">
        <v>-9.8099223450544448E-2</v>
      </c>
      <c r="E199" s="185">
        <v>7906</v>
      </c>
      <c r="F199" s="186">
        <v>-0.22093023255813948</v>
      </c>
      <c r="G199" s="185">
        <v>12456</v>
      </c>
      <c r="H199" s="186">
        <v>7.7229092795987109E-2</v>
      </c>
      <c r="I199" s="185">
        <v>67935</v>
      </c>
      <c r="J199" s="186">
        <v>0.16251411752626721</v>
      </c>
      <c r="K199" s="185">
        <v>21419</v>
      </c>
      <c r="L199" s="186">
        <v>-0.18984038126938496</v>
      </c>
      <c r="M199" s="185">
        <v>107127</v>
      </c>
      <c r="N199" s="186">
        <v>8.4907284567007357E-2</v>
      </c>
      <c r="O199" s="185">
        <v>1432</v>
      </c>
      <c r="P199" s="186">
        <v>0.2323580034423407</v>
      </c>
      <c r="Q199" s="185">
        <v>15338</v>
      </c>
      <c r="R199" s="186">
        <v>2.0696080388633797E-2</v>
      </c>
      <c r="S199" s="185">
        <v>48443.749136758015</v>
      </c>
      <c r="T199" s="186">
        <v>0.26458786065514595</v>
      </c>
      <c r="U199" s="185">
        <v>15923</v>
      </c>
      <c r="V199" s="186">
        <v>1.0984126984126874E-2</v>
      </c>
      <c r="W199" s="185">
        <v>8337</v>
      </c>
      <c r="X199" s="186">
        <v>0.15470914127423829</v>
      </c>
      <c r="Y199" s="185">
        <v>9583</v>
      </c>
      <c r="Z199" s="186">
        <v>0.58344348975545279</v>
      </c>
      <c r="AA199" s="185">
        <v>14600</v>
      </c>
      <c r="AB199" s="186">
        <v>0.57225931509799688</v>
      </c>
      <c r="AC199" s="185">
        <v>3294</v>
      </c>
      <c r="AD199" s="186">
        <v>0.280217644772639</v>
      </c>
      <c r="AE199" s="185">
        <v>4043</v>
      </c>
      <c r="AF199" s="186">
        <v>-1.7283950617283939E-3</v>
      </c>
      <c r="AG199" s="185">
        <v>0</v>
      </c>
      <c r="AH199" s="186" t="s">
        <v>132</v>
      </c>
      <c r="AI199" s="185">
        <v>0</v>
      </c>
      <c r="AJ199" s="186" t="s">
        <v>132</v>
      </c>
      <c r="AK199" s="185">
        <v>6236</v>
      </c>
      <c r="AL199" s="186">
        <v>0.69043101111412297</v>
      </c>
      <c r="AM199" s="185">
        <v>1017</v>
      </c>
      <c r="AN199" s="186">
        <v>4.7373841400617955E-2</v>
      </c>
      <c r="AO199" s="185">
        <v>675</v>
      </c>
      <c r="AP199" s="186">
        <v>0.9285714285714286</v>
      </c>
      <c r="AQ199" s="185">
        <v>1408</v>
      </c>
      <c r="AR199" s="186">
        <v>0.18818565400843879</v>
      </c>
      <c r="AS199" s="185">
        <v>298732.41249948839</v>
      </c>
      <c r="AT199" s="186">
        <v>9.5678710973400305E-2</v>
      </c>
      <c r="AU199" s="187">
        <v>342053.31440026505</v>
      </c>
      <c r="AV199" s="188">
        <v>6.6653218119104629E-2</v>
      </c>
    </row>
    <row r="200" spans="2:48" ht="15" hidden="1" customHeight="1" outlineLevel="1">
      <c r="B200" s="184" t="s">
        <v>22</v>
      </c>
      <c r="C200" s="185">
        <v>45039</v>
      </c>
      <c r="D200" s="186">
        <v>4.6250696896487531E-2</v>
      </c>
      <c r="E200" s="185">
        <v>8362</v>
      </c>
      <c r="F200" s="186">
        <v>-0.19735073910539447</v>
      </c>
      <c r="G200" s="185">
        <v>12780</v>
      </c>
      <c r="H200" s="186">
        <v>4.5740937730136544E-2</v>
      </c>
      <c r="I200" s="185">
        <v>62698</v>
      </c>
      <c r="J200" s="186">
        <v>0.10471324112413005</v>
      </c>
      <c r="K200" s="185">
        <v>15721</v>
      </c>
      <c r="L200" s="186">
        <v>-5.4717094582406367E-2</v>
      </c>
      <c r="M200" s="185">
        <v>116074</v>
      </c>
      <c r="N200" s="186">
        <v>0.28303930671618693</v>
      </c>
      <c r="O200" s="185">
        <v>1302</v>
      </c>
      <c r="P200" s="186">
        <v>0.52637749120750299</v>
      </c>
      <c r="Q200" s="185">
        <v>20175</v>
      </c>
      <c r="R200" s="186">
        <v>-2.0107824566516053E-2</v>
      </c>
      <c r="S200" s="185">
        <v>52902.340275724106</v>
      </c>
      <c r="T200" s="186">
        <v>0.11850870768210653</v>
      </c>
      <c r="U200" s="185">
        <v>18815</v>
      </c>
      <c r="V200" s="186">
        <v>-3.0903940252382189E-2</v>
      </c>
      <c r="W200" s="185">
        <v>8485</v>
      </c>
      <c r="X200" s="186">
        <v>-0.10078423060618902</v>
      </c>
      <c r="Y200" s="185">
        <v>10763</v>
      </c>
      <c r="Z200" s="186">
        <v>0.47196389496717717</v>
      </c>
      <c r="AA200" s="185">
        <v>14839</v>
      </c>
      <c r="AB200" s="186">
        <v>0.33276450511945388</v>
      </c>
      <c r="AC200" s="185">
        <v>3437</v>
      </c>
      <c r="AD200" s="186">
        <v>0.42554956449605963</v>
      </c>
      <c r="AE200" s="185">
        <v>3799</v>
      </c>
      <c r="AF200" s="186">
        <v>-4.9774887443721827E-2</v>
      </c>
      <c r="AG200" s="185">
        <v>0</v>
      </c>
      <c r="AH200" s="186" t="s">
        <v>132</v>
      </c>
      <c r="AI200" s="185">
        <v>0</v>
      </c>
      <c r="AJ200" s="186" t="s">
        <v>132</v>
      </c>
      <c r="AK200" s="185">
        <v>7508</v>
      </c>
      <c r="AL200" s="186">
        <v>0.334281144481962</v>
      </c>
      <c r="AM200" s="185">
        <v>682</v>
      </c>
      <c r="AN200" s="186">
        <v>-0.72355087150385078</v>
      </c>
      <c r="AO200" s="185">
        <v>638</v>
      </c>
      <c r="AP200" s="186">
        <v>-7.4020319303338189E-2</v>
      </c>
      <c r="AQ200" s="185">
        <v>2514</v>
      </c>
      <c r="AR200" s="186">
        <v>1.0725474031327287</v>
      </c>
      <c r="AS200" s="185">
        <v>308593.29332800303</v>
      </c>
      <c r="AT200" s="186">
        <v>0.13603372467971453</v>
      </c>
      <c r="AU200" s="187">
        <v>353632.3395786999</v>
      </c>
      <c r="AV200" s="188">
        <v>0.12375196580238357</v>
      </c>
    </row>
    <row r="201" spans="2:48" collapsed="1">
      <c r="B201" s="197">
        <v>1996</v>
      </c>
      <c r="C201" s="198">
        <v>936165</v>
      </c>
      <c r="D201" s="199">
        <v>-6.707784828862362E-3</v>
      </c>
      <c r="E201" s="198">
        <v>99705</v>
      </c>
      <c r="F201" s="199">
        <v>-8.1517032997402206E-2</v>
      </c>
      <c r="G201" s="198">
        <v>135970</v>
      </c>
      <c r="H201" s="199">
        <v>5.4946930668487326E-2</v>
      </c>
      <c r="I201" s="198">
        <v>692134</v>
      </c>
      <c r="J201" s="199">
        <v>1.7299563175006361E-2</v>
      </c>
      <c r="K201" s="198">
        <v>236775</v>
      </c>
      <c r="L201" s="199">
        <v>-0.12401265284226493</v>
      </c>
      <c r="M201" s="198">
        <v>1303152</v>
      </c>
      <c r="N201" s="199">
        <v>5.6139587321943907E-3</v>
      </c>
      <c r="O201" s="198">
        <v>24236</v>
      </c>
      <c r="P201" s="199">
        <v>-0.24229350340774092</v>
      </c>
      <c r="Q201" s="198">
        <v>143259</v>
      </c>
      <c r="R201" s="199">
        <v>-0.13291974337247303</v>
      </c>
      <c r="S201" s="198">
        <v>339240.78974430653</v>
      </c>
      <c r="T201" s="199">
        <v>0.23823983933937654</v>
      </c>
      <c r="U201" s="198">
        <v>123597</v>
      </c>
      <c r="V201" s="199">
        <v>0.18409480652609189</v>
      </c>
      <c r="W201" s="198">
        <v>65861</v>
      </c>
      <c r="X201" s="199">
        <v>0.3031718079107224</v>
      </c>
      <c r="Y201" s="198">
        <v>60138</v>
      </c>
      <c r="Z201" s="199">
        <v>0.30247769210777098</v>
      </c>
      <c r="AA201" s="198">
        <v>89644</v>
      </c>
      <c r="AB201" s="199">
        <v>0.23005570954197418</v>
      </c>
      <c r="AC201" s="198">
        <v>42094</v>
      </c>
      <c r="AD201" s="199">
        <v>6.3731931668856712E-2</v>
      </c>
      <c r="AE201" s="198">
        <v>42699</v>
      </c>
      <c r="AF201" s="199">
        <v>-1.2443046464833407E-2</v>
      </c>
      <c r="AG201" s="198">
        <v>0</v>
      </c>
      <c r="AH201" s="199" t="s">
        <v>132</v>
      </c>
      <c r="AI201" s="198">
        <v>0</v>
      </c>
      <c r="AJ201" s="199" t="s">
        <v>132</v>
      </c>
      <c r="AK201" s="198">
        <v>86191</v>
      </c>
      <c r="AL201" s="199">
        <v>0.35248242530755713</v>
      </c>
      <c r="AM201" s="198">
        <v>9922</v>
      </c>
      <c r="AN201" s="199">
        <v>-5.5137605942291223E-2</v>
      </c>
      <c r="AO201" s="198">
        <v>5991</v>
      </c>
      <c r="AP201" s="199">
        <v>0.25465968586387433</v>
      </c>
      <c r="AQ201" s="198">
        <v>26461</v>
      </c>
      <c r="AR201" s="199">
        <v>0.36235391031251618</v>
      </c>
      <c r="AS201" s="198">
        <v>3187830.2531306702</v>
      </c>
      <c r="AT201" s="199">
        <v>1.6400334334380373E-2</v>
      </c>
      <c r="AU201" s="200">
        <v>4123995.246422885</v>
      </c>
      <c r="AV201" s="201">
        <v>1.1060838189628663E-2</v>
      </c>
    </row>
    <row r="202" spans="2:48" ht="15" hidden="1" customHeight="1" outlineLevel="1">
      <c r="B202" s="184" t="s">
        <v>11</v>
      </c>
      <c r="C202" s="185">
        <v>56948</v>
      </c>
      <c r="D202" s="186">
        <v>0.1059152522623994</v>
      </c>
      <c r="E202" s="185">
        <v>8544</v>
      </c>
      <c r="F202" s="186">
        <v>0.21071276746492851</v>
      </c>
      <c r="G202" s="185">
        <v>12618</v>
      </c>
      <c r="H202" s="186">
        <v>0.14563283094243684</v>
      </c>
      <c r="I202" s="185">
        <v>60399</v>
      </c>
      <c r="J202" s="186">
        <v>6.86305732484076E-2</v>
      </c>
      <c r="K202" s="185">
        <v>15199</v>
      </c>
      <c r="L202" s="186">
        <v>2.1575480575346084E-2</v>
      </c>
      <c r="M202" s="185">
        <v>110208</v>
      </c>
      <c r="N202" s="186">
        <v>7.6092369281843375E-2</v>
      </c>
      <c r="O202" s="185">
        <v>1729</v>
      </c>
      <c r="P202" s="186">
        <v>-0.2951487973909499</v>
      </c>
      <c r="Q202" s="185">
        <v>11032</v>
      </c>
      <c r="R202" s="186">
        <v>0.24472526232652592</v>
      </c>
      <c r="S202" s="185">
        <v>52177.951471467233</v>
      </c>
      <c r="T202" s="186">
        <v>0.38017973652115145</v>
      </c>
      <c r="U202" s="185">
        <v>17838</v>
      </c>
      <c r="V202" s="186">
        <v>0.17859266600594648</v>
      </c>
      <c r="W202" s="185">
        <v>8942</v>
      </c>
      <c r="X202" s="186">
        <v>0.40974302380577021</v>
      </c>
      <c r="Y202" s="185">
        <v>9407</v>
      </c>
      <c r="Z202" s="186">
        <v>0.36313577742356173</v>
      </c>
      <c r="AA202" s="185">
        <v>15990</v>
      </c>
      <c r="AB202" s="186">
        <v>0.69637173774665828</v>
      </c>
      <c r="AC202" s="185">
        <v>3581</v>
      </c>
      <c r="AD202" s="186">
        <v>0.37624903920061481</v>
      </c>
      <c r="AE202" s="185">
        <v>3628</v>
      </c>
      <c r="AF202" s="186">
        <v>0.12461252324860506</v>
      </c>
      <c r="AG202" s="185">
        <v>0</v>
      </c>
      <c r="AH202" s="186" t="s">
        <v>132</v>
      </c>
      <c r="AI202" s="185">
        <v>0</v>
      </c>
      <c r="AJ202" s="186" t="s">
        <v>132</v>
      </c>
      <c r="AK202" s="185">
        <v>7109</v>
      </c>
      <c r="AL202" s="186">
        <v>0.32235863095238093</v>
      </c>
      <c r="AM202" s="185">
        <v>908</v>
      </c>
      <c r="AN202" s="186">
        <v>0.23705722070844693</v>
      </c>
      <c r="AO202" s="185">
        <v>297</v>
      </c>
      <c r="AP202" s="186">
        <v>0.19277108433734935</v>
      </c>
      <c r="AQ202" s="185">
        <v>2537</v>
      </c>
      <c r="AR202" s="186">
        <v>1.68336673346694E-2</v>
      </c>
      <c r="AS202" s="185">
        <v>289966</v>
      </c>
      <c r="AT202" s="186">
        <v>0.1340662607015608</v>
      </c>
      <c r="AU202" s="187">
        <v>346914</v>
      </c>
      <c r="AV202" s="188">
        <v>0.12934719269746497</v>
      </c>
    </row>
    <row r="203" spans="2:48" ht="15" hidden="1" customHeight="1" outlineLevel="1">
      <c r="B203" s="184" t="s">
        <v>12</v>
      </c>
      <c r="C203" s="185">
        <v>62604</v>
      </c>
      <c r="D203" s="186">
        <v>9.8720581266782403E-2</v>
      </c>
      <c r="E203" s="185">
        <v>8303</v>
      </c>
      <c r="F203" s="186">
        <v>8.6922372038224838E-2</v>
      </c>
      <c r="G203" s="185">
        <v>9598</v>
      </c>
      <c r="H203" s="186">
        <v>-3.1971759959657065E-2</v>
      </c>
      <c r="I203" s="185">
        <v>68446</v>
      </c>
      <c r="J203" s="186">
        <v>0.10254510309278353</v>
      </c>
      <c r="K203" s="185">
        <v>9031</v>
      </c>
      <c r="L203" s="186">
        <v>-0.15606018129146804</v>
      </c>
      <c r="M203" s="185">
        <v>96625</v>
      </c>
      <c r="N203" s="186">
        <v>-9.1520228659539904E-2</v>
      </c>
      <c r="O203" s="185">
        <v>1379</v>
      </c>
      <c r="P203" s="186">
        <v>5.5895865237366005E-2</v>
      </c>
      <c r="Q203" s="185">
        <v>8820</v>
      </c>
      <c r="R203" s="186">
        <v>-7.0208728652751407E-2</v>
      </c>
      <c r="S203" s="185">
        <v>47008.943593536649</v>
      </c>
      <c r="T203" s="186">
        <v>0.104183531938987</v>
      </c>
      <c r="U203" s="185">
        <v>17121</v>
      </c>
      <c r="V203" s="186">
        <v>-2.7957365018347335E-3</v>
      </c>
      <c r="W203" s="185">
        <v>7517</v>
      </c>
      <c r="X203" s="186">
        <v>-0.13178563178563174</v>
      </c>
      <c r="Y203" s="185">
        <v>7089</v>
      </c>
      <c r="Z203" s="186">
        <v>7.8174904942965862E-2</v>
      </c>
      <c r="AA203" s="185">
        <v>15282</v>
      </c>
      <c r="AB203" s="186">
        <v>0.50250712810933051</v>
      </c>
      <c r="AC203" s="185">
        <v>4277</v>
      </c>
      <c r="AD203" s="186">
        <v>0.66355503695060292</v>
      </c>
      <c r="AE203" s="185">
        <v>3895</v>
      </c>
      <c r="AF203" s="186">
        <v>0.11540664375715926</v>
      </c>
      <c r="AG203" s="185">
        <v>0</v>
      </c>
      <c r="AH203" s="186" t="s">
        <v>132</v>
      </c>
      <c r="AI203" s="185">
        <v>0</v>
      </c>
      <c r="AJ203" s="186" t="s">
        <v>132</v>
      </c>
      <c r="AK203" s="185">
        <v>6152</v>
      </c>
      <c r="AL203" s="186">
        <v>0.43570595099183196</v>
      </c>
      <c r="AM203" s="185">
        <v>508</v>
      </c>
      <c r="AN203" s="186">
        <v>0.23600973236009737</v>
      </c>
      <c r="AO203" s="185">
        <v>324</v>
      </c>
      <c r="AP203" s="186">
        <v>-6.1349693251533388E-3</v>
      </c>
      <c r="AQ203" s="185">
        <v>2091</v>
      </c>
      <c r="AR203" s="186">
        <v>0.34555984555984565</v>
      </c>
      <c r="AS203" s="185">
        <v>266459.85645422997</v>
      </c>
      <c r="AT203" s="186">
        <v>1.4294667756272306E-2</v>
      </c>
      <c r="AU203" s="187">
        <v>329063.95517481124</v>
      </c>
      <c r="AV203" s="188">
        <v>2.9342420454530282E-2</v>
      </c>
    </row>
    <row r="204" spans="2:48" ht="15" hidden="1" customHeight="1" outlineLevel="1">
      <c r="B204" s="184" t="s">
        <v>13</v>
      </c>
      <c r="C204" s="185">
        <v>87648</v>
      </c>
      <c r="D204" s="186">
        <v>0.14314034927549457</v>
      </c>
      <c r="E204" s="185">
        <v>9397</v>
      </c>
      <c r="F204" s="186">
        <v>-1.000842815002112E-2</v>
      </c>
      <c r="G204" s="185">
        <v>11142</v>
      </c>
      <c r="H204" s="186">
        <v>0.15652895993356863</v>
      </c>
      <c r="I204" s="185">
        <v>53261</v>
      </c>
      <c r="J204" s="186">
        <v>6.0553564317005204E-2</v>
      </c>
      <c r="K204" s="185">
        <v>21248</v>
      </c>
      <c r="L204" s="186">
        <v>-9.3012336193281309E-2</v>
      </c>
      <c r="M204" s="185">
        <v>114367</v>
      </c>
      <c r="N204" s="186">
        <v>5.9179269659279221E-2</v>
      </c>
      <c r="O204" s="185">
        <v>2661</v>
      </c>
      <c r="P204" s="186">
        <v>0.44384156266956043</v>
      </c>
      <c r="Q204" s="185">
        <v>13223</v>
      </c>
      <c r="R204" s="186">
        <v>-3.3194413979673931E-2</v>
      </c>
      <c r="S204" s="185">
        <v>25081.554200733211</v>
      </c>
      <c r="T204" s="186">
        <v>0.20145852081579863</v>
      </c>
      <c r="U204" s="185">
        <v>9171</v>
      </c>
      <c r="V204" s="186">
        <v>0.27534418022528162</v>
      </c>
      <c r="W204" s="185">
        <v>3658</v>
      </c>
      <c r="X204" s="186">
        <v>-0.34783383847388127</v>
      </c>
      <c r="Y204" s="185">
        <v>4571</v>
      </c>
      <c r="Z204" s="186">
        <v>0.62669039145907468</v>
      </c>
      <c r="AA204" s="185">
        <v>7681</v>
      </c>
      <c r="AB204" s="186">
        <v>0.45887939221272545</v>
      </c>
      <c r="AC204" s="185">
        <v>4616</v>
      </c>
      <c r="AD204" s="186">
        <v>0.17127632580563312</v>
      </c>
      <c r="AE204" s="185">
        <v>3496</v>
      </c>
      <c r="AF204" s="186">
        <v>0.29051310446659273</v>
      </c>
      <c r="AG204" s="185">
        <v>0</v>
      </c>
      <c r="AH204" s="186" t="s">
        <v>132</v>
      </c>
      <c r="AI204" s="185">
        <v>0</v>
      </c>
      <c r="AJ204" s="186" t="s">
        <v>132</v>
      </c>
      <c r="AK204" s="185">
        <v>4139</v>
      </c>
      <c r="AL204" s="186">
        <v>0.40543293718166384</v>
      </c>
      <c r="AM204" s="185">
        <v>542</v>
      </c>
      <c r="AN204" s="186">
        <v>0.88850174216027877</v>
      </c>
      <c r="AO204" s="185">
        <v>367</v>
      </c>
      <c r="AP204" s="186">
        <v>0.22333333333333338</v>
      </c>
      <c r="AQ204" s="185">
        <v>1508</v>
      </c>
      <c r="AR204" s="186">
        <v>0.74335260115606938</v>
      </c>
      <c r="AS204" s="185">
        <v>265051.60922016058</v>
      </c>
      <c r="AT204" s="186">
        <v>6.7915503190846715E-2</v>
      </c>
      <c r="AU204" s="187">
        <v>352699.75236050988</v>
      </c>
      <c r="AV204" s="188">
        <v>8.566980938820512E-2</v>
      </c>
    </row>
    <row r="205" spans="2:48" ht="15" hidden="1" customHeight="1" outlineLevel="1">
      <c r="B205" s="184" t="s">
        <v>14</v>
      </c>
      <c r="C205" s="185">
        <v>97903</v>
      </c>
      <c r="D205" s="186">
        <v>3.8251887672859919E-2</v>
      </c>
      <c r="E205" s="185">
        <v>7676</v>
      </c>
      <c r="F205" s="186">
        <v>-7.9174664107485637E-2</v>
      </c>
      <c r="G205" s="185">
        <v>8001</v>
      </c>
      <c r="H205" s="186">
        <v>-5.4478846608366771E-2</v>
      </c>
      <c r="I205" s="185">
        <v>56347</v>
      </c>
      <c r="J205" s="186">
        <v>0.13774861181221598</v>
      </c>
      <c r="K205" s="185">
        <v>22195</v>
      </c>
      <c r="L205" s="186">
        <v>0.18240903521389384</v>
      </c>
      <c r="M205" s="185">
        <v>121680</v>
      </c>
      <c r="N205" s="186">
        <v>-1.6449096714222233E-2</v>
      </c>
      <c r="O205" s="185">
        <v>4703</v>
      </c>
      <c r="P205" s="186">
        <v>0.65365682137834047</v>
      </c>
      <c r="Q205" s="185">
        <v>13716</v>
      </c>
      <c r="R205" s="186">
        <v>-4.3914680050188171E-2</v>
      </c>
      <c r="S205" s="185">
        <v>1716.4474313346798</v>
      </c>
      <c r="T205" s="186">
        <v>0.46539339990075823</v>
      </c>
      <c r="U205" s="185">
        <v>231</v>
      </c>
      <c r="V205" s="186">
        <v>4.0540540540540571E-2</v>
      </c>
      <c r="W205" s="185">
        <v>853</v>
      </c>
      <c r="X205" s="186">
        <v>0.208215297450425</v>
      </c>
      <c r="Y205" s="185">
        <v>332</v>
      </c>
      <c r="Z205" s="186">
        <v>1.1986754966887418</v>
      </c>
      <c r="AA205" s="185">
        <v>299</v>
      </c>
      <c r="AB205" s="186">
        <v>2.6024096385542168</v>
      </c>
      <c r="AC205" s="185">
        <v>3786</v>
      </c>
      <c r="AD205" s="186">
        <v>0.35698924731182791</v>
      </c>
      <c r="AE205" s="185">
        <v>3517</v>
      </c>
      <c r="AF205" s="186">
        <v>0.2641984184040258</v>
      </c>
      <c r="AG205" s="185">
        <v>0</v>
      </c>
      <c r="AH205" s="186" t="s">
        <v>132</v>
      </c>
      <c r="AI205" s="185">
        <v>0</v>
      </c>
      <c r="AJ205" s="186" t="s">
        <v>132</v>
      </c>
      <c r="AK205" s="185">
        <v>5289</v>
      </c>
      <c r="AL205" s="186">
        <v>0.23517048108360572</v>
      </c>
      <c r="AM205" s="185">
        <v>580</v>
      </c>
      <c r="AN205" s="186">
        <v>0.57181571815718146</v>
      </c>
      <c r="AO205" s="185">
        <v>495</v>
      </c>
      <c r="AP205" s="186">
        <v>0.56151419558359628</v>
      </c>
      <c r="AQ205" s="185">
        <v>1897</v>
      </c>
      <c r="AR205" s="186">
        <v>1.5809523809523811</v>
      </c>
      <c r="AS205" s="185">
        <v>251603.86324089477</v>
      </c>
      <c r="AT205" s="186">
        <v>5.5165379372059897E-2</v>
      </c>
      <c r="AU205" s="187">
        <v>349506.9014927824</v>
      </c>
      <c r="AV205" s="188">
        <v>5.0372212571389463E-2</v>
      </c>
    </row>
    <row r="206" spans="2:48" ht="15" hidden="1" customHeight="1" outlineLevel="1">
      <c r="B206" s="184" t="s">
        <v>15</v>
      </c>
      <c r="C206" s="185">
        <v>117051</v>
      </c>
      <c r="D206" s="186">
        <v>0.11943039124738197</v>
      </c>
      <c r="E206" s="185">
        <v>7707</v>
      </c>
      <c r="F206" s="186">
        <v>-0.20341085271317827</v>
      </c>
      <c r="G206" s="185">
        <v>11121</v>
      </c>
      <c r="H206" s="186">
        <v>-3.5137948984903744E-2</v>
      </c>
      <c r="I206" s="185">
        <v>44870</v>
      </c>
      <c r="J206" s="186">
        <v>9.5646228603521122E-2</v>
      </c>
      <c r="K206" s="185">
        <v>24547</v>
      </c>
      <c r="L206" s="186">
        <v>-2.8034052662839093E-2</v>
      </c>
      <c r="M206" s="185">
        <v>114377</v>
      </c>
      <c r="N206" s="186">
        <v>-7.7344411729117102E-2</v>
      </c>
      <c r="O206" s="185">
        <v>4071</v>
      </c>
      <c r="P206" s="186">
        <v>0.3382642998027614</v>
      </c>
      <c r="Q206" s="185">
        <v>20934</v>
      </c>
      <c r="R206" s="186">
        <v>-0.13226943005181346</v>
      </c>
      <c r="S206" s="185">
        <v>1156.3548432893588</v>
      </c>
      <c r="T206" s="186">
        <v>-0.29753969509007983</v>
      </c>
      <c r="U206" s="185">
        <v>156</v>
      </c>
      <c r="V206" s="186">
        <v>0.56000000000000005</v>
      </c>
      <c r="W206" s="185">
        <v>706</v>
      </c>
      <c r="X206" s="186">
        <v>0.59009009009009006</v>
      </c>
      <c r="Y206" s="185">
        <v>224</v>
      </c>
      <c r="Z206" s="186">
        <v>-0.79524680073126142</v>
      </c>
      <c r="AA206" s="185">
        <v>70</v>
      </c>
      <c r="AB206" s="186">
        <v>13</v>
      </c>
      <c r="AC206" s="185">
        <v>2827</v>
      </c>
      <c r="AD206" s="186">
        <v>5.4064131245339375E-2</v>
      </c>
      <c r="AE206" s="185">
        <v>2939</v>
      </c>
      <c r="AF206" s="186">
        <v>0.19471544715447164</v>
      </c>
      <c r="AG206" s="185">
        <v>0</v>
      </c>
      <c r="AH206" s="186" t="s">
        <v>132</v>
      </c>
      <c r="AI206" s="185">
        <v>0</v>
      </c>
      <c r="AJ206" s="186" t="s">
        <v>132</v>
      </c>
      <c r="AK206" s="185">
        <v>8075</v>
      </c>
      <c r="AL206" s="186">
        <v>0.88228438228438222</v>
      </c>
      <c r="AM206" s="185">
        <v>422</v>
      </c>
      <c r="AN206" s="186">
        <v>-0.24508050089445443</v>
      </c>
      <c r="AO206" s="185">
        <v>405</v>
      </c>
      <c r="AP206" s="186">
        <v>0.73076923076923084</v>
      </c>
      <c r="AQ206" s="185">
        <v>1223</v>
      </c>
      <c r="AR206" s="186">
        <v>0.4646706586826348</v>
      </c>
      <c r="AS206" s="185">
        <v>244689.0615792422</v>
      </c>
      <c r="AT206" s="186">
        <v>-2.6107667370916965E-2</v>
      </c>
      <c r="AU206" s="187">
        <v>361740.18100963341</v>
      </c>
      <c r="AV206" s="188">
        <v>1.6662733344895875E-2</v>
      </c>
    </row>
    <row r="207" spans="2:48" ht="15" hidden="1" customHeight="1" outlineLevel="1">
      <c r="B207" s="184" t="s">
        <v>16</v>
      </c>
      <c r="C207" s="185">
        <v>98807</v>
      </c>
      <c r="D207" s="186">
        <v>6.8830859763748808E-2</v>
      </c>
      <c r="E207" s="185">
        <v>11099</v>
      </c>
      <c r="F207" s="186">
        <v>-6.8250503693754183E-2</v>
      </c>
      <c r="G207" s="185">
        <v>15213</v>
      </c>
      <c r="H207" s="186">
        <v>-7.5085116731517521E-2</v>
      </c>
      <c r="I207" s="185">
        <v>49009</v>
      </c>
      <c r="J207" s="186">
        <v>-8.4569162603435055E-3</v>
      </c>
      <c r="K207" s="185">
        <v>24637</v>
      </c>
      <c r="L207" s="186">
        <v>0.12221007561264452</v>
      </c>
      <c r="M207" s="185">
        <v>109984</v>
      </c>
      <c r="N207" s="186">
        <v>-0.17590906706828213</v>
      </c>
      <c r="O207" s="185">
        <v>4151</v>
      </c>
      <c r="P207" s="186">
        <v>-0.12352195945945943</v>
      </c>
      <c r="Q207" s="185">
        <v>17284</v>
      </c>
      <c r="R207" s="186">
        <v>8.8481642420807249E-2</v>
      </c>
      <c r="S207" s="185">
        <v>1324.1772248656928</v>
      </c>
      <c r="T207" s="186">
        <v>-0.32340366737149107</v>
      </c>
      <c r="U207" s="185">
        <v>609</v>
      </c>
      <c r="V207" s="186">
        <v>4.389380530973451</v>
      </c>
      <c r="W207" s="185">
        <v>473</v>
      </c>
      <c r="X207" s="186">
        <v>-0.43149038461538458</v>
      </c>
      <c r="Y207" s="185">
        <v>211</v>
      </c>
      <c r="Z207" s="186">
        <v>-0.78066528066528063</v>
      </c>
      <c r="AA207" s="185">
        <v>28</v>
      </c>
      <c r="AB207" s="186">
        <v>0</v>
      </c>
      <c r="AC207" s="185">
        <v>3709</v>
      </c>
      <c r="AD207" s="186">
        <v>0.10716417910447751</v>
      </c>
      <c r="AE207" s="185">
        <v>3208</v>
      </c>
      <c r="AF207" s="186">
        <v>-0.10839355197331846</v>
      </c>
      <c r="AG207" s="185">
        <v>0</v>
      </c>
      <c r="AH207" s="186" t="s">
        <v>132</v>
      </c>
      <c r="AI207" s="185">
        <v>0</v>
      </c>
      <c r="AJ207" s="186" t="s">
        <v>132</v>
      </c>
      <c r="AK207" s="185">
        <v>5572</v>
      </c>
      <c r="AL207" s="186">
        <v>0.10753329357980523</v>
      </c>
      <c r="AM207" s="185">
        <v>526</v>
      </c>
      <c r="AN207" s="186">
        <v>-0.20783132530120485</v>
      </c>
      <c r="AO207" s="185">
        <v>511</v>
      </c>
      <c r="AP207" s="186">
        <v>0.62738853503184711</v>
      </c>
      <c r="AQ207" s="185">
        <v>1948</v>
      </c>
      <c r="AR207" s="186">
        <v>1.2598607888631093</v>
      </c>
      <c r="AS207" s="185">
        <v>248175.37407250851</v>
      </c>
      <c r="AT207" s="186">
        <v>-7.9462140468626097E-2</v>
      </c>
      <c r="AU207" s="187">
        <v>346982.44290336827</v>
      </c>
      <c r="AV207" s="188">
        <v>-4.1596509977515406E-2</v>
      </c>
    </row>
    <row r="208" spans="2:48" ht="15" hidden="1" customHeight="1" outlineLevel="1">
      <c r="B208" s="184" t="s">
        <v>17</v>
      </c>
      <c r="C208" s="185">
        <v>81508</v>
      </c>
      <c r="D208" s="186">
        <v>-9.647382248284575E-2</v>
      </c>
      <c r="E208" s="185">
        <v>7812</v>
      </c>
      <c r="F208" s="186">
        <v>0.14612676056338025</v>
      </c>
      <c r="G208" s="185">
        <v>8456</v>
      </c>
      <c r="H208" s="186">
        <v>7.7463949469669391E-3</v>
      </c>
      <c r="I208" s="185">
        <v>53703</v>
      </c>
      <c r="J208" s="186">
        <v>0.19406336853807682</v>
      </c>
      <c r="K208" s="185">
        <v>17555</v>
      </c>
      <c r="L208" s="186">
        <v>6.1045633121789011E-2</v>
      </c>
      <c r="M208" s="185">
        <v>108874</v>
      </c>
      <c r="N208" s="186">
        <v>4.0045088936015771E-2</v>
      </c>
      <c r="O208" s="185">
        <v>4632</v>
      </c>
      <c r="P208" s="186">
        <v>1.3766033863519755</v>
      </c>
      <c r="Q208" s="185">
        <v>11553</v>
      </c>
      <c r="R208" s="186">
        <v>-4.3950361944157246E-3</v>
      </c>
      <c r="S208" s="185">
        <v>679.90434196743001</v>
      </c>
      <c r="T208" s="186">
        <v>-0.48445567411185742</v>
      </c>
      <c r="U208" s="185">
        <v>172</v>
      </c>
      <c r="V208" s="186">
        <v>0.52212389380530966</v>
      </c>
      <c r="W208" s="185">
        <v>358</v>
      </c>
      <c r="X208" s="186">
        <v>0.27402135231316715</v>
      </c>
      <c r="Y208" s="185">
        <v>99</v>
      </c>
      <c r="Z208" s="186">
        <v>-0.8918032786885246</v>
      </c>
      <c r="AA208" s="185">
        <v>51</v>
      </c>
      <c r="AB208" s="186">
        <v>4.0999999999999996</v>
      </c>
      <c r="AC208" s="185">
        <v>2859</v>
      </c>
      <c r="AD208" s="186">
        <v>0.38316400580551524</v>
      </c>
      <c r="AE208" s="185">
        <v>3724</v>
      </c>
      <c r="AF208" s="186">
        <v>0.42791411042944794</v>
      </c>
      <c r="AG208" s="185">
        <v>0</v>
      </c>
      <c r="AH208" s="186" t="s">
        <v>132</v>
      </c>
      <c r="AI208" s="185">
        <v>0</v>
      </c>
      <c r="AJ208" s="186" t="s">
        <v>132</v>
      </c>
      <c r="AK208" s="185">
        <v>4174</v>
      </c>
      <c r="AL208" s="186">
        <v>0.64589905362776023</v>
      </c>
      <c r="AM208" s="185">
        <v>880</v>
      </c>
      <c r="AN208" s="186">
        <v>1.5287356321839081</v>
      </c>
      <c r="AO208" s="185">
        <v>416</v>
      </c>
      <c r="AP208" s="186">
        <v>6.9408740359897081E-2</v>
      </c>
      <c r="AQ208" s="185">
        <v>1636</v>
      </c>
      <c r="AR208" s="186">
        <v>1.8158347676419964</v>
      </c>
      <c r="AS208" s="185">
        <v>226962.88509414237</v>
      </c>
      <c r="AT208" s="186">
        <v>0.10815060244556896</v>
      </c>
      <c r="AU208" s="187">
        <v>308470.78862031974</v>
      </c>
      <c r="AV208" s="188">
        <v>4.5580937819359013E-2</v>
      </c>
    </row>
    <row r="209" spans="2:48" ht="15" hidden="1" customHeight="1" outlineLevel="1">
      <c r="B209" s="184" t="s">
        <v>18</v>
      </c>
      <c r="C209" s="185">
        <v>83613</v>
      </c>
      <c r="D209" s="186">
        <v>5.8687229355010251E-2</v>
      </c>
      <c r="E209" s="185">
        <v>6894</v>
      </c>
      <c r="F209" s="186">
        <v>-0.10257745378807603</v>
      </c>
      <c r="G209" s="185">
        <v>8838</v>
      </c>
      <c r="H209" s="186">
        <v>0.12442748091603062</v>
      </c>
      <c r="I209" s="185">
        <v>49575</v>
      </c>
      <c r="J209" s="186">
        <v>0.18790884911221339</v>
      </c>
      <c r="K209" s="185">
        <v>25585</v>
      </c>
      <c r="L209" s="186">
        <v>8.6319633152173836E-2</v>
      </c>
      <c r="M209" s="185">
        <v>109767</v>
      </c>
      <c r="N209" s="186">
        <v>1.5326981777818993E-2</v>
      </c>
      <c r="O209" s="185">
        <v>3208</v>
      </c>
      <c r="P209" s="186">
        <v>7.723304231027539E-2</v>
      </c>
      <c r="Q209" s="185">
        <v>9144</v>
      </c>
      <c r="R209" s="186">
        <v>-0.15575662450373928</v>
      </c>
      <c r="S209" s="185">
        <v>489.1486103613982</v>
      </c>
      <c r="T209" s="186">
        <v>-0.72064318123372284</v>
      </c>
      <c r="U209" s="185">
        <v>129</v>
      </c>
      <c r="V209" s="186">
        <v>-0.21818181818181814</v>
      </c>
      <c r="W209" s="185">
        <v>37</v>
      </c>
      <c r="X209" s="186">
        <v>-0.97320782041998555</v>
      </c>
      <c r="Y209" s="185">
        <v>117</v>
      </c>
      <c r="Z209" s="186">
        <v>1.3399999999999999</v>
      </c>
      <c r="AA209" s="185">
        <v>206</v>
      </c>
      <c r="AB209" s="186">
        <v>0.51470588235294112</v>
      </c>
      <c r="AC209" s="185">
        <v>2909</v>
      </c>
      <c r="AD209" s="186">
        <v>4.9422799422799368E-2</v>
      </c>
      <c r="AE209" s="185">
        <v>3215</v>
      </c>
      <c r="AF209" s="186">
        <v>0.21092278719397362</v>
      </c>
      <c r="AG209" s="185">
        <v>0</v>
      </c>
      <c r="AH209" s="186" t="s">
        <v>132</v>
      </c>
      <c r="AI209" s="185">
        <v>0</v>
      </c>
      <c r="AJ209" s="186" t="s">
        <v>132</v>
      </c>
      <c r="AK209" s="185">
        <v>2435</v>
      </c>
      <c r="AL209" s="186">
        <v>-0.18507362784471215</v>
      </c>
      <c r="AM209" s="185">
        <v>474</v>
      </c>
      <c r="AN209" s="186">
        <v>0.35428571428571431</v>
      </c>
      <c r="AO209" s="185">
        <v>350</v>
      </c>
      <c r="AP209" s="186">
        <v>0.66666666666666674</v>
      </c>
      <c r="AQ209" s="185">
        <v>1237</v>
      </c>
      <c r="AR209" s="186">
        <v>0.8111273792093705</v>
      </c>
      <c r="AS209" s="185">
        <v>224122.14817911695</v>
      </c>
      <c r="AT209" s="186">
        <v>4.652422302936543E-2</v>
      </c>
      <c r="AU209" s="187">
        <v>307735.20686634636</v>
      </c>
      <c r="AV209" s="188">
        <v>4.9800417871759262E-2</v>
      </c>
    </row>
    <row r="210" spans="2:48" ht="15" hidden="1" customHeight="1" outlineLevel="1">
      <c r="B210" s="184" t="s">
        <v>19</v>
      </c>
      <c r="C210" s="185">
        <v>104206</v>
      </c>
      <c r="D210" s="186">
        <v>0.20129114069975218</v>
      </c>
      <c r="E210" s="185">
        <v>9433</v>
      </c>
      <c r="F210" s="186">
        <v>0.13925120772946853</v>
      </c>
      <c r="G210" s="185">
        <v>9871</v>
      </c>
      <c r="H210" s="186">
        <v>-5.132148005766457E-2</v>
      </c>
      <c r="I210" s="185">
        <v>59188</v>
      </c>
      <c r="J210" s="186">
        <v>6.0488783774098831E-2</v>
      </c>
      <c r="K210" s="185">
        <v>39480</v>
      </c>
      <c r="L210" s="186">
        <v>0.14580914789876953</v>
      </c>
      <c r="M210" s="185">
        <v>101373</v>
      </c>
      <c r="N210" s="186">
        <v>-5.6178833781783344E-2</v>
      </c>
      <c r="O210" s="185">
        <v>1992</v>
      </c>
      <c r="P210" s="186">
        <v>0.19281437125748502</v>
      </c>
      <c r="Q210" s="185">
        <v>12530</v>
      </c>
      <c r="R210" s="186">
        <v>-5.0109923432643422E-2</v>
      </c>
      <c r="S210" s="185">
        <v>19032.456749903693</v>
      </c>
      <c r="T210" s="186">
        <v>0.43156584987478119</v>
      </c>
      <c r="U210" s="185">
        <v>8824</v>
      </c>
      <c r="V210" s="186">
        <v>0.37402678293366542</v>
      </c>
      <c r="W210" s="185">
        <v>4535</v>
      </c>
      <c r="X210" s="186">
        <v>0.73754789272030652</v>
      </c>
      <c r="Y210" s="185">
        <v>2802</v>
      </c>
      <c r="Z210" s="186">
        <v>0.34517522803648593</v>
      </c>
      <c r="AA210" s="185">
        <v>2870</v>
      </c>
      <c r="AB210" s="186">
        <v>0.3165137614678899</v>
      </c>
      <c r="AC210" s="185">
        <v>3574</v>
      </c>
      <c r="AD210" s="186">
        <v>-8.3869164104000138E-4</v>
      </c>
      <c r="AE210" s="185">
        <v>4051</v>
      </c>
      <c r="AF210" s="186">
        <v>0.29383583519642298</v>
      </c>
      <c r="AG210" s="185">
        <v>0</v>
      </c>
      <c r="AH210" s="186" t="s">
        <v>132</v>
      </c>
      <c r="AI210" s="185">
        <v>0</v>
      </c>
      <c r="AJ210" s="186" t="s">
        <v>132</v>
      </c>
      <c r="AK210" s="185">
        <v>7018</v>
      </c>
      <c r="AL210" s="186">
        <v>2.4811507936507935</v>
      </c>
      <c r="AM210" s="185">
        <v>1047</v>
      </c>
      <c r="AN210" s="186">
        <v>0.45618915159944362</v>
      </c>
      <c r="AO210" s="185">
        <v>330</v>
      </c>
      <c r="AP210" s="186">
        <v>0.7010309278350515</v>
      </c>
      <c r="AQ210" s="185">
        <v>1444</v>
      </c>
      <c r="AR210" s="186">
        <v>1.7715930902111325</v>
      </c>
      <c r="AS210" s="185">
        <v>270368.13549487863</v>
      </c>
      <c r="AT210" s="186">
        <v>6.1617004166975908E-2</v>
      </c>
      <c r="AU210" s="187">
        <v>374574.33678601932</v>
      </c>
      <c r="AV210" s="188">
        <v>9.7104681750578292E-2</v>
      </c>
    </row>
    <row r="211" spans="2:48" ht="15" hidden="1" customHeight="1" outlineLevel="1">
      <c r="B211" s="184" t="s">
        <v>20</v>
      </c>
      <c r="C211" s="185">
        <v>61118</v>
      </c>
      <c r="D211" s="186">
        <v>-0.17741588156123822</v>
      </c>
      <c r="E211" s="185">
        <v>11123</v>
      </c>
      <c r="F211" s="186">
        <v>0.13453692370461034</v>
      </c>
      <c r="G211" s="185">
        <v>10246</v>
      </c>
      <c r="H211" s="186">
        <v>0.16484765802637558</v>
      </c>
      <c r="I211" s="185">
        <v>70373</v>
      </c>
      <c r="J211" s="186">
        <v>0.11515545273032668</v>
      </c>
      <c r="K211" s="185">
        <v>27749</v>
      </c>
      <c r="L211" s="186">
        <v>0.27763709194714314</v>
      </c>
      <c r="M211" s="185">
        <v>119411</v>
      </c>
      <c r="N211" s="186">
        <v>0.10499236570582515</v>
      </c>
      <c r="O211" s="185">
        <v>1445</v>
      </c>
      <c r="P211" s="186">
        <v>0.18152085036794774</v>
      </c>
      <c r="Q211" s="185">
        <v>11368</v>
      </c>
      <c r="R211" s="186">
        <v>-0.12634491238856438</v>
      </c>
      <c r="S211" s="185">
        <v>39706.071334285261</v>
      </c>
      <c r="T211" s="186">
        <v>7.2697777858830026E-3</v>
      </c>
      <c r="U211" s="185">
        <v>14965</v>
      </c>
      <c r="V211" s="186">
        <v>-7.6519592718296781E-2</v>
      </c>
      <c r="W211" s="185">
        <v>6804</v>
      </c>
      <c r="X211" s="186">
        <v>-3.9254447896074574E-2</v>
      </c>
      <c r="Y211" s="185">
        <v>7956</v>
      </c>
      <c r="Z211" s="186">
        <v>0.18710832587287385</v>
      </c>
      <c r="AA211" s="185">
        <v>9981</v>
      </c>
      <c r="AB211" s="186">
        <v>5.8430540827147492E-2</v>
      </c>
      <c r="AC211" s="185">
        <v>2450</v>
      </c>
      <c r="AD211" s="186">
        <v>-2.3515344758868073E-2</v>
      </c>
      <c r="AE211" s="185">
        <v>3516</v>
      </c>
      <c r="AF211" s="186">
        <v>9.3283582089552342E-2</v>
      </c>
      <c r="AG211" s="185">
        <v>0</v>
      </c>
      <c r="AH211" s="186" t="s">
        <v>132</v>
      </c>
      <c r="AI211" s="185">
        <v>0</v>
      </c>
      <c r="AJ211" s="186" t="s">
        <v>132</v>
      </c>
      <c r="AK211" s="185">
        <v>4449</v>
      </c>
      <c r="AL211" s="186">
        <v>1.5731636784268361</v>
      </c>
      <c r="AM211" s="185">
        <v>1176</v>
      </c>
      <c r="AN211" s="186">
        <v>0.10422535211267614</v>
      </c>
      <c r="AO211" s="185">
        <v>241</v>
      </c>
      <c r="AP211" s="186">
        <v>-0.15140845070422537</v>
      </c>
      <c r="AQ211" s="185">
        <v>1504</v>
      </c>
      <c r="AR211" s="186">
        <v>0.7468060394889664</v>
      </c>
      <c r="AS211" s="185">
        <v>304759.70420398575</v>
      </c>
      <c r="AT211" s="186">
        <v>0.10896948898407022</v>
      </c>
      <c r="AU211" s="187">
        <v>365877.52678810415</v>
      </c>
      <c r="AV211" s="188">
        <v>4.8017968962027036E-2</v>
      </c>
    </row>
    <row r="212" spans="2:48" ht="15" hidden="1" customHeight="1" outlineLevel="1">
      <c r="B212" s="184" t="s">
        <v>21</v>
      </c>
      <c r="C212" s="185">
        <v>48033</v>
      </c>
      <c r="D212" s="186">
        <v>3.0242584132295303E-2</v>
      </c>
      <c r="E212" s="185">
        <v>10148</v>
      </c>
      <c r="F212" s="186">
        <v>1.6019223067681221E-2</v>
      </c>
      <c r="G212" s="185">
        <v>11563</v>
      </c>
      <c r="H212" s="186">
        <v>7.6688453159041714E-3</v>
      </c>
      <c r="I212" s="185">
        <v>58438</v>
      </c>
      <c r="J212" s="186">
        <v>3.0452645871171358E-2</v>
      </c>
      <c r="K212" s="185">
        <v>26438</v>
      </c>
      <c r="L212" s="186">
        <v>0.16502886352619761</v>
      </c>
      <c r="M212" s="185">
        <v>98743</v>
      </c>
      <c r="N212" s="186">
        <v>6.054389620432632E-2</v>
      </c>
      <c r="O212" s="185">
        <v>1162</v>
      </c>
      <c r="P212" s="186">
        <v>-0.17588652482269507</v>
      </c>
      <c r="Q212" s="185">
        <v>15027</v>
      </c>
      <c r="R212" s="186">
        <v>-0.16886061946902653</v>
      </c>
      <c r="S212" s="185">
        <v>38307.934659170875</v>
      </c>
      <c r="T212" s="186">
        <v>-4.3430810392984465E-2</v>
      </c>
      <c r="U212" s="185">
        <v>15750</v>
      </c>
      <c r="V212" s="186">
        <v>-2.9515065623267001E-2</v>
      </c>
      <c r="W212" s="185">
        <v>7220</v>
      </c>
      <c r="X212" s="186">
        <v>0.12373540856031129</v>
      </c>
      <c r="Y212" s="185">
        <v>6052</v>
      </c>
      <c r="Z212" s="186">
        <v>-0.15956117205943621</v>
      </c>
      <c r="AA212" s="185">
        <v>9286</v>
      </c>
      <c r="AB212" s="186">
        <v>-8.8893249607535307E-2</v>
      </c>
      <c r="AC212" s="185">
        <v>2573</v>
      </c>
      <c r="AD212" s="186">
        <v>3.8756560355268421E-2</v>
      </c>
      <c r="AE212" s="185">
        <v>4050</v>
      </c>
      <c r="AF212" s="186">
        <v>0.20535714285714279</v>
      </c>
      <c r="AG212" s="185">
        <v>0</v>
      </c>
      <c r="AH212" s="186" t="s">
        <v>132</v>
      </c>
      <c r="AI212" s="185">
        <v>0</v>
      </c>
      <c r="AJ212" s="186" t="s">
        <v>132</v>
      </c>
      <c r="AK212" s="185">
        <v>3689</v>
      </c>
      <c r="AL212" s="186">
        <v>1.407963446475196</v>
      </c>
      <c r="AM212" s="185">
        <v>971</v>
      </c>
      <c r="AN212" s="186">
        <v>-0.27320359281437123</v>
      </c>
      <c r="AO212" s="185">
        <v>350</v>
      </c>
      <c r="AP212" s="186">
        <v>-0.33333333333333337</v>
      </c>
      <c r="AQ212" s="185">
        <v>1185</v>
      </c>
      <c r="AR212" s="186">
        <v>0.79003021148036257</v>
      </c>
      <c r="AS212" s="185">
        <v>272645.99513309397</v>
      </c>
      <c r="AT212" s="186">
        <v>3.5078440242465758E-2</v>
      </c>
      <c r="AU212" s="187">
        <v>320679.02537567809</v>
      </c>
      <c r="AV212" s="188">
        <v>3.4350807953055007E-2</v>
      </c>
    </row>
    <row r="213" spans="2:48" ht="15" hidden="1" customHeight="1" outlineLevel="1">
      <c r="B213" s="184" t="s">
        <v>22</v>
      </c>
      <c r="C213" s="185">
        <v>43048</v>
      </c>
      <c r="D213" s="186">
        <v>3.7181632273664E-4</v>
      </c>
      <c r="E213" s="185">
        <v>10418</v>
      </c>
      <c r="F213" s="186">
        <v>0.15871426982538095</v>
      </c>
      <c r="G213" s="185">
        <v>12221</v>
      </c>
      <c r="H213" s="186">
        <v>2.2421149502217075E-2</v>
      </c>
      <c r="I213" s="185">
        <v>56755</v>
      </c>
      <c r="J213" s="186">
        <v>-3.5975744398960452E-2</v>
      </c>
      <c r="K213" s="185">
        <v>16631</v>
      </c>
      <c r="L213" s="186">
        <v>2.4581074420896964E-2</v>
      </c>
      <c r="M213" s="185">
        <v>90468</v>
      </c>
      <c r="N213" s="186">
        <v>-1.2799947621697672E-2</v>
      </c>
      <c r="O213" s="185">
        <v>853</v>
      </c>
      <c r="P213" s="186">
        <v>-0.43807641633728589</v>
      </c>
      <c r="Q213" s="185">
        <v>20589</v>
      </c>
      <c r="R213" s="186">
        <v>-0.15089904322005943</v>
      </c>
      <c r="S213" s="185">
        <v>47297.209143193882</v>
      </c>
      <c r="T213" s="186">
        <v>2.3244484406755639E-2</v>
      </c>
      <c r="U213" s="185">
        <v>19415</v>
      </c>
      <c r="V213" s="186">
        <v>0.10325036936015453</v>
      </c>
      <c r="W213" s="185">
        <v>9436</v>
      </c>
      <c r="X213" s="186">
        <v>0.2975797579757975</v>
      </c>
      <c r="Y213" s="185">
        <v>7312</v>
      </c>
      <c r="Z213" s="186">
        <v>-0.19168693345124921</v>
      </c>
      <c r="AA213" s="185">
        <v>11134</v>
      </c>
      <c r="AB213" s="186">
        <v>-9.5238095238095233E-2</v>
      </c>
      <c r="AC213" s="185">
        <v>2411</v>
      </c>
      <c r="AD213" s="186">
        <v>-0.20455295282085117</v>
      </c>
      <c r="AE213" s="185">
        <v>3998</v>
      </c>
      <c r="AF213" s="186">
        <v>5.4046928552596851E-2</v>
      </c>
      <c r="AG213" s="185">
        <v>0</v>
      </c>
      <c r="AH213" s="186" t="s">
        <v>132</v>
      </c>
      <c r="AI213" s="185">
        <v>0</v>
      </c>
      <c r="AJ213" s="186" t="s">
        <v>132</v>
      </c>
      <c r="AK213" s="185">
        <v>5627</v>
      </c>
      <c r="AL213" s="186">
        <v>1.8886036960985626</v>
      </c>
      <c r="AM213" s="185">
        <v>2467</v>
      </c>
      <c r="AN213" s="186">
        <v>1.9057714958775032</v>
      </c>
      <c r="AO213" s="185">
        <v>689</v>
      </c>
      <c r="AP213" s="186">
        <v>0.48491379310344818</v>
      </c>
      <c r="AQ213" s="185">
        <v>1213</v>
      </c>
      <c r="AR213" s="186">
        <v>0.36599099099099108</v>
      </c>
      <c r="AS213" s="185">
        <v>271640.96155244485</v>
      </c>
      <c r="AT213" s="186">
        <v>3.6426854592666036E-3</v>
      </c>
      <c r="AU213" s="187">
        <v>314688.96192426112</v>
      </c>
      <c r="AV213" s="188">
        <v>3.1930428075439554E-3</v>
      </c>
    </row>
    <row r="214" spans="2:48" collapsed="1">
      <c r="B214" s="197">
        <v>1995</v>
      </c>
      <c r="C214" s="198">
        <v>942487</v>
      </c>
      <c r="D214" s="199">
        <v>5.1486158123386527E-2</v>
      </c>
      <c r="E214" s="198">
        <v>108554</v>
      </c>
      <c r="F214" s="199">
        <v>2.7273071390718551E-2</v>
      </c>
      <c r="G214" s="198">
        <v>128888</v>
      </c>
      <c r="H214" s="199">
        <v>2.390390772090667E-2</v>
      </c>
      <c r="I214" s="198">
        <v>680364</v>
      </c>
      <c r="J214" s="199">
        <v>8.0054291315770687E-2</v>
      </c>
      <c r="K214" s="198">
        <v>270295</v>
      </c>
      <c r="L214" s="199">
        <v>8.0389155138438584E-2</v>
      </c>
      <c r="M214" s="198">
        <v>1295877</v>
      </c>
      <c r="N214" s="199">
        <v>-1.1462327876280654E-2</v>
      </c>
      <c r="O214" s="198">
        <v>31986</v>
      </c>
      <c r="P214" s="199">
        <v>0.18589648524395663</v>
      </c>
      <c r="Q214" s="198">
        <v>165220</v>
      </c>
      <c r="R214" s="199">
        <v>-6.8353802257784424E-2</v>
      </c>
      <c r="S214" s="198">
        <v>273970.17844725272</v>
      </c>
      <c r="T214" s="199">
        <v>0.10459618298851381</v>
      </c>
      <c r="U214" s="198">
        <v>104381</v>
      </c>
      <c r="V214" s="199">
        <v>7.9855579234859642E-2</v>
      </c>
      <c r="W214" s="198">
        <v>50539</v>
      </c>
      <c r="X214" s="199">
        <v>6.0785424931259602E-2</v>
      </c>
      <c r="Y214" s="198">
        <v>46172</v>
      </c>
      <c r="Z214" s="199">
        <v>3.7806248595189995E-2</v>
      </c>
      <c r="AA214" s="198">
        <v>72878</v>
      </c>
      <c r="AB214" s="199">
        <v>0.23038222582387902</v>
      </c>
      <c r="AC214" s="198">
        <v>39572</v>
      </c>
      <c r="AD214" s="199">
        <v>0.15138642381215628</v>
      </c>
      <c r="AE214" s="198">
        <v>43237</v>
      </c>
      <c r="AF214" s="199">
        <v>0.16762084796111254</v>
      </c>
      <c r="AG214" s="198">
        <v>0</v>
      </c>
      <c r="AH214" s="199" t="s">
        <v>132</v>
      </c>
      <c r="AI214" s="198">
        <v>0</v>
      </c>
      <c r="AJ214" s="199" t="s">
        <v>132</v>
      </c>
      <c r="AK214" s="198">
        <v>63728</v>
      </c>
      <c r="AL214" s="199">
        <v>0.63581292674161927</v>
      </c>
      <c r="AM214" s="198">
        <v>10501</v>
      </c>
      <c r="AN214" s="199">
        <v>0.36536211155896492</v>
      </c>
      <c r="AO214" s="198">
        <v>4775</v>
      </c>
      <c r="AP214" s="199">
        <v>0.25459800315291647</v>
      </c>
      <c r="AQ214" s="198">
        <v>19423</v>
      </c>
      <c r="AR214" s="199">
        <v>0.68281060474787725</v>
      </c>
      <c r="AS214" s="198">
        <v>3136392.3696643747</v>
      </c>
      <c r="AT214" s="199">
        <v>4.2575386054361841E-2</v>
      </c>
      <c r="AU214" s="200">
        <v>4078879.421150533</v>
      </c>
      <c r="AV214" s="201">
        <v>4.4620915468729372E-2</v>
      </c>
    </row>
    <row r="215" spans="2:48" ht="15" hidden="1" customHeight="1" outlineLevel="1">
      <c r="B215" s="184" t="s">
        <v>11</v>
      </c>
      <c r="C215" s="185">
        <v>51494</v>
      </c>
      <c r="D215" s="186">
        <v>-9.0163789600155475E-2</v>
      </c>
      <c r="E215" s="185">
        <v>7057</v>
      </c>
      <c r="F215" s="186">
        <v>7.8548986003998955E-3</v>
      </c>
      <c r="G215" s="185">
        <v>11014</v>
      </c>
      <c r="H215" s="186">
        <v>9.6247636110281753E-2</v>
      </c>
      <c r="I215" s="185">
        <v>56520</v>
      </c>
      <c r="J215" s="186">
        <v>0.28410769056003637</v>
      </c>
      <c r="K215" s="185">
        <v>14878</v>
      </c>
      <c r="L215" s="186">
        <v>0.44713549265635644</v>
      </c>
      <c r="M215" s="185">
        <v>102415</v>
      </c>
      <c r="N215" s="186">
        <v>0.45508922482382363</v>
      </c>
      <c r="O215" s="185">
        <v>2453</v>
      </c>
      <c r="P215" s="186">
        <v>0.14146114471847371</v>
      </c>
      <c r="Q215" s="185">
        <v>8863</v>
      </c>
      <c r="R215" s="186">
        <v>-4.2975920526940881E-2</v>
      </c>
      <c r="S215" s="185">
        <v>37805.185868751956</v>
      </c>
      <c r="T215" s="186">
        <v>-6.7982977552694446E-2</v>
      </c>
      <c r="U215" s="185">
        <v>15135</v>
      </c>
      <c r="V215" s="186">
        <v>-0.10475570803265111</v>
      </c>
      <c r="W215" s="185">
        <v>6343</v>
      </c>
      <c r="X215" s="186">
        <v>0.27292795504716039</v>
      </c>
      <c r="Y215" s="185">
        <v>6901</v>
      </c>
      <c r="Z215" s="186">
        <v>1.7696504940274194E-2</v>
      </c>
      <c r="AA215" s="185">
        <v>9426</v>
      </c>
      <c r="AB215" s="186">
        <v>-0.20743294374842347</v>
      </c>
      <c r="AC215" s="185">
        <v>2602</v>
      </c>
      <c r="AD215" s="186">
        <v>5.0212437234453677E-3</v>
      </c>
      <c r="AE215" s="185">
        <v>3226</v>
      </c>
      <c r="AF215" s="186">
        <v>0.31191541276941837</v>
      </c>
      <c r="AG215" s="185">
        <v>0</v>
      </c>
      <c r="AH215" s="186" t="s">
        <v>132</v>
      </c>
      <c r="AI215" s="185">
        <v>0</v>
      </c>
      <c r="AJ215" s="186" t="s">
        <v>132</v>
      </c>
      <c r="AK215" s="185">
        <v>5376</v>
      </c>
      <c r="AL215" s="186">
        <v>2.8019801980198018</v>
      </c>
      <c r="AM215" s="185">
        <v>734</v>
      </c>
      <c r="AN215" s="186">
        <v>-4.9222797927461093E-2</v>
      </c>
      <c r="AO215" s="185">
        <v>249</v>
      </c>
      <c r="AP215" s="186">
        <v>0.54658385093167694</v>
      </c>
      <c r="AQ215" s="185">
        <v>2495</v>
      </c>
      <c r="AR215" s="186">
        <v>3.8635477582846001</v>
      </c>
      <c r="AS215" s="185">
        <v>255687</v>
      </c>
      <c r="AT215" s="186">
        <v>0.26822578245126727</v>
      </c>
      <c r="AU215" s="187">
        <v>307181</v>
      </c>
      <c r="AV215" s="188">
        <v>0.18966952871146026</v>
      </c>
    </row>
    <row r="216" spans="2:48" ht="15" hidden="1" customHeight="1" outlineLevel="1">
      <c r="B216" s="184" t="s">
        <v>12</v>
      </c>
      <c r="C216" s="185">
        <v>56979</v>
      </c>
      <c r="D216" s="186">
        <v>8.0990324416619242E-2</v>
      </c>
      <c r="E216" s="185">
        <v>7639</v>
      </c>
      <c r="F216" s="186">
        <v>0.34276674283705399</v>
      </c>
      <c r="G216" s="185">
        <v>9915</v>
      </c>
      <c r="H216" s="186">
        <v>0.17184729937359644</v>
      </c>
      <c r="I216" s="185">
        <v>62080</v>
      </c>
      <c r="J216" s="186">
        <v>0.43471227178183502</v>
      </c>
      <c r="K216" s="185">
        <v>10701</v>
      </c>
      <c r="L216" s="186">
        <v>1.1723507917174176</v>
      </c>
      <c r="M216" s="185">
        <v>106359</v>
      </c>
      <c r="N216" s="186">
        <v>0.31510355486862451</v>
      </c>
      <c r="O216" s="185">
        <v>1306</v>
      </c>
      <c r="P216" s="186">
        <v>-0.31694560669456062</v>
      </c>
      <c r="Q216" s="185">
        <v>9486</v>
      </c>
      <c r="R216" s="186">
        <v>1.770196330865792E-2</v>
      </c>
      <c r="S216" s="185">
        <v>42573.487317807769</v>
      </c>
      <c r="T216" s="186">
        <v>2.0360825201676702E-2</v>
      </c>
      <c r="U216" s="185">
        <v>17169</v>
      </c>
      <c r="V216" s="186">
        <v>2.7960723266674758E-2</v>
      </c>
      <c r="W216" s="185">
        <v>8658</v>
      </c>
      <c r="X216" s="186">
        <v>0.5681941677232385</v>
      </c>
      <c r="Y216" s="185">
        <v>6575</v>
      </c>
      <c r="Z216" s="186">
        <v>-0.10883708322038488</v>
      </c>
      <c r="AA216" s="185">
        <v>10171</v>
      </c>
      <c r="AB216" s="186">
        <v>-0.16101625010310983</v>
      </c>
      <c r="AC216" s="185">
        <v>2571</v>
      </c>
      <c r="AD216" s="186">
        <v>-0.14471057884231542</v>
      </c>
      <c r="AE216" s="185">
        <v>3492</v>
      </c>
      <c r="AF216" s="186">
        <v>0.26797385620915026</v>
      </c>
      <c r="AG216" s="185">
        <v>0</v>
      </c>
      <c r="AH216" s="186" t="s">
        <v>132</v>
      </c>
      <c r="AI216" s="185">
        <v>0</v>
      </c>
      <c r="AJ216" s="186" t="s">
        <v>132</v>
      </c>
      <c r="AK216" s="185">
        <v>4285</v>
      </c>
      <c r="AL216" s="186">
        <v>4.7905405405405403</v>
      </c>
      <c r="AM216" s="185">
        <v>411</v>
      </c>
      <c r="AN216" s="186">
        <v>-0.61624649859943981</v>
      </c>
      <c r="AO216" s="185">
        <v>326</v>
      </c>
      <c r="AP216" s="186">
        <v>-0.16195372750642678</v>
      </c>
      <c r="AQ216" s="185">
        <v>1554</v>
      </c>
      <c r="AR216" s="186">
        <v>3.1220159151193636</v>
      </c>
      <c r="AS216" s="185">
        <v>262704.58174020331</v>
      </c>
      <c r="AT216" s="186">
        <v>0.28450860897698882</v>
      </c>
      <c r="AU216" s="187">
        <v>319683.66273052781</v>
      </c>
      <c r="AV216" s="188">
        <v>0.24280473934947211</v>
      </c>
    </row>
    <row r="217" spans="2:48" ht="15" hidden="1" customHeight="1" outlineLevel="1">
      <c r="B217" s="184" t="s">
        <v>13</v>
      </c>
      <c r="C217" s="185">
        <v>76673</v>
      </c>
      <c r="D217" s="186">
        <v>4.2815368922135333E-2</v>
      </c>
      <c r="E217" s="185">
        <v>9492</v>
      </c>
      <c r="F217" s="186">
        <v>-7.3860864474582844E-2</v>
      </c>
      <c r="G217" s="185">
        <v>9634</v>
      </c>
      <c r="H217" s="186">
        <v>-0.1815478718885396</v>
      </c>
      <c r="I217" s="185">
        <v>50220</v>
      </c>
      <c r="J217" s="186">
        <v>0.30499181456747126</v>
      </c>
      <c r="K217" s="185">
        <v>23427</v>
      </c>
      <c r="L217" s="186">
        <v>0.64851171627612403</v>
      </c>
      <c r="M217" s="185">
        <v>107977</v>
      </c>
      <c r="N217" s="186">
        <v>9.4846029830769618E-2</v>
      </c>
      <c r="O217" s="185">
        <v>1843</v>
      </c>
      <c r="P217" s="186">
        <v>-0.27440944881889762</v>
      </c>
      <c r="Q217" s="185">
        <v>13677</v>
      </c>
      <c r="R217" s="186">
        <v>0.11685448309652124</v>
      </c>
      <c r="S217" s="185">
        <v>20875.92186179067</v>
      </c>
      <c r="T217" s="186">
        <v>8.8432516738866429E-2</v>
      </c>
      <c r="U217" s="185">
        <v>7191</v>
      </c>
      <c r="V217" s="186">
        <v>6.1564292710227786E-3</v>
      </c>
      <c r="W217" s="185">
        <v>5609</v>
      </c>
      <c r="X217" s="186">
        <v>1.3341656263004578</v>
      </c>
      <c r="Y217" s="185">
        <v>2810</v>
      </c>
      <c r="Z217" s="186">
        <v>-0.41846026490066224</v>
      </c>
      <c r="AA217" s="185">
        <v>5265</v>
      </c>
      <c r="AB217" s="186">
        <v>9.7560975609756184E-2</v>
      </c>
      <c r="AC217" s="185">
        <v>3941</v>
      </c>
      <c r="AD217" s="186">
        <v>0.11422109132032787</v>
      </c>
      <c r="AE217" s="185">
        <v>2709</v>
      </c>
      <c r="AF217" s="186">
        <v>-1.5982564475118033E-2</v>
      </c>
      <c r="AG217" s="185">
        <v>0</v>
      </c>
      <c r="AH217" s="186" t="s">
        <v>132</v>
      </c>
      <c r="AI217" s="185">
        <v>0</v>
      </c>
      <c r="AJ217" s="186" t="s">
        <v>132</v>
      </c>
      <c r="AK217" s="185">
        <v>2945</v>
      </c>
      <c r="AL217" s="186">
        <v>2.388952819332566</v>
      </c>
      <c r="AM217" s="185">
        <v>287</v>
      </c>
      <c r="AN217" s="186">
        <v>-0.692390139335477</v>
      </c>
      <c r="AO217" s="185">
        <v>300</v>
      </c>
      <c r="AP217" s="186">
        <v>-3.2258064516129004E-2</v>
      </c>
      <c r="AQ217" s="185">
        <v>865</v>
      </c>
      <c r="AR217" s="186">
        <v>1.5516224188790559</v>
      </c>
      <c r="AS217" s="185">
        <v>248195.3004972841</v>
      </c>
      <c r="AT217" s="186">
        <v>0.14880992024322892</v>
      </c>
      <c r="AU217" s="187">
        <v>324868.34331265296</v>
      </c>
      <c r="AV217" s="188">
        <v>0.12189710001480814</v>
      </c>
    </row>
    <row r="218" spans="2:48" ht="15" hidden="1" customHeight="1" outlineLevel="1">
      <c r="B218" s="184" t="s">
        <v>14</v>
      </c>
      <c r="C218" s="185">
        <v>94296</v>
      </c>
      <c r="D218" s="186">
        <v>6.5937171472819189E-2</v>
      </c>
      <c r="E218" s="185">
        <v>8336</v>
      </c>
      <c r="F218" s="186">
        <v>0.34734119928883134</v>
      </c>
      <c r="G218" s="185">
        <v>8462</v>
      </c>
      <c r="H218" s="186">
        <v>-2.3629489603027576E-4</v>
      </c>
      <c r="I218" s="185">
        <v>49525</v>
      </c>
      <c r="J218" s="186">
        <v>0.51889222842421634</v>
      </c>
      <c r="K218" s="185">
        <v>18771</v>
      </c>
      <c r="L218" s="186">
        <v>0.33534893647293162</v>
      </c>
      <c r="M218" s="185">
        <v>123715</v>
      </c>
      <c r="N218" s="186">
        <v>0.38094812863473493</v>
      </c>
      <c r="O218" s="185">
        <v>2844</v>
      </c>
      <c r="P218" s="186">
        <v>0.21642429426860565</v>
      </c>
      <c r="Q218" s="185">
        <v>14346</v>
      </c>
      <c r="R218" s="186">
        <v>-8.0266700859084494E-2</v>
      </c>
      <c r="S218" s="185">
        <v>1171.321934062842</v>
      </c>
      <c r="T218" s="186">
        <v>-0.24365549318647206</v>
      </c>
      <c r="U218" s="185">
        <v>222</v>
      </c>
      <c r="V218" s="186">
        <v>-0.39178082191780816</v>
      </c>
      <c r="W218" s="185">
        <v>706</v>
      </c>
      <c r="X218" s="186">
        <v>10.573770491803279</v>
      </c>
      <c r="Y218" s="185">
        <v>151</v>
      </c>
      <c r="Z218" s="186">
        <v>-0.86005560704355888</v>
      </c>
      <c r="AA218" s="185">
        <v>83</v>
      </c>
      <c r="AB218" s="186">
        <v>0.88636363636363646</v>
      </c>
      <c r="AC218" s="185">
        <v>2790</v>
      </c>
      <c r="AD218" s="186">
        <v>-2.1459227467811592E-3</v>
      </c>
      <c r="AE218" s="185">
        <v>2782</v>
      </c>
      <c r="AF218" s="186">
        <v>0.10484511517077055</v>
      </c>
      <c r="AG218" s="185">
        <v>0</v>
      </c>
      <c r="AH218" s="186" t="s">
        <v>132</v>
      </c>
      <c r="AI218" s="185">
        <v>0</v>
      </c>
      <c r="AJ218" s="186" t="s">
        <v>132</v>
      </c>
      <c r="AK218" s="185">
        <v>4282</v>
      </c>
      <c r="AL218" s="186">
        <v>2.0368794326241133</v>
      </c>
      <c r="AM218" s="185">
        <v>369</v>
      </c>
      <c r="AN218" s="186">
        <v>-0.26200000000000001</v>
      </c>
      <c r="AO218" s="185">
        <v>317</v>
      </c>
      <c r="AP218" s="186">
        <v>-0.1892583120204604</v>
      </c>
      <c r="AQ218" s="185">
        <v>735</v>
      </c>
      <c r="AR218" s="186">
        <v>1.2826086956521738</v>
      </c>
      <c r="AS218" s="185">
        <v>238449.69533650443</v>
      </c>
      <c r="AT218" s="186">
        <v>0.33718644245013918</v>
      </c>
      <c r="AU218" s="187">
        <v>332745.76127367601</v>
      </c>
      <c r="AV218" s="188">
        <v>0.24724400415265912</v>
      </c>
    </row>
    <row r="219" spans="2:48" ht="15" hidden="1" customHeight="1" outlineLevel="1">
      <c r="B219" s="184" t="s">
        <v>15</v>
      </c>
      <c r="C219" s="185">
        <v>104563</v>
      </c>
      <c r="D219" s="186">
        <v>-0.18513871571072316</v>
      </c>
      <c r="E219" s="185">
        <v>9675</v>
      </c>
      <c r="F219" s="186">
        <v>3.4427456431091574E-2</v>
      </c>
      <c r="G219" s="185">
        <v>11526</v>
      </c>
      <c r="H219" s="186">
        <v>0.1022281725160179</v>
      </c>
      <c r="I219" s="185">
        <v>40953</v>
      </c>
      <c r="J219" s="186">
        <v>0.30735833998403828</v>
      </c>
      <c r="K219" s="185">
        <v>25255</v>
      </c>
      <c r="L219" s="186">
        <v>0.36196947635226229</v>
      </c>
      <c r="M219" s="185">
        <v>123965</v>
      </c>
      <c r="N219" s="186">
        <v>0.24273197529874091</v>
      </c>
      <c r="O219" s="185">
        <v>3042</v>
      </c>
      <c r="P219" s="186">
        <v>-0.22397959183673466</v>
      </c>
      <c r="Q219" s="185">
        <v>24125</v>
      </c>
      <c r="R219" s="186">
        <v>-6.0955198318477288E-2</v>
      </c>
      <c r="S219" s="185">
        <v>1646.1497328843993</v>
      </c>
      <c r="T219" s="186">
        <v>-0.10651207055279088</v>
      </c>
      <c r="U219" s="185">
        <v>100</v>
      </c>
      <c r="V219" s="186">
        <v>-0.69135802469135799</v>
      </c>
      <c r="W219" s="185">
        <v>444</v>
      </c>
      <c r="X219" s="186">
        <v>4.0454545454545459</v>
      </c>
      <c r="Y219" s="185">
        <v>1094</v>
      </c>
      <c r="Z219" s="186">
        <v>-0.20436363636363641</v>
      </c>
      <c r="AA219" s="185">
        <v>5</v>
      </c>
      <c r="AB219" s="186">
        <v>-0.90740740740740744</v>
      </c>
      <c r="AC219" s="185">
        <v>2682</v>
      </c>
      <c r="AD219" s="186">
        <v>0.15305245055889949</v>
      </c>
      <c r="AE219" s="185">
        <v>2460</v>
      </c>
      <c r="AF219" s="186">
        <v>-0.11542610571736789</v>
      </c>
      <c r="AG219" s="185">
        <v>0</v>
      </c>
      <c r="AH219" s="186" t="s">
        <v>132</v>
      </c>
      <c r="AI219" s="185">
        <v>0</v>
      </c>
      <c r="AJ219" s="186" t="s">
        <v>132</v>
      </c>
      <c r="AK219" s="185">
        <v>4290</v>
      </c>
      <c r="AL219" s="186">
        <v>0.60975609756097571</v>
      </c>
      <c r="AM219" s="185">
        <v>559</v>
      </c>
      <c r="AN219" s="186">
        <v>-1.0619469026548645E-2</v>
      </c>
      <c r="AO219" s="185">
        <v>234</v>
      </c>
      <c r="AP219" s="186">
        <v>0.87200000000000011</v>
      </c>
      <c r="AQ219" s="185">
        <v>835</v>
      </c>
      <c r="AR219" s="186">
        <v>0.58444022770398485</v>
      </c>
      <c r="AS219" s="185">
        <v>251248.57582427911</v>
      </c>
      <c r="AT219" s="186">
        <v>0.19713987316723158</v>
      </c>
      <c r="AU219" s="187">
        <v>355811.39068556327</v>
      </c>
      <c r="AV219" s="188">
        <v>5.209248256299448E-2</v>
      </c>
    </row>
    <row r="220" spans="2:48" ht="15" hidden="1" customHeight="1" outlineLevel="1">
      <c r="B220" s="184" t="s">
        <v>16</v>
      </c>
      <c r="C220" s="185">
        <v>92444</v>
      </c>
      <c r="D220" s="186">
        <v>-9.4130328270455643E-2</v>
      </c>
      <c r="E220" s="185">
        <v>11912</v>
      </c>
      <c r="F220" s="186">
        <v>-3.3568311513931803E-4</v>
      </c>
      <c r="G220" s="185">
        <v>16448</v>
      </c>
      <c r="H220" s="186">
        <v>0.16240282685512364</v>
      </c>
      <c r="I220" s="185">
        <v>49427</v>
      </c>
      <c r="J220" s="186">
        <v>0.32736256948733788</v>
      </c>
      <c r="K220" s="185">
        <v>21954</v>
      </c>
      <c r="L220" s="186">
        <v>0.50102557090113486</v>
      </c>
      <c r="M220" s="185">
        <v>133461</v>
      </c>
      <c r="N220" s="186">
        <v>0.41288376032182939</v>
      </c>
      <c r="O220" s="185">
        <v>4736</v>
      </c>
      <c r="P220" s="186">
        <v>0.56613756613756605</v>
      </c>
      <c r="Q220" s="185">
        <v>15879</v>
      </c>
      <c r="R220" s="186">
        <v>-0.14371225194132875</v>
      </c>
      <c r="S220" s="185">
        <v>1957.1155813413841</v>
      </c>
      <c r="T220" s="186">
        <v>0.29678325206860001</v>
      </c>
      <c r="U220" s="185">
        <v>113</v>
      </c>
      <c r="V220" s="186">
        <v>-0.41752577319587625</v>
      </c>
      <c r="W220" s="185">
        <v>832</v>
      </c>
      <c r="X220" s="186">
        <v>22.771428571428572</v>
      </c>
      <c r="Y220" s="185">
        <v>962</v>
      </c>
      <c r="Z220" s="186">
        <v>-0.23832145684877282</v>
      </c>
      <c r="AA220" s="185">
        <v>28</v>
      </c>
      <c r="AB220" s="186">
        <v>0.55555555555555558</v>
      </c>
      <c r="AC220" s="185">
        <v>3350</v>
      </c>
      <c r="AD220" s="186">
        <v>-1.092412164157075E-2</v>
      </c>
      <c r="AE220" s="185">
        <v>3598</v>
      </c>
      <c r="AF220" s="186">
        <v>2.0998864926220273E-2</v>
      </c>
      <c r="AG220" s="185">
        <v>0</v>
      </c>
      <c r="AH220" s="186" t="s">
        <v>132</v>
      </c>
      <c r="AI220" s="185">
        <v>0</v>
      </c>
      <c r="AJ220" s="186" t="s">
        <v>132</v>
      </c>
      <c r="AK220" s="185">
        <v>5031</v>
      </c>
      <c r="AL220" s="186">
        <v>1.829583802024747</v>
      </c>
      <c r="AM220" s="185">
        <v>664</v>
      </c>
      <c r="AN220" s="186">
        <v>0.37474120082815743</v>
      </c>
      <c r="AO220" s="185">
        <v>314</v>
      </c>
      <c r="AP220" s="186">
        <v>0.37117903930131013</v>
      </c>
      <c r="AQ220" s="185">
        <v>862</v>
      </c>
      <c r="AR220" s="186">
        <v>1.1989795918367347</v>
      </c>
      <c r="AS220" s="185">
        <v>269598.22619229293</v>
      </c>
      <c r="AT220" s="186">
        <v>0.31344481266959678</v>
      </c>
      <c r="AU220" s="187">
        <v>362042.13206196472</v>
      </c>
      <c r="AV220" s="188">
        <v>0.17809915676444099</v>
      </c>
    </row>
    <row r="221" spans="2:48" ht="15" hidden="1" customHeight="1" outlineLevel="1">
      <c r="B221" s="184" t="s">
        <v>17</v>
      </c>
      <c r="C221" s="185">
        <v>90211</v>
      </c>
      <c r="D221" s="186">
        <v>3.7408864049311097E-2</v>
      </c>
      <c r="E221" s="185">
        <v>6816</v>
      </c>
      <c r="F221" s="186">
        <v>0.27473349541799141</v>
      </c>
      <c r="G221" s="185">
        <v>8391</v>
      </c>
      <c r="H221" s="186">
        <v>-0.11384517900517477</v>
      </c>
      <c r="I221" s="185">
        <v>44975</v>
      </c>
      <c r="J221" s="186">
        <v>0.53033447888665819</v>
      </c>
      <c r="K221" s="185">
        <v>16545</v>
      </c>
      <c r="L221" s="186">
        <v>0.36049666968176952</v>
      </c>
      <c r="M221" s="185">
        <v>104682</v>
      </c>
      <c r="N221" s="186">
        <v>0.45246420246420249</v>
      </c>
      <c r="O221" s="185">
        <v>1949</v>
      </c>
      <c r="P221" s="186">
        <v>-0.56717743726404612</v>
      </c>
      <c r="Q221" s="185">
        <v>11604</v>
      </c>
      <c r="R221" s="186">
        <v>-0.2313195548489666</v>
      </c>
      <c r="S221" s="185">
        <v>1318.8086995160695</v>
      </c>
      <c r="T221" s="186">
        <v>-0.3303030101549479</v>
      </c>
      <c r="U221" s="185">
        <v>113</v>
      </c>
      <c r="V221" s="186">
        <v>-0.40211640211640209</v>
      </c>
      <c r="W221" s="185">
        <v>281</v>
      </c>
      <c r="X221" s="186">
        <v>0.62427745664739875</v>
      </c>
      <c r="Y221" s="185">
        <v>915</v>
      </c>
      <c r="Z221" s="186">
        <v>-0.41346153846153844</v>
      </c>
      <c r="AA221" s="185">
        <v>10</v>
      </c>
      <c r="AB221" s="186">
        <v>-0.79166666666666663</v>
      </c>
      <c r="AC221" s="185">
        <v>2067</v>
      </c>
      <c r="AD221" s="186">
        <v>-0.12192013593882756</v>
      </c>
      <c r="AE221" s="185">
        <v>2608</v>
      </c>
      <c r="AF221" s="186">
        <v>-9.1605712295367514E-2</v>
      </c>
      <c r="AG221" s="185">
        <v>0</v>
      </c>
      <c r="AH221" s="186" t="s">
        <v>132</v>
      </c>
      <c r="AI221" s="185">
        <v>0</v>
      </c>
      <c r="AJ221" s="186" t="s">
        <v>132</v>
      </c>
      <c r="AK221" s="185">
        <v>2536</v>
      </c>
      <c r="AL221" s="186">
        <v>1.6864406779661016</v>
      </c>
      <c r="AM221" s="185">
        <v>348</v>
      </c>
      <c r="AN221" s="186">
        <v>-0.28979591836734697</v>
      </c>
      <c r="AO221" s="185">
        <v>389</v>
      </c>
      <c r="AP221" s="186">
        <v>1.1731843575418996</v>
      </c>
      <c r="AQ221" s="185">
        <v>581</v>
      </c>
      <c r="AR221" s="186">
        <v>1.0385964912280703</v>
      </c>
      <c r="AS221" s="185">
        <v>204812.31034234853</v>
      </c>
      <c r="AT221" s="186">
        <v>0.30345734167712513</v>
      </c>
      <c r="AU221" s="187">
        <v>295023.3477512126</v>
      </c>
      <c r="AV221" s="188">
        <v>0.20867503787578445</v>
      </c>
    </row>
    <row r="222" spans="2:48" ht="15" hidden="1" customHeight="1" outlineLevel="1">
      <c r="B222" s="184" t="s">
        <v>18</v>
      </c>
      <c r="C222" s="185">
        <v>78978</v>
      </c>
      <c r="D222" s="186">
        <v>0.28198552089082241</v>
      </c>
      <c r="E222" s="185">
        <v>7682</v>
      </c>
      <c r="F222" s="186">
        <v>0.61896733403582727</v>
      </c>
      <c r="G222" s="185">
        <v>7860</v>
      </c>
      <c r="H222" s="186">
        <v>-4.6463666140968085E-2</v>
      </c>
      <c r="I222" s="185">
        <v>41733</v>
      </c>
      <c r="J222" s="186">
        <v>0.29192335077237419</v>
      </c>
      <c r="K222" s="185">
        <v>23552</v>
      </c>
      <c r="L222" s="186">
        <v>-3.7593984962406068E-2</v>
      </c>
      <c r="M222" s="185">
        <v>108110</v>
      </c>
      <c r="N222" s="186">
        <v>0.30996377031104227</v>
      </c>
      <c r="O222" s="185">
        <v>2978</v>
      </c>
      <c r="P222" s="186">
        <v>0.13188901558342825</v>
      </c>
      <c r="Q222" s="185">
        <v>10831</v>
      </c>
      <c r="R222" s="186">
        <v>-1.8219724437998575E-2</v>
      </c>
      <c r="S222" s="185">
        <v>1750.9814599179069</v>
      </c>
      <c r="T222" s="186">
        <v>-0.10028213276963838</v>
      </c>
      <c r="U222" s="185">
        <v>165</v>
      </c>
      <c r="V222" s="186">
        <v>-0.63414634146341464</v>
      </c>
      <c r="W222" s="185">
        <v>1381</v>
      </c>
      <c r="X222" s="186">
        <v>20.578125</v>
      </c>
      <c r="Y222" s="185">
        <v>50</v>
      </c>
      <c r="Z222" s="186">
        <v>-0.96251874062968512</v>
      </c>
      <c r="AA222" s="185">
        <v>136</v>
      </c>
      <c r="AB222" s="186">
        <v>0.5280898876404494</v>
      </c>
      <c r="AC222" s="185">
        <v>2772</v>
      </c>
      <c r="AD222" s="186">
        <v>0.32062887089090042</v>
      </c>
      <c r="AE222" s="185">
        <v>2655</v>
      </c>
      <c r="AF222" s="186">
        <v>0.11648444070647601</v>
      </c>
      <c r="AG222" s="185">
        <v>0</v>
      </c>
      <c r="AH222" s="186" t="s">
        <v>132</v>
      </c>
      <c r="AI222" s="185">
        <v>0</v>
      </c>
      <c r="AJ222" s="186" t="s">
        <v>132</v>
      </c>
      <c r="AK222" s="185">
        <v>2988</v>
      </c>
      <c r="AL222" s="186">
        <v>2.2513601741022851</v>
      </c>
      <c r="AM222" s="185">
        <v>350</v>
      </c>
      <c r="AN222" s="186">
        <v>-0.68805704099821741</v>
      </c>
      <c r="AO222" s="185">
        <v>210</v>
      </c>
      <c r="AP222" s="186">
        <v>-0.19230769230769229</v>
      </c>
      <c r="AQ222" s="185">
        <v>683</v>
      </c>
      <c r="AR222" s="186">
        <v>2.0627802690582961</v>
      </c>
      <c r="AS222" s="185">
        <v>214158.58634437752</v>
      </c>
      <c r="AT222" s="186">
        <v>0.22440141689883153</v>
      </c>
      <c r="AU222" s="187">
        <v>293136.86832989851</v>
      </c>
      <c r="AV222" s="188">
        <v>0.23940176629722432</v>
      </c>
    </row>
    <row r="223" spans="2:48" ht="15" hidden="1" customHeight="1" outlineLevel="1">
      <c r="B223" s="184" t="s">
        <v>19</v>
      </c>
      <c r="C223" s="185">
        <v>86745</v>
      </c>
      <c r="D223" s="186">
        <v>3.4704147145583342E-3</v>
      </c>
      <c r="E223" s="185">
        <v>8280</v>
      </c>
      <c r="F223" s="186">
        <v>0.45441770595468123</v>
      </c>
      <c r="G223" s="185">
        <v>10405</v>
      </c>
      <c r="H223" s="186">
        <v>0.27574791564492407</v>
      </c>
      <c r="I223" s="185">
        <v>55812</v>
      </c>
      <c r="J223" s="186">
        <v>0.12608195629804486</v>
      </c>
      <c r="K223" s="185">
        <v>34456</v>
      </c>
      <c r="L223" s="186">
        <v>0.4153214212363936</v>
      </c>
      <c r="M223" s="185">
        <v>107407</v>
      </c>
      <c r="N223" s="186">
        <v>0.39462442381354279</v>
      </c>
      <c r="O223" s="185">
        <v>1670</v>
      </c>
      <c r="P223" s="186">
        <v>-0.3396599446421511</v>
      </c>
      <c r="Q223" s="185">
        <v>13191</v>
      </c>
      <c r="R223" s="186">
        <v>0.15862977602108042</v>
      </c>
      <c r="S223" s="185">
        <v>13294.852452346819</v>
      </c>
      <c r="T223" s="186">
        <v>-0.29276071489548616</v>
      </c>
      <c r="U223" s="185">
        <v>6422</v>
      </c>
      <c r="V223" s="186">
        <v>-0.23783527177783048</v>
      </c>
      <c r="W223" s="185">
        <v>2610</v>
      </c>
      <c r="X223" s="186">
        <v>0.48211243611584331</v>
      </c>
      <c r="Y223" s="185">
        <v>2083</v>
      </c>
      <c r="Z223" s="186">
        <v>-0.39182481751824816</v>
      </c>
      <c r="AA223" s="185">
        <v>2180</v>
      </c>
      <c r="AB223" s="186">
        <v>-0.57947530864197527</v>
      </c>
      <c r="AC223" s="185">
        <v>3577</v>
      </c>
      <c r="AD223" s="186">
        <v>0.23600552868002755</v>
      </c>
      <c r="AE223" s="185">
        <v>3131</v>
      </c>
      <c r="AF223" s="186">
        <v>0.32109704641350212</v>
      </c>
      <c r="AG223" s="185">
        <v>0</v>
      </c>
      <c r="AH223" s="186" t="s">
        <v>132</v>
      </c>
      <c r="AI223" s="185">
        <v>0</v>
      </c>
      <c r="AJ223" s="186" t="s">
        <v>132</v>
      </c>
      <c r="AK223" s="185">
        <v>2016</v>
      </c>
      <c r="AL223" s="186">
        <v>0.6089385474860336</v>
      </c>
      <c r="AM223" s="185">
        <v>719</v>
      </c>
      <c r="AN223" s="186">
        <v>-0.39427127211457458</v>
      </c>
      <c r="AO223" s="185">
        <v>194</v>
      </c>
      <c r="AP223" s="186">
        <v>0.40579710144927539</v>
      </c>
      <c r="AQ223" s="185">
        <v>521</v>
      </c>
      <c r="AR223" s="186">
        <v>0.3462532299741603</v>
      </c>
      <c r="AS223" s="185">
        <v>254675.77707746843</v>
      </c>
      <c r="AT223" s="186">
        <v>0.23799215675957974</v>
      </c>
      <c r="AU223" s="187">
        <v>341420.78054788307</v>
      </c>
      <c r="AV223" s="188">
        <v>0.16860011779715722</v>
      </c>
    </row>
    <row r="224" spans="2:48" ht="15" hidden="1" customHeight="1" outlineLevel="1">
      <c r="B224" s="184" t="s">
        <v>20</v>
      </c>
      <c r="C224" s="185">
        <v>74300</v>
      </c>
      <c r="D224" s="186">
        <v>0.3659343689677359</v>
      </c>
      <c r="E224" s="185">
        <v>9804</v>
      </c>
      <c r="F224" s="186">
        <v>0.38925889188040252</v>
      </c>
      <c r="G224" s="185">
        <v>8796</v>
      </c>
      <c r="H224" s="186">
        <v>0.19738633269806694</v>
      </c>
      <c r="I224" s="185">
        <v>63106</v>
      </c>
      <c r="J224" s="186">
        <v>0.46679682960277069</v>
      </c>
      <c r="K224" s="185">
        <v>21719</v>
      </c>
      <c r="L224" s="186">
        <v>0.36916094055348925</v>
      </c>
      <c r="M224" s="185">
        <v>108065</v>
      </c>
      <c r="N224" s="186">
        <v>0.3208781000574481</v>
      </c>
      <c r="O224" s="185">
        <v>1223</v>
      </c>
      <c r="P224" s="186">
        <v>0.43544600938967126</v>
      </c>
      <c r="Q224" s="185">
        <v>13012</v>
      </c>
      <c r="R224" s="186">
        <v>0.1149001799331677</v>
      </c>
      <c r="S224" s="185">
        <v>39419.500326481204</v>
      </c>
      <c r="T224" s="186">
        <v>-0.21124311527008655</v>
      </c>
      <c r="U224" s="185">
        <v>16205</v>
      </c>
      <c r="V224" s="186">
        <v>-0.29860630193905813</v>
      </c>
      <c r="W224" s="185">
        <v>7082</v>
      </c>
      <c r="X224" s="186">
        <v>0.98765085602020775</v>
      </c>
      <c r="Y224" s="185">
        <v>6702</v>
      </c>
      <c r="Z224" s="186">
        <v>-0.18871807287253362</v>
      </c>
      <c r="AA224" s="185">
        <v>9430</v>
      </c>
      <c r="AB224" s="186">
        <v>-0.37333864965443908</v>
      </c>
      <c r="AC224" s="185">
        <v>2509</v>
      </c>
      <c r="AD224" s="186">
        <v>8.8031222896790995E-2</v>
      </c>
      <c r="AE224" s="185">
        <v>3216</v>
      </c>
      <c r="AF224" s="186">
        <v>0.42869835628609509</v>
      </c>
      <c r="AG224" s="185">
        <v>0</v>
      </c>
      <c r="AH224" s="186" t="s">
        <v>132</v>
      </c>
      <c r="AI224" s="185">
        <v>0</v>
      </c>
      <c r="AJ224" s="186" t="s">
        <v>132</v>
      </c>
      <c r="AK224" s="185">
        <v>1729</v>
      </c>
      <c r="AL224" s="186">
        <v>1.6559139784946235</v>
      </c>
      <c r="AM224" s="185">
        <v>1065</v>
      </c>
      <c r="AN224" s="186">
        <v>1.8814675446847673E-3</v>
      </c>
      <c r="AO224" s="185">
        <v>284</v>
      </c>
      <c r="AP224" s="186">
        <v>0.9452054794520548</v>
      </c>
      <c r="AQ224" s="185">
        <v>861</v>
      </c>
      <c r="AR224" s="186">
        <v>2.4031620553359683</v>
      </c>
      <c r="AS224" s="185">
        <v>274813.42564544035</v>
      </c>
      <c r="AT224" s="186">
        <v>0.22535153504192662</v>
      </c>
      <c r="AU224" s="187">
        <v>349113.79157980927</v>
      </c>
      <c r="AV224" s="188">
        <v>0.25279543241423119</v>
      </c>
    </row>
    <row r="225" spans="2:48" ht="15" hidden="1" customHeight="1" outlineLevel="1">
      <c r="B225" s="184" t="s">
        <v>21</v>
      </c>
      <c r="C225" s="185">
        <v>46623</v>
      </c>
      <c r="D225" s="186">
        <v>0.15016281823564248</v>
      </c>
      <c r="E225" s="185">
        <v>9988</v>
      </c>
      <c r="F225" s="186">
        <v>0.4808005930318755</v>
      </c>
      <c r="G225" s="185">
        <v>11475</v>
      </c>
      <c r="H225" s="186">
        <v>0.21570081576438183</v>
      </c>
      <c r="I225" s="185">
        <v>56711</v>
      </c>
      <c r="J225" s="186">
        <v>0.32369348551688715</v>
      </c>
      <c r="K225" s="185">
        <v>22693</v>
      </c>
      <c r="L225" s="186">
        <v>0.52353138637126562</v>
      </c>
      <c r="M225" s="185">
        <v>93106</v>
      </c>
      <c r="N225" s="186">
        <v>0.17033498837282379</v>
      </c>
      <c r="O225" s="185">
        <v>1410</v>
      </c>
      <c r="P225" s="186">
        <v>-0.25632911392405067</v>
      </c>
      <c r="Q225" s="185">
        <v>18080</v>
      </c>
      <c r="R225" s="186">
        <v>0.3505639799805782</v>
      </c>
      <c r="S225" s="185">
        <v>40047.217781401479</v>
      </c>
      <c r="T225" s="186">
        <v>-0.15517371922318901</v>
      </c>
      <c r="U225" s="185">
        <v>16229</v>
      </c>
      <c r="V225" s="186">
        <v>-8.4555505415162435E-2</v>
      </c>
      <c r="W225" s="185">
        <v>6425</v>
      </c>
      <c r="X225" s="186">
        <v>0.50187003272557273</v>
      </c>
      <c r="Y225" s="185">
        <v>7201</v>
      </c>
      <c r="Z225" s="186">
        <v>-0.19953312583370386</v>
      </c>
      <c r="AA225" s="185">
        <v>10192</v>
      </c>
      <c r="AB225" s="186">
        <v>-0.37853658536585366</v>
      </c>
      <c r="AC225" s="185">
        <v>2477</v>
      </c>
      <c r="AD225" s="186">
        <v>-3.7310532452390244E-2</v>
      </c>
      <c r="AE225" s="185">
        <v>3360</v>
      </c>
      <c r="AF225" s="186">
        <v>0.20776419841840399</v>
      </c>
      <c r="AG225" s="185">
        <v>0</v>
      </c>
      <c r="AH225" s="186" t="s">
        <v>132</v>
      </c>
      <c r="AI225" s="185">
        <v>0</v>
      </c>
      <c r="AJ225" s="186" t="s">
        <v>132</v>
      </c>
      <c r="AK225" s="185">
        <v>1532</v>
      </c>
      <c r="AL225" s="186">
        <v>0.75889781859931116</v>
      </c>
      <c r="AM225" s="185">
        <v>1336</v>
      </c>
      <c r="AN225" s="186">
        <v>0.40483701366982117</v>
      </c>
      <c r="AO225" s="185">
        <v>525</v>
      </c>
      <c r="AP225" s="186">
        <v>1.4881516587677726</v>
      </c>
      <c r="AQ225" s="185">
        <v>662</v>
      </c>
      <c r="AR225" s="186">
        <v>0.46136865342163347</v>
      </c>
      <c r="AS225" s="185">
        <v>263406.11931712826</v>
      </c>
      <c r="AT225" s="186">
        <v>0.17588309102757416</v>
      </c>
      <c r="AU225" s="187">
        <v>310029.26947994652</v>
      </c>
      <c r="AV225" s="188">
        <v>0.17194178631869184</v>
      </c>
    </row>
    <row r="226" spans="2:48" ht="15" hidden="1" customHeight="1" outlineLevel="1">
      <c r="B226" s="184" t="s">
        <v>22</v>
      </c>
      <c r="C226" s="185">
        <v>43032</v>
      </c>
      <c r="D226" s="186">
        <v>0.29446800830249975</v>
      </c>
      <c r="E226" s="185">
        <v>8991</v>
      </c>
      <c r="F226" s="186">
        <v>0.21270569193417854</v>
      </c>
      <c r="G226" s="185">
        <v>11953</v>
      </c>
      <c r="H226" s="186">
        <v>0.14866423217374591</v>
      </c>
      <c r="I226" s="185">
        <v>58873</v>
      </c>
      <c r="J226" s="186">
        <v>0.19308947208430438</v>
      </c>
      <c r="K226" s="185">
        <v>16232</v>
      </c>
      <c r="L226" s="186">
        <v>1.0221751588389187</v>
      </c>
      <c r="M226" s="185">
        <v>91641</v>
      </c>
      <c r="N226" s="186">
        <v>7.2916300797302602E-2</v>
      </c>
      <c r="O226" s="185">
        <v>1518</v>
      </c>
      <c r="P226" s="186">
        <v>-0.37761377613776137</v>
      </c>
      <c r="Q226" s="185">
        <v>24248</v>
      </c>
      <c r="R226" s="186">
        <v>0.34569065985903769</v>
      </c>
      <c r="S226" s="185">
        <v>46222.784353062299</v>
      </c>
      <c r="T226" s="186">
        <v>-9.164699386749553E-2</v>
      </c>
      <c r="U226" s="185">
        <v>17598</v>
      </c>
      <c r="V226" s="186">
        <v>-2.2170361726954524E-2</v>
      </c>
      <c r="W226" s="185">
        <v>7272</v>
      </c>
      <c r="X226" s="186">
        <v>0.77973568281938332</v>
      </c>
      <c r="Y226" s="185">
        <v>9046</v>
      </c>
      <c r="Z226" s="186">
        <v>2.6787741203178284E-2</v>
      </c>
      <c r="AA226" s="185">
        <v>12306</v>
      </c>
      <c r="AB226" s="186">
        <v>-0.38448456959935973</v>
      </c>
      <c r="AC226" s="185">
        <v>3031</v>
      </c>
      <c r="AD226" s="186">
        <v>0.43649289099526056</v>
      </c>
      <c r="AE226" s="185">
        <v>3793</v>
      </c>
      <c r="AF226" s="186">
        <v>-1.3267429760665972E-2</v>
      </c>
      <c r="AG226" s="185">
        <v>0</v>
      </c>
      <c r="AH226" s="186" t="s">
        <v>132</v>
      </c>
      <c r="AI226" s="185">
        <v>0</v>
      </c>
      <c r="AJ226" s="186" t="s">
        <v>132</v>
      </c>
      <c r="AK226" s="185">
        <v>1948</v>
      </c>
      <c r="AL226" s="186">
        <v>0.27486910994764391</v>
      </c>
      <c r="AM226" s="185">
        <v>849</v>
      </c>
      <c r="AN226" s="186">
        <v>0.19915254237288127</v>
      </c>
      <c r="AO226" s="185">
        <v>464</v>
      </c>
      <c r="AP226" s="186">
        <v>1.4812834224598932</v>
      </c>
      <c r="AQ226" s="185">
        <v>888</v>
      </c>
      <c r="AR226" s="186">
        <v>1.084507042253521</v>
      </c>
      <c r="AS226" s="185">
        <v>270655.05033610843</v>
      </c>
      <c r="AT226" s="186">
        <v>0.12416807673814589</v>
      </c>
      <c r="AU226" s="187">
        <v>313687.34480411676</v>
      </c>
      <c r="AV226" s="188">
        <v>0.14482922677627985</v>
      </c>
    </row>
    <row r="227" spans="2:48" collapsed="1">
      <c r="B227" s="197">
        <v>1994</v>
      </c>
      <c r="C227" s="198">
        <v>896338</v>
      </c>
      <c r="D227" s="199">
        <v>3.6411022514938995E-2</v>
      </c>
      <c r="E227" s="198">
        <v>105672</v>
      </c>
      <c r="F227" s="199">
        <v>0.20910328729819105</v>
      </c>
      <c r="G227" s="198">
        <v>125879</v>
      </c>
      <c r="H227" s="199">
        <v>8.1351098282778755E-2</v>
      </c>
      <c r="I227" s="198">
        <v>629935</v>
      </c>
      <c r="J227" s="199">
        <v>0.33065555278600423</v>
      </c>
      <c r="K227" s="198">
        <v>250183</v>
      </c>
      <c r="L227" s="199">
        <v>0.41821469669570943</v>
      </c>
      <c r="M227" s="198">
        <v>1310903</v>
      </c>
      <c r="N227" s="199">
        <v>0.29525886344728369</v>
      </c>
      <c r="O227" s="198">
        <v>26972</v>
      </c>
      <c r="P227" s="199">
        <v>-0.12237659844466864</v>
      </c>
      <c r="Q227" s="198">
        <v>177342</v>
      </c>
      <c r="R227" s="199">
        <v>3.5567675517223174E-2</v>
      </c>
      <c r="S227" s="198">
        <v>248027.45353149713</v>
      </c>
      <c r="T227" s="199">
        <v>-0.10567357766582142</v>
      </c>
      <c r="U227" s="198">
        <v>96662</v>
      </c>
      <c r="V227" s="199">
        <v>-0.11750796563592703</v>
      </c>
      <c r="W227" s="198">
        <v>47643</v>
      </c>
      <c r="X227" s="199">
        <v>0.76351051228901401</v>
      </c>
      <c r="Y227" s="198">
        <v>44490</v>
      </c>
      <c r="Z227" s="199">
        <v>-0.19247104947907212</v>
      </c>
      <c r="AA227" s="198">
        <v>59232</v>
      </c>
      <c r="AB227" s="199">
        <v>-0.30877221645213615</v>
      </c>
      <c r="AC227" s="198">
        <v>34369</v>
      </c>
      <c r="AD227" s="199">
        <v>7.4803765206241879E-2</v>
      </c>
      <c r="AE227" s="198">
        <v>37030</v>
      </c>
      <c r="AF227" s="199">
        <v>0.11251314405888535</v>
      </c>
      <c r="AG227" s="198">
        <v>0</v>
      </c>
      <c r="AH227" s="199" t="s">
        <v>132</v>
      </c>
      <c r="AI227" s="198">
        <v>0</v>
      </c>
      <c r="AJ227" s="199" t="s">
        <v>132</v>
      </c>
      <c r="AK227" s="198">
        <v>38958</v>
      </c>
      <c r="AL227" s="199">
        <v>1.5899481451934583</v>
      </c>
      <c r="AM227" s="198">
        <v>7691</v>
      </c>
      <c r="AN227" s="199">
        <v>-0.21879126460132048</v>
      </c>
      <c r="AO227" s="198">
        <v>3806</v>
      </c>
      <c r="AP227" s="199">
        <v>0.39618488628026416</v>
      </c>
      <c r="AQ227" s="198">
        <v>11542</v>
      </c>
      <c r="AR227" s="199">
        <v>1.566599955525906</v>
      </c>
      <c r="AS227" s="198">
        <v>3008312.3116248567</v>
      </c>
      <c r="AT227" s="199">
        <v>0.23171110325913347</v>
      </c>
      <c r="AU227" s="200">
        <v>3904650.3480358794</v>
      </c>
      <c r="AV227" s="201">
        <v>0.18063974282143902</v>
      </c>
    </row>
    <row r="228" spans="2:48" ht="15" hidden="1" customHeight="1" outlineLevel="1">
      <c r="B228" s="184" t="s">
        <v>11</v>
      </c>
      <c r="C228" s="185">
        <v>56597</v>
      </c>
      <c r="D228" s="186">
        <v>0.11831887608923308</v>
      </c>
      <c r="E228" s="185">
        <v>7002</v>
      </c>
      <c r="F228" s="186">
        <v>8.5749728640099221E-2</v>
      </c>
      <c r="G228" s="185">
        <v>10047</v>
      </c>
      <c r="H228" s="186">
        <v>0.50674865026994609</v>
      </c>
      <c r="I228" s="185">
        <v>44015</v>
      </c>
      <c r="J228" s="186">
        <v>-0.14065093031882703</v>
      </c>
      <c r="K228" s="185">
        <v>10281</v>
      </c>
      <c r="L228" s="186">
        <v>0.34726772375835413</v>
      </c>
      <c r="M228" s="185">
        <v>70384</v>
      </c>
      <c r="N228" s="186">
        <v>-0.11917604214899824</v>
      </c>
      <c r="O228" s="185">
        <v>2149</v>
      </c>
      <c r="P228" s="186">
        <v>2.6861063464837049</v>
      </c>
      <c r="Q228" s="185">
        <v>9261</v>
      </c>
      <c r="R228" s="186">
        <v>-2.2792022792022748E-2</v>
      </c>
      <c r="S228" s="185">
        <v>40562.763295333898</v>
      </c>
      <c r="T228" s="186">
        <v>-0.22955601452462282</v>
      </c>
      <c r="U228" s="185">
        <v>16906</v>
      </c>
      <c r="V228" s="186">
        <v>-0.10578652279699563</v>
      </c>
      <c r="W228" s="185">
        <v>4983</v>
      </c>
      <c r="X228" s="186">
        <v>-4.1730769230769238E-2</v>
      </c>
      <c r="Y228" s="185">
        <v>6781</v>
      </c>
      <c r="Z228" s="186">
        <v>-8.918737407656141E-2</v>
      </c>
      <c r="AA228" s="185">
        <v>11893</v>
      </c>
      <c r="AB228" s="186">
        <v>-0.43627055979523155</v>
      </c>
      <c r="AC228" s="185">
        <v>2589</v>
      </c>
      <c r="AD228" s="186">
        <v>-0.2613409415121255</v>
      </c>
      <c r="AE228" s="185">
        <v>2459</v>
      </c>
      <c r="AF228" s="186">
        <v>-0.39611984282907664</v>
      </c>
      <c r="AG228" s="185">
        <v>0</v>
      </c>
      <c r="AH228" s="186" t="s">
        <v>132</v>
      </c>
      <c r="AI228" s="185">
        <v>0</v>
      </c>
      <c r="AJ228" s="186" t="s">
        <v>132</v>
      </c>
      <c r="AK228" s="185">
        <v>1414</v>
      </c>
      <c r="AL228" s="186">
        <v>0.53862894450489662</v>
      </c>
      <c r="AM228" s="185">
        <v>772</v>
      </c>
      <c r="AN228" s="186">
        <v>0.30847457627118646</v>
      </c>
      <c r="AO228" s="185">
        <v>161</v>
      </c>
      <c r="AP228" s="186">
        <v>0.13380281690140849</v>
      </c>
      <c r="AQ228" s="185">
        <v>513</v>
      </c>
      <c r="AR228" s="186">
        <v>0.15022421524663687</v>
      </c>
      <c r="AS228" s="185">
        <v>201610</v>
      </c>
      <c r="AT228" s="186">
        <v>-0.1009828053652968</v>
      </c>
      <c r="AU228" s="187">
        <v>258207</v>
      </c>
      <c r="AV228" s="188">
        <v>-6.0604296654721446E-2</v>
      </c>
    </row>
    <row r="229" spans="2:48" ht="15" hidden="1" customHeight="1" outlineLevel="1">
      <c r="B229" s="184" t="s">
        <v>12</v>
      </c>
      <c r="C229" s="185">
        <v>52710</v>
      </c>
      <c r="D229" s="186">
        <v>1.3946330672309326E-2</v>
      </c>
      <c r="E229" s="185">
        <v>5689</v>
      </c>
      <c r="F229" s="186">
        <v>-0.20754979802200868</v>
      </c>
      <c r="G229" s="185">
        <v>8461</v>
      </c>
      <c r="H229" s="186">
        <v>-0.11179928616418222</v>
      </c>
      <c r="I229" s="185">
        <v>43270</v>
      </c>
      <c r="J229" s="186">
        <v>-8.7073021499251002E-2</v>
      </c>
      <c r="K229" s="185">
        <v>4926</v>
      </c>
      <c r="L229" s="186">
        <v>-0.38578553615960098</v>
      </c>
      <c r="M229" s="185">
        <v>80875</v>
      </c>
      <c r="N229" s="186">
        <v>-8.6973210354598707E-2</v>
      </c>
      <c r="O229" s="185">
        <v>1912</v>
      </c>
      <c r="P229" s="186">
        <v>2.0205371248025275</v>
      </c>
      <c r="Q229" s="185">
        <v>9321</v>
      </c>
      <c r="R229" s="186">
        <v>-0.1649345995341337</v>
      </c>
      <c r="S229" s="185">
        <v>41723.953199980038</v>
      </c>
      <c r="T229" s="186">
        <v>-0.19311674039944104</v>
      </c>
      <c r="U229" s="185">
        <v>16702</v>
      </c>
      <c r="V229" s="186">
        <v>-0.20166340041107023</v>
      </c>
      <c r="W229" s="185">
        <v>5521</v>
      </c>
      <c r="X229" s="186">
        <v>0.22552719200887905</v>
      </c>
      <c r="Y229" s="185">
        <v>7378</v>
      </c>
      <c r="Z229" s="186">
        <v>-7.0663811563169143E-2</v>
      </c>
      <c r="AA229" s="185">
        <v>12123</v>
      </c>
      <c r="AB229" s="186">
        <v>-0.33912996075010904</v>
      </c>
      <c r="AC229" s="185">
        <v>3006</v>
      </c>
      <c r="AD229" s="186">
        <v>0.12795497185741089</v>
      </c>
      <c r="AE229" s="185">
        <v>2754</v>
      </c>
      <c r="AF229" s="186">
        <v>0.14463840399002503</v>
      </c>
      <c r="AG229" s="185">
        <v>0</v>
      </c>
      <c r="AH229" s="186" t="s">
        <v>132</v>
      </c>
      <c r="AI229" s="185">
        <v>0</v>
      </c>
      <c r="AJ229" s="186" t="s">
        <v>132</v>
      </c>
      <c r="AK229" s="185">
        <v>740</v>
      </c>
      <c r="AL229" s="186">
        <v>-0.58751393534002228</v>
      </c>
      <c r="AM229" s="185">
        <v>1071</v>
      </c>
      <c r="AN229" s="186">
        <v>0.78797996661101832</v>
      </c>
      <c r="AO229" s="185">
        <v>389</v>
      </c>
      <c r="AP229" s="186">
        <v>1.3433734939759034</v>
      </c>
      <c r="AQ229" s="185">
        <v>377</v>
      </c>
      <c r="AR229" s="186">
        <v>-0.34205933682373468</v>
      </c>
      <c r="AS229" s="185">
        <v>204517.57185919298</v>
      </c>
      <c r="AT229" s="186">
        <v>-0.12002174168602664</v>
      </c>
      <c r="AU229" s="187">
        <v>257227.58580552365</v>
      </c>
      <c r="AV229" s="188">
        <v>-9.5534225126348127E-2</v>
      </c>
    </row>
    <row r="230" spans="2:48" ht="15" hidden="1" customHeight="1" outlineLevel="1">
      <c r="B230" s="184" t="s">
        <v>13</v>
      </c>
      <c r="C230" s="185">
        <v>73525</v>
      </c>
      <c r="D230" s="186">
        <v>-4.0757217967618664E-2</v>
      </c>
      <c r="E230" s="185">
        <v>10249</v>
      </c>
      <c r="F230" s="186">
        <v>0.46414285714285719</v>
      </c>
      <c r="G230" s="185">
        <v>11771</v>
      </c>
      <c r="H230" s="186">
        <v>0.50871571391950776</v>
      </c>
      <c r="I230" s="185">
        <v>38483</v>
      </c>
      <c r="J230" s="186">
        <v>-8.0695635555767864E-2</v>
      </c>
      <c r="K230" s="185">
        <v>14211</v>
      </c>
      <c r="L230" s="186">
        <v>-1.3672959466962786E-2</v>
      </c>
      <c r="M230" s="185">
        <v>98623</v>
      </c>
      <c r="N230" s="186">
        <v>0.1306865083004678</v>
      </c>
      <c r="O230" s="185">
        <v>2540</v>
      </c>
      <c r="P230" s="186">
        <v>1.2355520127540931E-2</v>
      </c>
      <c r="Q230" s="185">
        <v>12246</v>
      </c>
      <c r="R230" s="186">
        <v>-0.2527003112223104</v>
      </c>
      <c r="S230" s="185">
        <v>19179.803562225952</v>
      </c>
      <c r="T230" s="186">
        <v>0.11005162491576193</v>
      </c>
      <c r="U230" s="185">
        <v>7147</v>
      </c>
      <c r="V230" s="186">
        <v>0.1328261214138533</v>
      </c>
      <c r="W230" s="185">
        <v>2403</v>
      </c>
      <c r="X230" s="186">
        <v>0.63803680981595101</v>
      </c>
      <c r="Y230" s="185">
        <v>4832</v>
      </c>
      <c r="Z230" s="186">
        <v>3.269929472109423E-2</v>
      </c>
      <c r="AA230" s="185">
        <v>4797</v>
      </c>
      <c r="AB230" s="186">
        <v>-5.3908355795148077E-3</v>
      </c>
      <c r="AC230" s="185">
        <v>3537</v>
      </c>
      <c r="AD230" s="186">
        <v>8.8642659279778435E-2</v>
      </c>
      <c r="AE230" s="185">
        <v>2753</v>
      </c>
      <c r="AF230" s="186">
        <v>0.13948675496688745</v>
      </c>
      <c r="AG230" s="185">
        <v>0</v>
      </c>
      <c r="AH230" s="186" t="s">
        <v>132</v>
      </c>
      <c r="AI230" s="185">
        <v>0</v>
      </c>
      <c r="AJ230" s="186" t="s">
        <v>132</v>
      </c>
      <c r="AK230" s="185">
        <v>869</v>
      </c>
      <c r="AL230" s="186">
        <v>-0.14045499505440162</v>
      </c>
      <c r="AM230" s="185">
        <v>933</v>
      </c>
      <c r="AN230" s="186">
        <v>0.68411552346570392</v>
      </c>
      <c r="AO230" s="185">
        <v>310</v>
      </c>
      <c r="AP230" s="186">
        <v>-1.5873015873015928E-2</v>
      </c>
      <c r="AQ230" s="185">
        <v>339</v>
      </c>
      <c r="AR230" s="186">
        <v>-5.8651026392961825E-3</v>
      </c>
      <c r="AS230" s="185">
        <v>216045.57562032156</v>
      </c>
      <c r="AT230" s="186">
        <v>6.7627049907097891E-2</v>
      </c>
      <c r="AU230" s="187">
        <v>289570.5348631037</v>
      </c>
      <c r="AV230" s="188">
        <v>3.7851529184986799E-2</v>
      </c>
    </row>
    <row r="231" spans="2:48" ht="15" hidden="1" customHeight="1" outlineLevel="1">
      <c r="B231" s="184" t="s">
        <v>14</v>
      </c>
      <c r="C231" s="185">
        <v>88463</v>
      </c>
      <c r="D231" s="186">
        <v>-0.13575748102267504</v>
      </c>
      <c r="E231" s="185">
        <v>6187</v>
      </c>
      <c r="F231" s="186">
        <v>-0.25142165759225654</v>
      </c>
      <c r="G231" s="185">
        <v>8464</v>
      </c>
      <c r="H231" s="186">
        <v>0.14517656609389795</v>
      </c>
      <c r="I231" s="185">
        <v>32606</v>
      </c>
      <c r="J231" s="186">
        <v>-5.9234253729190112E-2</v>
      </c>
      <c r="K231" s="185">
        <v>14057</v>
      </c>
      <c r="L231" s="186">
        <v>5.4359487876403101E-3</v>
      </c>
      <c r="M231" s="185">
        <v>89587</v>
      </c>
      <c r="N231" s="186">
        <v>-2.6767770040521E-2</v>
      </c>
      <c r="O231" s="185">
        <v>2338</v>
      </c>
      <c r="P231" s="186">
        <v>-0.27300995024875618</v>
      </c>
      <c r="Q231" s="185">
        <v>15598</v>
      </c>
      <c r="R231" s="186">
        <v>-0.11400170406134624</v>
      </c>
      <c r="S231" s="185">
        <v>1548.6619173022225</v>
      </c>
      <c r="T231" s="186">
        <v>-0.2175094351138438</v>
      </c>
      <c r="U231" s="185">
        <v>365</v>
      </c>
      <c r="V231" s="186">
        <v>0.52083333333333326</v>
      </c>
      <c r="W231" s="185">
        <v>61</v>
      </c>
      <c r="X231" s="186">
        <v>-0.55147058823529416</v>
      </c>
      <c r="Y231" s="185">
        <v>1079</v>
      </c>
      <c r="Z231" s="186">
        <v>-0.30744544287548137</v>
      </c>
      <c r="AA231" s="185">
        <v>44</v>
      </c>
      <c r="AB231" s="186">
        <v>0</v>
      </c>
      <c r="AC231" s="185">
        <v>2796</v>
      </c>
      <c r="AD231" s="186">
        <v>6.110056925996199E-2</v>
      </c>
      <c r="AE231" s="185">
        <v>2518</v>
      </c>
      <c r="AF231" s="186">
        <v>-0.11181657848324511</v>
      </c>
      <c r="AG231" s="185">
        <v>0</v>
      </c>
      <c r="AH231" s="186" t="s">
        <v>132</v>
      </c>
      <c r="AI231" s="185">
        <v>0</v>
      </c>
      <c r="AJ231" s="186" t="s">
        <v>132</v>
      </c>
      <c r="AK231" s="185">
        <v>1410</v>
      </c>
      <c r="AL231" s="186">
        <v>-0.16021441334127462</v>
      </c>
      <c r="AM231" s="185">
        <v>500</v>
      </c>
      <c r="AN231" s="186">
        <v>-0.2774566473988439</v>
      </c>
      <c r="AO231" s="185">
        <v>391</v>
      </c>
      <c r="AP231" s="186">
        <v>0.23734177215189867</v>
      </c>
      <c r="AQ231" s="185">
        <v>322</v>
      </c>
      <c r="AR231" s="186">
        <v>-0.25116279069767444</v>
      </c>
      <c r="AS231" s="185">
        <v>178321.95105088773</v>
      </c>
      <c r="AT231" s="186">
        <v>-5.0162735337064834E-2</v>
      </c>
      <c r="AU231" s="187">
        <v>266784.8152934066</v>
      </c>
      <c r="AV231" s="188">
        <v>-8.0365355336428412E-2</v>
      </c>
    </row>
    <row r="232" spans="2:48" ht="15" hidden="1" customHeight="1" outlineLevel="1">
      <c r="B232" s="184" t="s">
        <v>15</v>
      </c>
      <c r="C232" s="185">
        <v>128320</v>
      </c>
      <c r="D232" s="186">
        <v>-1.0784850330329387E-2</v>
      </c>
      <c r="E232" s="185">
        <v>9353</v>
      </c>
      <c r="F232" s="186">
        <v>8.0771897388490776E-2</v>
      </c>
      <c r="G232" s="185">
        <v>10457</v>
      </c>
      <c r="H232" s="186">
        <v>0.13355013550135508</v>
      </c>
      <c r="I232" s="185">
        <v>31325</v>
      </c>
      <c r="J232" s="186">
        <v>-0.12485332737330279</v>
      </c>
      <c r="K232" s="185">
        <v>18543</v>
      </c>
      <c r="L232" s="186">
        <v>-0.12026757756902928</v>
      </c>
      <c r="M232" s="185">
        <v>99752</v>
      </c>
      <c r="N232" s="186">
        <v>7.7270321932676023E-2</v>
      </c>
      <c r="O232" s="185">
        <v>3920</v>
      </c>
      <c r="P232" s="186">
        <v>0.49789835689721063</v>
      </c>
      <c r="Q232" s="185">
        <v>25691</v>
      </c>
      <c r="R232" s="186">
        <v>0.16306759020326855</v>
      </c>
      <c r="S232" s="185">
        <v>1842.3860900984455</v>
      </c>
      <c r="T232" s="186">
        <v>-2.7023701131666966E-2</v>
      </c>
      <c r="U232" s="185">
        <v>324</v>
      </c>
      <c r="V232" s="186">
        <v>1.5714285714285716</v>
      </c>
      <c r="W232" s="185">
        <v>88</v>
      </c>
      <c r="X232" s="186">
        <v>-2.2222222222222254E-2</v>
      </c>
      <c r="Y232" s="185">
        <v>1375</v>
      </c>
      <c r="Z232" s="186">
        <v>-0.16311625076080338</v>
      </c>
      <c r="AA232" s="185">
        <v>54</v>
      </c>
      <c r="AB232" s="186">
        <v>0.58823529411764697</v>
      </c>
      <c r="AC232" s="185">
        <v>2326</v>
      </c>
      <c r="AD232" s="186">
        <v>0.24318546231961524</v>
      </c>
      <c r="AE232" s="185">
        <v>2781</v>
      </c>
      <c r="AF232" s="186">
        <v>0.306860902255639</v>
      </c>
      <c r="AG232" s="185">
        <v>0</v>
      </c>
      <c r="AH232" s="186" t="s">
        <v>132</v>
      </c>
      <c r="AI232" s="185">
        <v>0</v>
      </c>
      <c r="AJ232" s="186" t="s">
        <v>132</v>
      </c>
      <c r="AK232" s="185">
        <v>2665</v>
      </c>
      <c r="AL232" s="186">
        <v>0.46831955922865021</v>
      </c>
      <c r="AM232" s="185">
        <v>565</v>
      </c>
      <c r="AN232" s="186">
        <v>-0.1775836972343523</v>
      </c>
      <c r="AO232" s="185">
        <v>125</v>
      </c>
      <c r="AP232" s="186">
        <v>-0.32432432432432434</v>
      </c>
      <c r="AQ232" s="185">
        <v>527</v>
      </c>
      <c r="AR232" s="186">
        <v>-0.19047619047619047</v>
      </c>
      <c r="AS232" s="185">
        <v>209874.03515310158</v>
      </c>
      <c r="AT232" s="186">
        <v>4.2645713662495588E-2</v>
      </c>
      <c r="AU232" s="187">
        <v>338194.02436825121</v>
      </c>
      <c r="AV232" s="188">
        <v>2.1706285445848961E-2</v>
      </c>
    </row>
    <row r="233" spans="2:48" ht="15" hidden="1" customHeight="1" outlineLevel="1">
      <c r="B233" s="184" t="s">
        <v>16</v>
      </c>
      <c r="C233" s="185">
        <v>102050</v>
      </c>
      <c r="D233" s="186">
        <v>-6.5322572794267453E-3</v>
      </c>
      <c r="E233" s="185">
        <v>11916</v>
      </c>
      <c r="F233" s="186">
        <v>0.44963503649635039</v>
      </c>
      <c r="G233" s="185">
        <v>14150</v>
      </c>
      <c r="H233" s="186">
        <v>0.22056413352885351</v>
      </c>
      <c r="I233" s="185">
        <v>37237</v>
      </c>
      <c r="J233" s="186">
        <v>0.25877222635386388</v>
      </c>
      <c r="K233" s="185">
        <v>14626</v>
      </c>
      <c r="L233" s="186">
        <v>1.5906091546850076E-2</v>
      </c>
      <c r="M233" s="185">
        <v>94460</v>
      </c>
      <c r="N233" s="186">
        <v>4.6706188708515617E-2</v>
      </c>
      <c r="O233" s="185">
        <v>3024</v>
      </c>
      <c r="P233" s="186">
        <v>-0.28746465598491988</v>
      </c>
      <c r="Q233" s="185">
        <v>18544</v>
      </c>
      <c r="R233" s="186">
        <v>-3.5171696149843945E-2</v>
      </c>
      <c r="S233" s="185">
        <v>1509.2079406635123</v>
      </c>
      <c r="T233" s="186">
        <v>-0.18696252873286023</v>
      </c>
      <c r="U233" s="185">
        <v>194</v>
      </c>
      <c r="V233" s="186">
        <v>0.12790697674418605</v>
      </c>
      <c r="W233" s="185">
        <v>35</v>
      </c>
      <c r="X233" s="186">
        <v>-0.75694444444444442</v>
      </c>
      <c r="Y233" s="185">
        <v>1263</v>
      </c>
      <c r="Z233" s="186">
        <v>-0.16302186878727631</v>
      </c>
      <c r="AA233" s="185">
        <v>18</v>
      </c>
      <c r="AB233" s="186">
        <v>-0.4375</v>
      </c>
      <c r="AC233" s="185">
        <v>3387</v>
      </c>
      <c r="AD233" s="186">
        <v>0.71841704718417043</v>
      </c>
      <c r="AE233" s="185">
        <v>3524</v>
      </c>
      <c r="AF233" s="186">
        <v>0.34812547819433814</v>
      </c>
      <c r="AG233" s="185">
        <v>0</v>
      </c>
      <c r="AH233" s="186" t="s">
        <v>132</v>
      </c>
      <c r="AI233" s="185">
        <v>0</v>
      </c>
      <c r="AJ233" s="186" t="s">
        <v>132</v>
      </c>
      <c r="AK233" s="185">
        <v>1778</v>
      </c>
      <c r="AL233" s="186">
        <v>0.1681997371879107</v>
      </c>
      <c r="AM233" s="185">
        <v>483</v>
      </c>
      <c r="AN233" s="186">
        <v>-0.31294452347083923</v>
      </c>
      <c r="AO233" s="185">
        <v>229</v>
      </c>
      <c r="AP233" s="186">
        <v>1.777777777777767E-2</v>
      </c>
      <c r="AQ233" s="185">
        <v>392</v>
      </c>
      <c r="AR233" s="186">
        <v>0.37062937062937062</v>
      </c>
      <c r="AS233" s="185">
        <v>205260.41413520099</v>
      </c>
      <c r="AT233" s="186">
        <v>9.9498215135493062E-2</v>
      </c>
      <c r="AU233" s="187">
        <v>307310.40760294377</v>
      </c>
      <c r="AV233" s="188">
        <v>6.1863396484350686E-2</v>
      </c>
    </row>
    <row r="234" spans="2:48" ht="15" hidden="1" customHeight="1" outlineLevel="1">
      <c r="B234" s="184" t="s">
        <v>17</v>
      </c>
      <c r="C234" s="185">
        <v>86958</v>
      </c>
      <c r="D234" s="186">
        <v>0.18292500442110704</v>
      </c>
      <c r="E234" s="185">
        <v>5347</v>
      </c>
      <c r="F234" s="186">
        <v>-9.8161578681059236E-2</v>
      </c>
      <c r="G234" s="185">
        <v>9469</v>
      </c>
      <c r="H234" s="186">
        <v>0.13143744772374233</v>
      </c>
      <c r="I234" s="185">
        <v>29389</v>
      </c>
      <c r="J234" s="186">
        <v>3.4714642819420494E-2</v>
      </c>
      <c r="K234" s="185">
        <v>12161</v>
      </c>
      <c r="L234" s="186">
        <v>-0.11812907904278458</v>
      </c>
      <c r="M234" s="185">
        <v>72072</v>
      </c>
      <c r="N234" s="186">
        <v>0.10871471425274981</v>
      </c>
      <c r="O234" s="185">
        <v>4503</v>
      </c>
      <c r="P234" s="186">
        <v>1.3551255230125525</v>
      </c>
      <c r="Q234" s="185">
        <v>15096</v>
      </c>
      <c r="R234" s="186">
        <v>0.36850693500135989</v>
      </c>
      <c r="S234" s="185">
        <v>1969.261799759922</v>
      </c>
      <c r="T234" s="186">
        <v>-0.15295545983390901</v>
      </c>
      <c r="U234" s="185">
        <v>189</v>
      </c>
      <c r="V234" s="186">
        <v>-0.69466882067851365</v>
      </c>
      <c r="W234" s="185">
        <v>173</v>
      </c>
      <c r="X234" s="186">
        <v>-0.44012944983818769</v>
      </c>
      <c r="Y234" s="185">
        <v>1560</v>
      </c>
      <c r="Z234" s="186">
        <v>0.39659803043867492</v>
      </c>
      <c r="AA234" s="185">
        <v>48</v>
      </c>
      <c r="AB234" s="186">
        <v>-0.82352941176470584</v>
      </c>
      <c r="AC234" s="185">
        <v>2354</v>
      </c>
      <c r="AD234" s="186">
        <v>0.18172690763052213</v>
      </c>
      <c r="AE234" s="185">
        <v>2871</v>
      </c>
      <c r="AF234" s="186">
        <v>9.493670886076E-3</v>
      </c>
      <c r="AG234" s="185">
        <v>0</v>
      </c>
      <c r="AH234" s="186" t="s">
        <v>132</v>
      </c>
      <c r="AI234" s="185">
        <v>0</v>
      </c>
      <c r="AJ234" s="186" t="s">
        <v>132</v>
      </c>
      <c r="AK234" s="185">
        <v>944</v>
      </c>
      <c r="AL234" s="186">
        <v>3.0567685589519611E-2</v>
      </c>
      <c r="AM234" s="185">
        <v>490</v>
      </c>
      <c r="AN234" s="186">
        <v>-0.11392405063291144</v>
      </c>
      <c r="AO234" s="185">
        <v>179</v>
      </c>
      <c r="AP234" s="186">
        <v>8.4848484848484951E-2</v>
      </c>
      <c r="AQ234" s="185">
        <v>285</v>
      </c>
      <c r="AR234" s="186">
        <v>-0.22343324250681196</v>
      </c>
      <c r="AS234" s="185">
        <v>157130.04468471656</v>
      </c>
      <c r="AT234" s="186">
        <v>9.4180082870133575E-2</v>
      </c>
      <c r="AU234" s="187">
        <v>244088.22760972095</v>
      </c>
      <c r="AV234" s="188">
        <v>0.12422668427564831</v>
      </c>
    </row>
    <row r="235" spans="2:48" ht="15" hidden="1" customHeight="1" outlineLevel="1">
      <c r="B235" s="184" t="s">
        <v>18</v>
      </c>
      <c r="C235" s="185">
        <v>61606</v>
      </c>
      <c r="D235" s="186">
        <v>2.9140280332753399E-3</v>
      </c>
      <c r="E235" s="185">
        <v>4745</v>
      </c>
      <c r="F235" s="186">
        <v>-0.18133195307108352</v>
      </c>
      <c r="G235" s="185">
        <v>8243</v>
      </c>
      <c r="H235" s="186">
        <v>0.14311468589654686</v>
      </c>
      <c r="I235" s="185">
        <v>32303</v>
      </c>
      <c r="J235" s="186">
        <v>-5.0637747604772798E-2</v>
      </c>
      <c r="K235" s="185">
        <v>24472</v>
      </c>
      <c r="L235" s="186">
        <v>-0.11506472842988358</v>
      </c>
      <c r="M235" s="185">
        <v>82529</v>
      </c>
      <c r="N235" s="186">
        <v>0.29493817862298366</v>
      </c>
      <c r="O235" s="185">
        <v>2631</v>
      </c>
      <c r="P235" s="186">
        <v>4.2514970059880239</v>
      </c>
      <c r="Q235" s="185">
        <v>11032</v>
      </c>
      <c r="R235" s="186">
        <v>0.21685418045444527</v>
      </c>
      <c r="S235" s="185">
        <v>1946.1450346740639</v>
      </c>
      <c r="T235" s="186">
        <v>3.092587486341503</v>
      </c>
      <c r="U235" s="185">
        <v>451</v>
      </c>
      <c r="V235" s="186">
        <v>1.1893203883495147</v>
      </c>
      <c r="W235" s="185">
        <v>64</v>
      </c>
      <c r="X235" s="186">
        <v>1.2857142857142856</v>
      </c>
      <c r="Y235" s="185">
        <v>1334</v>
      </c>
      <c r="Z235" s="186">
        <v>5.67</v>
      </c>
      <c r="AA235" s="185">
        <v>89</v>
      </c>
      <c r="AB235" s="186">
        <v>1.0697674418604652</v>
      </c>
      <c r="AC235" s="185">
        <v>2099</v>
      </c>
      <c r="AD235" s="186">
        <v>-0.15465163109142166</v>
      </c>
      <c r="AE235" s="185">
        <v>2378</v>
      </c>
      <c r="AF235" s="186">
        <v>-2.2605836415947378E-2</v>
      </c>
      <c r="AG235" s="185">
        <v>0</v>
      </c>
      <c r="AH235" s="186" t="s">
        <v>132</v>
      </c>
      <c r="AI235" s="185">
        <v>0</v>
      </c>
      <c r="AJ235" s="186" t="s">
        <v>132</v>
      </c>
      <c r="AK235" s="185">
        <v>919</v>
      </c>
      <c r="AL235" s="186">
        <v>5.4704595185994798E-3</v>
      </c>
      <c r="AM235" s="185">
        <v>1122</v>
      </c>
      <c r="AN235" s="186">
        <v>0.71822358346094939</v>
      </c>
      <c r="AO235" s="185">
        <v>260</v>
      </c>
      <c r="AP235" s="186">
        <v>0.69934640522875813</v>
      </c>
      <c r="AQ235" s="185">
        <v>223</v>
      </c>
      <c r="AR235" s="186">
        <v>2.2935779816513735E-2</v>
      </c>
      <c r="AS235" s="185">
        <v>174908.80310053803</v>
      </c>
      <c r="AT235" s="186">
        <v>0.12612279033016871</v>
      </c>
      <c r="AU235" s="187">
        <v>236514.80601456604</v>
      </c>
      <c r="AV235" s="188">
        <v>9.1202571604600768E-2</v>
      </c>
    </row>
    <row r="236" spans="2:48" ht="15" hidden="1" customHeight="1" outlineLevel="1">
      <c r="B236" s="184" t="s">
        <v>19</v>
      </c>
      <c r="C236" s="185">
        <v>86445</v>
      </c>
      <c r="D236" s="186">
        <v>0.40565546847051936</v>
      </c>
      <c r="E236" s="185">
        <v>5693</v>
      </c>
      <c r="F236" s="186">
        <v>-2.3164035689773543E-2</v>
      </c>
      <c r="G236" s="185">
        <v>8156</v>
      </c>
      <c r="H236" s="186">
        <v>0.45305540709068226</v>
      </c>
      <c r="I236" s="185">
        <v>49563</v>
      </c>
      <c r="J236" s="186">
        <v>0.51796269639520998</v>
      </c>
      <c r="K236" s="185">
        <v>24345</v>
      </c>
      <c r="L236" s="186">
        <v>-0.16400535695889562</v>
      </c>
      <c r="M236" s="185">
        <v>77015</v>
      </c>
      <c r="N236" s="186">
        <v>0.27289104852571722</v>
      </c>
      <c r="O236" s="185">
        <v>2529</v>
      </c>
      <c r="P236" s="186">
        <v>0.47120418848167533</v>
      </c>
      <c r="Q236" s="185">
        <v>11385</v>
      </c>
      <c r="R236" s="186">
        <v>5.8577405857740628E-2</v>
      </c>
      <c r="S236" s="185">
        <v>18798.238067872804</v>
      </c>
      <c r="T236" s="186">
        <v>0.48627119023481113</v>
      </c>
      <c r="U236" s="185">
        <v>8426</v>
      </c>
      <c r="V236" s="186">
        <v>0.75359001040582729</v>
      </c>
      <c r="W236" s="185">
        <v>1761</v>
      </c>
      <c r="X236" s="186">
        <v>1.4057377049180326</v>
      </c>
      <c r="Y236" s="185">
        <v>3425</v>
      </c>
      <c r="Z236" s="186">
        <v>7.8740157480315043E-2</v>
      </c>
      <c r="AA236" s="185">
        <v>5184</v>
      </c>
      <c r="AB236" s="186">
        <v>0.31673863347726705</v>
      </c>
      <c r="AC236" s="185">
        <v>2894</v>
      </c>
      <c r="AD236" s="186">
        <v>0.34479553903345717</v>
      </c>
      <c r="AE236" s="185">
        <v>2370</v>
      </c>
      <c r="AF236" s="186">
        <v>0.1572265625</v>
      </c>
      <c r="AG236" s="185">
        <v>0</v>
      </c>
      <c r="AH236" s="186" t="s">
        <v>132</v>
      </c>
      <c r="AI236" s="185">
        <v>0</v>
      </c>
      <c r="AJ236" s="186" t="s">
        <v>132</v>
      </c>
      <c r="AK236" s="185">
        <v>1253</v>
      </c>
      <c r="AL236" s="186">
        <v>0.13291139240506333</v>
      </c>
      <c r="AM236" s="185">
        <v>1187</v>
      </c>
      <c r="AN236" s="186">
        <v>1.2396226415094338</v>
      </c>
      <c r="AO236" s="185">
        <v>138</v>
      </c>
      <c r="AP236" s="186">
        <v>-0.16363636363636369</v>
      </c>
      <c r="AQ236" s="185">
        <v>387</v>
      </c>
      <c r="AR236" s="186">
        <v>0.11527377521613835</v>
      </c>
      <c r="AS236" s="185">
        <v>205716.79367022589</v>
      </c>
      <c r="AT236" s="186">
        <v>0.24533214333216025</v>
      </c>
      <c r="AU236" s="187">
        <v>292162.19932569447</v>
      </c>
      <c r="AV236" s="188">
        <v>0.28882913699523738</v>
      </c>
    </row>
    <row r="237" spans="2:48" ht="15" hidden="1" customHeight="1" outlineLevel="1">
      <c r="B237" s="184" t="s">
        <v>20</v>
      </c>
      <c r="C237" s="185">
        <v>54395</v>
      </c>
      <c r="D237" s="186">
        <v>-0.29566613577801082</v>
      </c>
      <c r="E237" s="185">
        <v>7057</v>
      </c>
      <c r="F237" s="186">
        <v>8.9715873996293993E-2</v>
      </c>
      <c r="G237" s="185">
        <v>7346</v>
      </c>
      <c r="H237" s="186">
        <v>-0.14957166010650613</v>
      </c>
      <c r="I237" s="185">
        <v>43023</v>
      </c>
      <c r="J237" s="186">
        <v>-1.9105811541004547E-2</v>
      </c>
      <c r="K237" s="185">
        <v>15863</v>
      </c>
      <c r="L237" s="186">
        <v>2.5138942742665149E-2</v>
      </c>
      <c r="M237" s="185">
        <v>81813</v>
      </c>
      <c r="N237" s="186">
        <v>0.34904773682908741</v>
      </c>
      <c r="O237" s="185">
        <v>852</v>
      </c>
      <c r="P237" s="186">
        <v>-0.61202185792349728</v>
      </c>
      <c r="Q237" s="185">
        <v>11671</v>
      </c>
      <c r="R237" s="186">
        <v>1.1108699584011577</v>
      </c>
      <c r="S237" s="185">
        <v>49976.743264788427</v>
      </c>
      <c r="T237" s="186">
        <v>6.2989558808692614E-3</v>
      </c>
      <c r="U237" s="185">
        <v>23104</v>
      </c>
      <c r="V237" s="186">
        <v>0.27252698832341915</v>
      </c>
      <c r="W237" s="185">
        <v>3563</v>
      </c>
      <c r="X237" s="186">
        <v>0.46806757313555836</v>
      </c>
      <c r="Y237" s="185">
        <v>8261</v>
      </c>
      <c r="Z237" s="186">
        <v>2.6702269692924219E-3</v>
      </c>
      <c r="AA237" s="185">
        <v>15048</v>
      </c>
      <c r="AB237" s="186">
        <v>-0.27799635351693697</v>
      </c>
      <c r="AC237" s="185">
        <v>2306</v>
      </c>
      <c r="AD237" s="186">
        <v>6.0229885057471177E-2</v>
      </c>
      <c r="AE237" s="185">
        <v>2251</v>
      </c>
      <c r="AF237" s="186">
        <v>0.47124183006535958</v>
      </c>
      <c r="AG237" s="185">
        <v>0</v>
      </c>
      <c r="AH237" s="186" t="s">
        <v>132</v>
      </c>
      <c r="AI237" s="185">
        <v>0</v>
      </c>
      <c r="AJ237" s="186" t="s">
        <v>132</v>
      </c>
      <c r="AK237" s="185">
        <v>651</v>
      </c>
      <c r="AL237" s="186">
        <v>-0.2806629834254144</v>
      </c>
      <c r="AM237" s="185">
        <v>1063</v>
      </c>
      <c r="AN237" s="186">
        <v>1.3674832962138086</v>
      </c>
      <c r="AO237" s="185">
        <v>146</v>
      </c>
      <c r="AP237" s="186">
        <v>0.36448598130841114</v>
      </c>
      <c r="AQ237" s="185">
        <v>253</v>
      </c>
      <c r="AR237" s="186">
        <v>2.8455284552845628E-2</v>
      </c>
      <c r="AS237" s="185">
        <v>224273.13124966816</v>
      </c>
      <c r="AT237" s="186">
        <v>0.13328507189309446</v>
      </c>
      <c r="AU237" s="187">
        <v>278667.83558353235</v>
      </c>
      <c r="AV237" s="188">
        <v>1.2872087148836364E-2</v>
      </c>
    </row>
    <row r="238" spans="2:48" ht="15" hidden="1" customHeight="1" outlineLevel="1">
      <c r="B238" s="184" t="s">
        <v>21</v>
      </c>
      <c r="C238" s="185">
        <v>40536</v>
      </c>
      <c r="D238" s="186">
        <v>0.16895925253049571</v>
      </c>
      <c r="E238" s="185">
        <v>6745</v>
      </c>
      <c r="F238" s="186">
        <v>0.16152918890993639</v>
      </c>
      <c r="G238" s="185">
        <v>9439</v>
      </c>
      <c r="H238" s="186">
        <v>0.21433166087739619</v>
      </c>
      <c r="I238" s="185">
        <v>42843</v>
      </c>
      <c r="J238" s="186">
        <v>0.17590711972333528</v>
      </c>
      <c r="K238" s="185">
        <v>14895</v>
      </c>
      <c r="L238" s="186">
        <v>-9.9999999999999978E-2</v>
      </c>
      <c r="M238" s="185">
        <v>79555</v>
      </c>
      <c r="N238" s="186">
        <v>0.29252640129975638</v>
      </c>
      <c r="O238" s="185">
        <v>1896</v>
      </c>
      <c r="P238" s="186">
        <v>0.47433903576982894</v>
      </c>
      <c r="Q238" s="185">
        <v>13387</v>
      </c>
      <c r="R238" s="186">
        <v>0.71014307613694427</v>
      </c>
      <c r="S238" s="185">
        <v>47402.902457743599</v>
      </c>
      <c r="T238" s="186">
        <v>-1.7749755616916829E-2</v>
      </c>
      <c r="U238" s="185">
        <v>17728</v>
      </c>
      <c r="V238" s="186">
        <v>7.2733873895679535E-2</v>
      </c>
      <c r="W238" s="185">
        <v>4278</v>
      </c>
      <c r="X238" s="186">
        <v>0.76849937990905337</v>
      </c>
      <c r="Y238" s="185">
        <v>8996</v>
      </c>
      <c r="Z238" s="186">
        <v>6.1224489795918435E-2</v>
      </c>
      <c r="AA238" s="185">
        <v>16400</v>
      </c>
      <c r="AB238" s="186">
        <v>-0.21297629331029855</v>
      </c>
      <c r="AC238" s="185">
        <v>2573</v>
      </c>
      <c r="AD238" s="186">
        <v>0.36716259298618481</v>
      </c>
      <c r="AE238" s="185">
        <v>2782</v>
      </c>
      <c r="AF238" s="186">
        <v>0.43402061855670104</v>
      </c>
      <c r="AG238" s="185">
        <v>0</v>
      </c>
      <c r="AH238" s="186" t="s">
        <v>132</v>
      </c>
      <c r="AI238" s="185">
        <v>0</v>
      </c>
      <c r="AJ238" s="186" t="s">
        <v>132</v>
      </c>
      <c r="AK238" s="185">
        <v>871</v>
      </c>
      <c r="AL238" s="186">
        <v>0.12823834196891193</v>
      </c>
      <c r="AM238" s="185">
        <v>951</v>
      </c>
      <c r="AN238" s="186">
        <v>1.6940509915014164</v>
      </c>
      <c r="AO238" s="185">
        <v>211</v>
      </c>
      <c r="AP238" s="186">
        <v>-0.46717171717171713</v>
      </c>
      <c r="AQ238" s="185">
        <v>453</v>
      </c>
      <c r="AR238" s="186">
        <v>7.3459715639810463E-2</v>
      </c>
      <c r="AS238" s="185">
        <v>224007.06441568473</v>
      </c>
      <c r="AT238" s="186">
        <v>0.1712521392223505</v>
      </c>
      <c r="AU238" s="187">
        <v>264543.23337493726</v>
      </c>
      <c r="AV238" s="188">
        <v>0.17090084732976352</v>
      </c>
    </row>
    <row r="239" spans="2:48" ht="15" hidden="1" customHeight="1" outlineLevel="1">
      <c r="B239" s="184" t="s">
        <v>22</v>
      </c>
      <c r="C239" s="185">
        <v>33243</v>
      </c>
      <c r="D239" s="186">
        <v>0.30718414533443439</v>
      </c>
      <c r="E239" s="185">
        <v>7414</v>
      </c>
      <c r="F239" s="186">
        <v>0.32748433303491487</v>
      </c>
      <c r="G239" s="185">
        <v>10406</v>
      </c>
      <c r="H239" s="186">
        <v>0.59113149847094792</v>
      </c>
      <c r="I239" s="185">
        <v>49345</v>
      </c>
      <c r="J239" s="186">
        <v>0.34107895094442187</v>
      </c>
      <c r="K239" s="185">
        <v>8027</v>
      </c>
      <c r="L239" s="186">
        <v>-0.22832147663910785</v>
      </c>
      <c r="M239" s="185">
        <v>85413</v>
      </c>
      <c r="N239" s="186">
        <v>0.41790202360596962</v>
      </c>
      <c r="O239" s="185">
        <v>2439</v>
      </c>
      <c r="P239" s="186">
        <v>4.9487804878048784</v>
      </c>
      <c r="Q239" s="185">
        <v>18019</v>
      </c>
      <c r="R239" s="186">
        <v>0.68970367591897985</v>
      </c>
      <c r="S239" s="185">
        <v>50886.366909121702</v>
      </c>
      <c r="T239" s="186">
        <v>4.9923751749012313E-2</v>
      </c>
      <c r="U239" s="185">
        <v>17997</v>
      </c>
      <c r="V239" s="186">
        <v>0.1688640644281354</v>
      </c>
      <c r="W239" s="185">
        <v>4086</v>
      </c>
      <c r="X239" s="186">
        <v>0.14421730607672911</v>
      </c>
      <c r="Y239" s="185">
        <v>8810</v>
      </c>
      <c r="Z239" s="186">
        <v>5.3827751196172224E-2</v>
      </c>
      <c r="AA239" s="185">
        <v>19993</v>
      </c>
      <c r="AB239" s="186">
        <v>-5.4212592837882601E-2</v>
      </c>
      <c r="AC239" s="185">
        <v>2110</v>
      </c>
      <c r="AD239" s="186">
        <v>0.15237575095576195</v>
      </c>
      <c r="AE239" s="185">
        <v>3844</v>
      </c>
      <c r="AF239" s="186">
        <v>0.7887389483480689</v>
      </c>
      <c r="AG239" s="185">
        <v>0</v>
      </c>
      <c r="AH239" s="186" t="s">
        <v>132</v>
      </c>
      <c r="AI239" s="185">
        <v>0</v>
      </c>
      <c r="AJ239" s="186" t="s">
        <v>132</v>
      </c>
      <c r="AK239" s="185">
        <v>1528</v>
      </c>
      <c r="AL239" s="186">
        <v>0.3941605839416058</v>
      </c>
      <c r="AM239" s="185">
        <v>708</v>
      </c>
      <c r="AN239" s="186">
        <v>-0.2601880877742947</v>
      </c>
      <c r="AO239" s="185">
        <v>187</v>
      </c>
      <c r="AP239" s="186">
        <v>0.52032520325203246</v>
      </c>
      <c r="AQ239" s="185">
        <v>426</v>
      </c>
      <c r="AR239" s="186">
        <v>-0.29586776859504127</v>
      </c>
      <c r="AS239" s="185">
        <v>240760.30616474486</v>
      </c>
      <c r="AT239" s="186">
        <v>0.29536370082539198</v>
      </c>
      <c r="AU239" s="187">
        <v>274003.61334889021</v>
      </c>
      <c r="AV239" s="188">
        <v>0.29678862894852998</v>
      </c>
    </row>
    <row r="240" spans="2:48" collapsed="1">
      <c r="B240" s="197">
        <v>1992</v>
      </c>
      <c r="C240" s="198">
        <v>864848</v>
      </c>
      <c r="D240" s="199">
        <v>2.0090467849707805E-2</v>
      </c>
      <c r="E240" s="198">
        <v>87397</v>
      </c>
      <c r="F240" s="199">
        <v>7.6476819234369664E-2</v>
      </c>
      <c r="G240" s="198">
        <v>116409</v>
      </c>
      <c r="H240" s="199">
        <v>0.20820143436880501</v>
      </c>
      <c r="I240" s="198">
        <v>473402</v>
      </c>
      <c r="J240" s="199">
        <v>4.5771645437636233E-2</v>
      </c>
      <c r="K240" s="198">
        <v>176407</v>
      </c>
      <c r="L240" s="199">
        <v>-8.3628562226631842E-2</v>
      </c>
      <c r="M240" s="198">
        <v>1012078</v>
      </c>
      <c r="N240" s="199">
        <v>0.12169198406699477</v>
      </c>
      <c r="O240" s="198">
        <v>30733</v>
      </c>
      <c r="P240" s="199">
        <v>0.40809126729588563</v>
      </c>
      <c r="Q240" s="198">
        <v>171251</v>
      </c>
      <c r="R240" s="199">
        <v>0.13551882132176929</v>
      </c>
      <c r="S240" s="198">
        <v>277334.36845592596</v>
      </c>
      <c r="T240" s="199">
        <v>-4.1019135567318288E-2</v>
      </c>
      <c r="U240" s="198">
        <v>109533</v>
      </c>
      <c r="V240" s="199">
        <v>6.9835812586073853E-2</v>
      </c>
      <c r="W240" s="198">
        <v>27016</v>
      </c>
      <c r="X240" s="199">
        <v>0.28476317291230746</v>
      </c>
      <c r="Y240" s="198">
        <v>55094</v>
      </c>
      <c r="Z240" s="199">
        <v>1.3856940431718145E-2</v>
      </c>
      <c r="AA240" s="198">
        <v>85691</v>
      </c>
      <c r="AB240" s="199">
        <v>-0.23109156983265289</v>
      </c>
      <c r="AC240" s="198">
        <v>31977</v>
      </c>
      <c r="AD240" s="199">
        <v>0.12551476540776463</v>
      </c>
      <c r="AE240" s="198">
        <v>33285</v>
      </c>
      <c r="AF240" s="199">
        <v>0.13156552779194297</v>
      </c>
      <c r="AG240" s="198">
        <v>0</v>
      </c>
      <c r="AH240" s="199" t="s">
        <v>132</v>
      </c>
      <c r="AI240" s="198">
        <v>0</v>
      </c>
      <c r="AJ240" s="199" t="s">
        <v>132</v>
      </c>
      <c r="AK240" s="198">
        <v>15042</v>
      </c>
      <c r="AL240" s="199">
        <v>4.1040902484601016E-2</v>
      </c>
      <c r="AM240" s="198">
        <v>9845</v>
      </c>
      <c r="AN240" s="199">
        <v>0.34494535519125691</v>
      </c>
      <c r="AO240" s="198">
        <v>2726</v>
      </c>
      <c r="AP240" s="199">
        <v>0.10903173311635483</v>
      </c>
      <c r="AQ240" s="198">
        <v>4497</v>
      </c>
      <c r="AR240" s="199">
        <v>-8.8199513381995165E-2</v>
      </c>
      <c r="AS240" s="198">
        <v>2442384.6660672287</v>
      </c>
      <c r="AT240" s="199">
        <v>7.4129436121916026E-2</v>
      </c>
      <c r="AU240" s="200">
        <v>3307232.6861576964</v>
      </c>
      <c r="AV240" s="201">
        <v>5.9452800946193873E-2</v>
      </c>
    </row>
    <row r="241" spans="2:48" ht="15" hidden="1" customHeight="1" outlineLevel="1">
      <c r="B241" s="184" t="s">
        <v>11</v>
      </c>
      <c r="C241" s="185">
        <v>50609</v>
      </c>
      <c r="D241" s="186">
        <v>8.0811532301121147E-2</v>
      </c>
      <c r="E241" s="185">
        <v>6449</v>
      </c>
      <c r="F241" s="186">
        <v>5.6347256347256458E-2</v>
      </c>
      <c r="G241" s="185">
        <v>6668</v>
      </c>
      <c r="H241" s="186">
        <v>-0.13727519730883686</v>
      </c>
      <c r="I241" s="185">
        <v>51219</v>
      </c>
      <c r="J241" s="186">
        <v>0.34035537644257197</v>
      </c>
      <c r="K241" s="185">
        <v>7631</v>
      </c>
      <c r="L241" s="186">
        <v>-0.30652490003635047</v>
      </c>
      <c r="M241" s="185">
        <v>79907</v>
      </c>
      <c r="N241" s="186">
        <v>0.39019467979609934</v>
      </c>
      <c r="O241" s="185">
        <v>583</v>
      </c>
      <c r="P241" s="186">
        <v>-0.3464125560538116</v>
      </c>
      <c r="Q241" s="185">
        <v>9477</v>
      </c>
      <c r="R241" s="186">
        <v>0.27498990986142879</v>
      </c>
      <c r="S241" s="185">
        <v>52648.555975559953</v>
      </c>
      <c r="T241" s="186">
        <v>-4.1143582854217264E-3</v>
      </c>
      <c r="U241" s="185">
        <v>18906</v>
      </c>
      <c r="V241" s="186">
        <v>-6.4429928741092657E-2</v>
      </c>
      <c r="W241" s="185">
        <v>5200</v>
      </c>
      <c r="X241" s="186">
        <v>0.58924205378973116</v>
      </c>
      <c r="Y241" s="185">
        <v>7445</v>
      </c>
      <c r="Z241" s="186">
        <v>3.1163434903047182E-2</v>
      </c>
      <c r="AA241" s="185">
        <v>21097</v>
      </c>
      <c r="AB241" s="186">
        <v>-4.8227014346296171E-2</v>
      </c>
      <c r="AC241" s="185">
        <v>3505</v>
      </c>
      <c r="AD241" s="186">
        <v>0.80856553147574828</v>
      </c>
      <c r="AE241" s="185">
        <v>4072</v>
      </c>
      <c r="AF241" s="186">
        <v>1.2915025323579066</v>
      </c>
      <c r="AG241" s="185">
        <v>0</v>
      </c>
      <c r="AH241" s="186" t="s">
        <v>132</v>
      </c>
      <c r="AI241" s="185">
        <v>0</v>
      </c>
      <c r="AJ241" s="186" t="s">
        <v>132</v>
      </c>
      <c r="AK241" s="185">
        <v>919</v>
      </c>
      <c r="AL241" s="186">
        <v>0.55762711864406778</v>
      </c>
      <c r="AM241" s="185">
        <v>590</v>
      </c>
      <c r="AN241" s="186">
        <v>-0.30260047281323876</v>
      </c>
      <c r="AO241" s="185">
        <v>142</v>
      </c>
      <c r="AP241" s="186">
        <v>0.12698412698412698</v>
      </c>
      <c r="AQ241" s="185">
        <v>446</v>
      </c>
      <c r="AR241" s="186">
        <v>0.29651162790697683</v>
      </c>
      <c r="AS241" s="185">
        <v>224256</v>
      </c>
      <c r="AT241" s="186">
        <v>0.19704070630184378</v>
      </c>
      <c r="AU241" s="187">
        <v>274865</v>
      </c>
      <c r="AV241" s="188">
        <v>0.17379904085545794</v>
      </c>
    </row>
    <row r="242" spans="2:48" ht="15" hidden="1" customHeight="1" outlineLevel="1">
      <c r="B242" s="184" t="s">
        <v>12</v>
      </c>
      <c r="C242" s="185">
        <v>51985</v>
      </c>
      <c r="D242" s="186">
        <v>0.18368322783368995</v>
      </c>
      <c r="E242" s="185">
        <v>7179</v>
      </c>
      <c r="F242" s="186">
        <v>0.28771300448430503</v>
      </c>
      <c r="G242" s="185">
        <v>9526</v>
      </c>
      <c r="H242" s="186">
        <v>0.66363953894516237</v>
      </c>
      <c r="I242" s="185">
        <v>47397</v>
      </c>
      <c r="J242" s="186">
        <v>0.26601314172765633</v>
      </c>
      <c r="K242" s="185">
        <v>8020</v>
      </c>
      <c r="L242" s="186">
        <v>0.27079702107431469</v>
      </c>
      <c r="M242" s="185">
        <v>88579</v>
      </c>
      <c r="N242" s="186">
        <v>0.37995014799813065</v>
      </c>
      <c r="O242" s="185">
        <v>633</v>
      </c>
      <c r="P242" s="186">
        <v>-0.41388888888888886</v>
      </c>
      <c r="Q242" s="185">
        <v>11162</v>
      </c>
      <c r="R242" s="186">
        <v>1.1783762685402031</v>
      </c>
      <c r="S242" s="185">
        <v>51710.024595918803</v>
      </c>
      <c r="T242" s="186">
        <v>0.20421609222032022</v>
      </c>
      <c r="U242" s="185">
        <v>20921</v>
      </c>
      <c r="V242" s="186">
        <v>0.33800204655922239</v>
      </c>
      <c r="W242" s="185">
        <v>4505</v>
      </c>
      <c r="X242" s="186">
        <v>0.51530440632357877</v>
      </c>
      <c r="Y242" s="185">
        <v>7939</v>
      </c>
      <c r="Z242" s="186">
        <v>0.17128946591915017</v>
      </c>
      <c r="AA242" s="185">
        <v>18344</v>
      </c>
      <c r="AB242" s="186">
        <v>4.5003987695112269E-2</v>
      </c>
      <c r="AC242" s="185">
        <v>2665</v>
      </c>
      <c r="AD242" s="186">
        <v>0.38802083333333326</v>
      </c>
      <c r="AE242" s="185">
        <v>2406</v>
      </c>
      <c r="AF242" s="186">
        <v>6.4130915524104326E-2</v>
      </c>
      <c r="AG242" s="185">
        <v>0</v>
      </c>
      <c r="AH242" s="186" t="s">
        <v>132</v>
      </c>
      <c r="AI242" s="185">
        <v>0</v>
      </c>
      <c r="AJ242" s="186" t="s">
        <v>132</v>
      </c>
      <c r="AK242" s="185">
        <v>1794</v>
      </c>
      <c r="AL242" s="186">
        <v>1.7770897832817338</v>
      </c>
      <c r="AM242" s="185">
        <v>599</v>
      </c>
      <c r="AN242" s="186">
        <v>-0.49706129303106628</v>
      </c>
      <c r="AO242" s="185">
        <v>166</v>
      </c>
      <c r="AP242" s="186">
        <v>-0.18226600985221675</v>
      </c>
      <c r="AQ242" s="185">
        <v>573</v>
      </c>
      <c r="AR242" s="186">
        <v>1.4382978723404256</v>
      </c>
      <c r="AS242" s="185">
        <v>232412.07373810111</v>
      </c>
      <c r="AT242" s="186">
        <v>0.32923745282487782</v>
      </c>
      <c r="AU242" s="187">
        <v>284397.25742132886</v>
      </c>
      <c r="AV242" s="188">
        <v>0.30001631209718194</v>
      </c>
    </row>
    <row r="243" spans="2:48" ht="15" hidden="1" customHeight="1" outlineLevel="1">
      <c r="B243" s="184" t="s">
        <v>13</v>
      </c>
      <c r="C243" s="185">
        <v>76649</v>
      </c>
      <c r="D243" s="186">
        <v>6.5072395297779417E-2</v>
      </c>
      <c r="E243" s="185">
        <v>7000</v>
      </c>
      <c r="F243" s="186">
        <v>0.38613861386138604</v>
      </c>
      <c r="G243" s="185">
        <v>7802</v>
      </c>
      <c r="H243" s="186">
        <v>0.37820173114290756</v>
      </c>
      <c r="I243" s="185">
        <v>41861</v>
      </c>
      <c r="J243" s="186">
        <v>0.46254629306128159</v>
      </c>
      <c r="K243" s="185">
        <v>14408</v>
      </c>
      <c r="L243" s="186">
        <v>0.33791438387965456</v>
      </c>
      <c r="M243" s="185">
        <v>87224</v>
      </c>
      <c r="N243" s="186">
        <v>0.22833403745951264</v>
      </c>
      <c r="O243" s="185">
        <v>2509</v>
      </c>
      <c r="P243" s="186">
        <v>1.1172995780590718</v>
      </c>
      <c r="Q243" s="185">
        <v>16387</v>
      </c>
      <c r="R243" s="186">
        <v>0.34994645357937237</v>
      </c>
      <c r="S243" s="185">
        <v>17278.298713072414</v>
      </c>
      <c r="T243" s="186">
        <v>5.4225551165376196E-2</v>
      </c>
      <c r="U243" s="185">
        <v>6309</v>
      </c>
      <c r="V243" s="186">
        <v>-4.9849397590361444E-2</v>
      </c>
      <c r="W243" s="185">
        <v>1467</v>
      </c>
      <c r="X243" s="186">
        <v>4.794520547945158E-3</v>
      </c>
      <c r="Y243" s="185">
        <v>4679</v>
      </c>
      <c r="Z243" s="186">
        <v>0.34376794945433664</v>
      </c>
      <c r="AA243" s="185">
        <v>4823</v>
      </c>
      <c r="AB243" s="186">
        <v>3.1198003327788104E-3</v>
      </c>
      <c r="AC243" s="185">
        <v>3249</v>
      </c>
      <c r="AD243" s="186">
        <v>1.0853658536585367</v>
      </c>
      <c r="AE243" s="185">
        <v>2416</v>
      </c>
      <c r="AF243" s="186">
        <v>0.45279615153337338</v>
      </c>
      <c r="AG243" s="185">
        <v>0</v>
      </c>
      <c r="AH243" s="186" t="s">
        <v>132</v>
      </c>
      <c r="AI243" s="185">
        <v>0</v>
      </c>
      <c r="AJ243" s="186" t="s">
        <v>132</v>
      </c>
      <c r="AK243" s="185">
        <v>1011</v>
      </c>
      <c r="AL243" s="186">
        <v>-0.37707948243992606</v>
      </c>
      <c r="AM243" s="185">
        <v>554</v>
      </c>
      <c r="AN243" s="186">
        <v>0.81045751633986929</v>
      </c>
      <c r="AO243" s="185">
        <v>315</v>
      </c>
      <c r="AP243" s="186">
        <v>0.34615384615384626</v>
      </c>
      <c r="AQ243" s="185">
        <v>341</v>
      </c>
      <c r="AR243" s="186">
        <v>-3.3994334277620442E-2</v>
      </c>
      <c r="AS243" s="185">
        <v>202360.52996139548</v>
      </c>
      <c r="AT243" s="186">
        <v>0.2924967797041762</v>
      </c>
      <c r="AU243" s="187">
        <v>279009.5950337908</v>
      </c>
      <c r="AV243" s="188">
        <v>0.22087843178151334</v>
      </c>
    </row>
    <row r="244" spans="2:48" ht="15" hidden="1" customHeight="1" outlineLevel="1">
      <c r="B244" s="184" t="s">
        <v>14</v>
      </c>
      <c r="C244" s="185">
        <v>102359</v>
      </c>
      <c r="D244" s="186">
        <v>0.2237019857257283</v>
      </c>
      <c r="E244" s="185">
        <v>8265</v>
      </c>
      <c r="F244" s="186">
        <v>0.61678403755868549</v>
      </c>
      <c r="G244" s="185">
        <v>7391</v>
      </c>
      <c r="H244" s="186">
        <v>3.3272752691178464E-2</v>
      </c>
      <c r="I244" s="185">
        <v>34659</v>
      </c>
      <c r="J244" s="186">
        <v>0.32991826867733387</v>
      </c>
      <c r="K244" s="185">
        <v>13981</v>
      </c>
      <c r="L244" s="186">
        <v>0.36706756624621106</v>
      </c>
      <c r="M244" s="185">
        <v>92051</v>
      </c>
      <c r="N244" s="186">
        <v>0.10210361217868136</v>
      </c>
      <c r="O244" s="185">
        <v>3216</v>
      </c>
      <c r="P244" s="186">
        <v>2.6923076923076925</v>
      </c>
      <c r="Q244" s="185">
        <v>17605</v>
      </c>
      <c r="R244" s="186">
        <v>0.37496094970321781</v>
      </c>
      <c r="S244" s="185">
        <v>1979.1445249279598</v>
      </c>
      <c r="T244" s="186">
        <v>0.43403686277261766</v>
      </c>
      <c r="U244" s="185">
        <v>240</v>
      </c>
      <c r="V244" s="186">
        <v>0.25</v>
      </c>
      <c r="W244" s="185">
        <v>136</v>
      </c>
      <c r="X244" s="186">
        <v>0.38775510204081631</v>
      </c>
      <c r="Y244" s="185">
        <v>1558</v>
      </c>
      <c r="Z244" s="186">
        <v>0.50676982591876207</v>
      </c>
      <c r="AA244" s="185">
        <v>44</v>
      </c>
      <c r="AB244" s="186">
        <v>-0.2142857142857143</v>
      </c>
      <c r="AC244" s="185">
        <v>2635</v>
      </c>
      <c r="AD244" s="186">
        <v>0.19555353901996364</v>
      </c>
      <c r="AE244" s="185">
        <v>2835</v>
      </c>
      <c r="AF244" s="186">
        <v>0.23475609756097571</v>
      </c>
      <c r="AG244" s="185">
        <v>0</v>
      </c>
      <c r="AH244" s="186" t="s">
        <v>132</v>
      </c>
      <c r="AI244" s="185">
        <v>0</v>
      </c>
      <c r="AJ244" s="186" t="s">
        <v>132</v>
      </c>
      <c r="AK244" s="185">
        <v>1679</v>
      </c>
      <c r="AL244" s="186">
        <v>0.60823754789272022</v>
      </c>
      <c r="AM244" s="185">
        <v>692</v>
      </c>
      <c r="AN244" s="186">
        <v>-0.27081138040042152</v>
      </c>
      <c r="AO244" s="185">
        <v>316</v>
      </c>
      <c r="AP244" s="186">
        <v>0.63730569948186533</v>
      </c>
      <c r="AQ244" s="185">
        <v>430</v>
      </c>
      <c r="AR244" s="186">
        <v>0.74796747967479682</v>
      </c>
      <c r="AS244" s="185">
        <v>187739.47673464686</v>
      </c>
      <c r="AT244" s="186">
        <v>0.21855615075169932</v>
      </c>
      <c r="AU244" s="187">
        <v>290098.70043663267</v>
      </c>
      <c r="AV244" s="188">
        <v>0.22036709758159323</v>
      </c>
    </row>
    <row r="245" spans="2:48" ht="15" hidden="1" customHeight="1" outlineLevel="1">
      <c r="B245" s="184" t="s">
        <v>15</v>
      </c>
      <c r="C245" s="185">
        <v>129719</v>
      </c>
      <c r="D245" s="186">
        <v>0.16311745137948663</v>
      </c>
      <c r="E245" s="185">
        <v>8654</v>
      </c>
      <c r="F245" s="186">
        <v>0.10438999489535483</v>
      </c>
      <c r="G245" s="185">
        <v>9225</v>
      </c>
      <c r="H245" s="186">
        <v>0.12472567666422818</v>
      </c>
      <c r="I245" s="185">
        <v>35794</v>
      </c>
      <c r="J245" s="186">
        <v>0.2574740909889337</v>
      </c>
      <c r="K245" s="185">
        <v>21078</v>
      </c>
      <c r="L245" s="186">
        <v>0.91287775660223258</v>
      </c>
      <c r="M245" s="185">
        <v>92597</v>
      </c>
      <c r="N245" s="186">
        <v>2.7337379206284096E-2</v>
      </c>
      <c r="O245" s="185">
        <v>2617</v>
      </c>
      <c r="P245" s="186">
        <v>1.8476605005440696</v>
      </c>
      <c r="Q245" s="185">
        <v>22089</v>
      </c>
      <c r="R245" s="186">
        <v>0.20284251796994113</v>
      </c>
      <c r="S245" s="185">
        <v>1893.5570087794754</v>
      </c>
      <c r="T245" s="186">
        <v>0.31881831072906497</v>
      </c>
      <c r="U245" s="185">
        <v>126</v>
      </c>
      <c r="V245" s="186">
        <v>-7.8740157480314821E-3</v>
      </c>
      <c r="W245" s="185">
        <v>90</v>
      </c>
      <c r="X245" s="186">
        <v>0.18421052631578938</v>
      </c>
      <c r="Y245" s="185">
        <v>1643</v>
      </c>
      <c r="Z245" s="186">
        <v>0.38067226890756301</v>
      </c>
      <c r="AA245" s="185">
        <v>34</v>
      </c>
      <c r="AB245" s="186">
        <v>-0.17073170731707321</v>
      </c>
      <c r="AC245" s="185">
        <v>1871</v>
      </c>
      <c r="AD245" s="186">
        <v>0.67953321364452424</v>
      </c>
      <c r="AE245" s="185">
        <v>2128</v>
      </c>
      <c r="AF245" s="186">
        <v>-1.9354838709677469E-2</v>
      </c>
      <c r="AG245" s="185">
        <v>0</v>
      </c>
      <c r="AH245" s="186" t="s">
        <v>132</v>
      </c>
      <c r="AI245" s="185">
        <v>0</v>
      </c>
      <c r="AJ245" s="186" t="s">
        <v>132</v>
      </c>
      <c r="AK245" s="185">
        <v>1815</v>
      </c>
      <c r="AL245" s="186">
        <v>0.1732385261797027</v>
      </c>
      <c r="AM245" s="185">
        <v>687</v>
      </c>
      <c r="AN245" s="186">
        <v>1.5257352941176472</v>
      </c>
      <c r="AO245" s="185">
        <v>185</v>
      </c>
      <c r="AP245" s="186">
        <v>-0.13551401869158874</v>
      </c>
      <c r="AQ245" s="185">
        <v>651</v>
      </c>
      <c r="AR245" s="186">
        <v>0.8600000000000001</v>
      </c>
      <c r="AS245" s="185">
        <v>201289.88438064765</v>
      </c>
      <c r="AT245" s="186">
        <v>0.16998578444682622</v>
      </c>
      <c r="AU245" s="187">
        <v>331009.04749809892</v>
      </c>
      <c r="AV245" s="188">
        <v>0.16728411278172861</v>
      </c>
    </row>
    <row r="246" spans="2:48" ht="15" hidden="1" customHeight="1" outlineLevel="1">
      <c r="B246" s="184" t="s">
        <v>16</v>
      </c>
      <c r="C246" s="185">
        <v>102721</v>
      </c>
      <c r="D246" s="186">
        <v>0.18818535140887427</v>
      </c>
      <c r="E246" s="185">
        <v>8220</v>
      </c>
      <c r="F246" s="186">
        <v>7.7467558002359382E-2</v>
      </c>
      <c r="G246" s="185">
        <v>11593</v>
      </c>
      <c r="H246" s="186">
        <v>7.0254800590841882E-2</v>
      </c>
      <c r="I246" s="185">
        <v>29582</v>
      </c>
      <c r="J246" s="186">
        <v>0.11419962335216582</v>
      </c>
      <c r="K246" s="185">
        <v>14397</v>
      </c>
      <c r="L246" s="186">
        <v>0.56557198782079166</v>
      </c>
      <c r="M246" s="185">
        <v>90245</v>
      </c>
      <c r="N246" s="186">
        <v>1.1205109529945689E-2</v>
      </c>
      <c r="O246" s="185">
        <v>4244</v>
      </c>
      <c r="P246" s="186">
        <v>4.8618784530386741</v>
      </c>
      <c r="Q246" s="185">
        <v>19220</v>
      </c>
      <c r="R246" s="186">
        <v>0.58189300411522638</v>
      </c>
      <c r="S246" s="185">
        <v>1856.2587752706809</v>
      </c>
      <c r="T246" s="186">
        <v>-0.20678676202403368</v>
      </c>
      <c r="U246" s="185">
        <v>172</v>
      </c>
      <c r="V246" s="186">
        <v>-3.9106145251396662E-2</v>
      </c>
      <c r="W246" s="185">
        <v>144</v>
      </c>
      <c r="X246" s="186">
        <v>-0.55417956656346745</v>
      </c>
      <c r="Y246" s="185">
        <v>1509</v>
      </c>
      <c r="Z246" s="186">
        <v>-0.14793901750423488</v>
      </c>
      <c r="AA246" s="185">
        <v>32</v>
      </c>
      <c r="AB246" s="186">
        <v>-0.52238805970149249</v>
      </c>
      <c r="AC246" s="185">
        <v>1971</v>
      </c>
      <c r="AD246" s="186">
        <v>-0.19485294117647056</v>
      </c>
      <c r="AE246" s="185">
        <v>2614</v>
      </c>
      <c r="AF246" s="186">
        <v>0.10063157894736841</v>
      </c>
      <c r="AG246" s="185">
        <v>0</v>
      </c>
      <c r="AH246" s="186" t="s">
        <v>132</v>
      </c>
      <c r="AI246" s="185">
        <v>0</v>
      </c>
      <c r="AJ246" s="186" t="s">
        <v>132</v>
      </c>
      <c r="AK246" s="185">
        <v>1522</v>
      </c>
      <c r="AL246" s="186">
        <v>0.90726817042606522</v>
      </c>
      <c r="AM246" s="185">
        <v>703</v>
      </c>
      <c r="AN246" s="186">
        <v>0.98587570621468923</v>
      </c>
      <c r="AO246" s="185">
        <v>225</v>
      </c>
      <c r="AP246" s="186">
        <v>0.300578034682081</v>
      </c>
      <c r="AQ246" s="185">
        <v>286</v>
      </c>
      <c r="AR246" s="186">
        <v>-0.22282608695652173</v>
      </c>
      <c r="AS246" s="185">
        <v>186685.53646529239</v>
      </c>
      <c r="AT246" s="186">
        <v>0.13016151726938019</v>
      </c>
      <c r="AU246" s="187">
        <v>289406.72465064371</v>
      </c>
      <c r="AV246" s="188">
        <v>0.15009591562700964</v>
      </c>
    </row>
    <row r="247" spans="2:48" ht="15" hidden="1" customHeight="1" outlineLevel="1">
      <c r="B247" s="184" t="s">
        <v>17</v>
      </c>
      <c r="C247" s="185">
        <v>73511</v>
      </c>
      <c r="D247" s="186">
        <v>0.27069540716668694</v>
      </c>
      <c r="E247" s="185">
        <v>5929</v>
      </c>
      <c r="F247" s="186">
        <v>0.34688777828259876</v>
      </c>
      <c r="G247" s="185">
        <v>8369</v>
      </c>
      <c r="H247" s="186">
        <v>0.24594312937323215</v>
      </c>
      <c r="I247" s="185">
        <v>28403</v>
      </c>
      <c r="J247" s="186">
        <v>0.19843881856540091</v>
      </c>
      <c r="K247" s="185">
        <v>13790</v>
      </c>
      <c r="L247" s="186">
        <v>0.74645390070921991</v>
      </c>
      <c r="M247" s="185">
        <v>65005</v>
      </c>
      <c r="N247" s="186">
        <v>-7.995301044526848E-2</v>
      </c>
      <c r="O247" s="185">
        <v>1912</v>
      </c>
      <c r="P247" s="186">
        <v>1.9735614307931573</v>
      </c>
      <c r="Q247" s="185">
        <v>11031</v>
      </c>
      <c r="R247" s="186">
        <v>0.28446669771774569</v>
      </c>
      <c r="S247" s="185">
        <v>2324.8621605822327</v>
      </c>
      <c r="T247" s="186">
        <v>0.56269423121198314</v>
      </c>
      <c r="U247" s="185">
        <v>619</v>
      </c>
      <c r="V247" s="186">
        <v>4.2905982905982905</v>
      </c>
      <c r="W247" s="185">
        <v>309</v>
      </c>
      <c r="X247" s="186">
        <v>3.6119402985074629</v>
      </c>
      <c r="Y247" s="185">
        <v>1117</v>
      </c>
      <c r="Z247" s="186">
        <v>-4.0378006872852201E-2</v>
      </c>
      <c r="AA247" s="185">
        <v>272</v>
      </c>
      <c r="AB247" s="186">
        <v>0.92907801418439706</v>
      </c>
      <c r="AC247" s="185">
        <v>1992</v>
      </c>
      <c r="AD247" s="186">
        <v>-0.16055625790139061</v>
      </c>
      <c r="AE247" s="185">
        <v>2844</v>
      </c>
      <c r="AF247" s="186">
        <v>0.1924528301886792</v>
      </c>
      <c r="AG247" s="185">
        <v>0</v>
      </c>
      <c r="AH247" s="186" t="s">
        <v>132</v>
      </c>
      <c r="AI247" s="185">
        <v>0</v>
      </c>
      <c r="AJ247" s="186" t="s">
        <v>132</v>
      </c>
      <c r="AK247" s="185">
        <v>916</v>
      </c>
      <c r="AL247" s="186">
        <v>-0.11154219204655669</v>
      </c>
      <c r="AM247" s="185">
        <v>553</v>
      </c>
      <c r="AN247" s="186">
        <v>6.5510597302504747E-2</v>
      </c>
      <c r="AO247" s="185">
        <v>165</v>
      </c>
      <c r="AP247" s="186">
        <v>7.8431372549019551E-2</v>
      </c>
      <c r="AQ247" s="185">
        <v>367</v>
      </c>
      <c r="AR247" s="186">
        <v>1.1337209302325579</v>
      </c>
      <c r="AS247" s="185">
        <v>143605.28686699379</v>
      </c>
      <c r="AT247" s="186">
        <v>9.8528190013028594E-2</v>
      </c>
      <c r="AU247" s="187">
        <v>217116.55756240094</v>
      </c>
      <c r="AV247" s="188">
        <v>0.15134457287556513</v>
      </c>
    </row>
    <row r="248" spans="2:48" ht="15" hidden="1" customHeight="1" outlineLevel="1">
      <c r="B248" s="184" t="s">
        <v>18</v>
      </c>
      <c r="C248" s="185">
        <v>61427</v>
      </c>
      <c r="D248" s="186">
        <v>0.45148865784499059</v>
      </c>
      <c r="E248" s="185">
        <v>5796</v>
      </c>
      <c r="F248" s="186">
        <v>1.1651101979828167</v>
      </c>
      <c r="G248" s="185">
        <v>7211</v>
      </c>
      <c r="H248" s="186">
        <v>0.44770126480626371</v>
      </c>
      <c r="I248" s="185">
        <v>34026</v>
      </c>
      <c r="J248" s="186">
        <v>0.32371134020618553</v>
      </c>
      <c r="K248" s="185">
        <v>27654</v>
      </c>
      <c r="L248" s="186">
        <v>0.99495022363295349</v>
      </c>
      <c r="M248" s="185">
        <v>63732</v>
      </c>
      <c r="N248" s="186">
        <v>-1.4656771799628987E-2</v>
      </c>
      <c r="O248" s="185">
        <v>501</v>
      </c>
      <c r="P248" s="186">
        <v>0.16511627906976734</v>
      </c>
      <c r="Q248" s="185">
        <v>9066</v>
      </c>
      <c r="R248" s="186">
        <v>0.34350918790752805</v>
      </c>
      <c r="S248" s="185">
        <v>475.52924431525986</v>
      </c>
      <c r="T248" s="186">
        <v>-0.72292553176485608</v>
      </c>
      <c r="U248" s="185">
        <v>206</v>
      </c>
      <c r="V248" s="186">
        <v>-0.12340425531914889</v>
      </c>
      <c r="W248" s="185">
        <v>28</v>
      </c>
      <c r="X248" s="186">
        <v>-0.50877192982456143</v>
      </c>
      <c r="Y248" s="185">
        <v>200</v>
      </c>
      <c r="Z248" s="186">
        <v>-0.83857949959644873</v>
      </c>
      <c r="AA248" s="185">
        <v>43</v>
      </c>
      <c r="AB248" s="186">
        <v>-0.76881720430107525</v>
      </c>
      <c r="AC248" s="185">
        <v>2483</v>
      </c>
      <c r="AD248" s="186">
        <v>0.62075718015665804</v>
      </c>
      <c r="AE248" s="185">
        <v>2433</v>
      </c>
      <c r="AF248" s="186">
        <v>0.40798611111111116</v>
      </c>
      <c r="AG248" s="185">
        <v>0</v>
      </c>
      <c r="AH248" s="186" t="s">
        <v>132</v>
      </c>
      <c r="AI248" s="185">
        <v>0</v>
      </c>
      <c r="AJ248" s="186" t="s">
        <v>132</v>
      </c>
      <c r="AK248" s="185">
        <v>914</v>
      </c>
      <c r="AL248" s="186">
        <v>0.96559139784946235</v>
      </c>
      <c r="AM248" s="185">
        <v>653</v>
      </c>
      <c r="AN248" s="186">
        <v>-0.15633074935400515</v>
      </c>
      <c r="AO248" s="185">
        <v>153</v>
      </c>
      <c r="AP248" s="186">
        <v>-0.203125</v>
      </c>
      <c r="AQ248" s="185">
        <v>218</v>
      </c>
      <c r="AR248" s="186">
        <v>-0.11020408163265305</v>
      </c>
      <c r="AS248" s="185">
        <v>155319.4772385846</v>
      </c>
      <c r="AT248" s="186">
        <v>0.23516092755073625</v>
      </c>
      <c r="AU248" s="187">
        <v>216746.92872724243</v>
      </c>
      <c r="AV248" s="188">
        <v>0.28963541090481293</v>
      </c>
    </row>
    <row r="249" spans="2:48" ht="15" hidden="1" customHeight="1" outlineLevel="1">
      <c r="B249" s="184" t="s">
        <v>19</v>
      </c>
      <c r="C249" s="185">
        <v>61498</v>
      </c>
      <c r="D249" s="186">
        <v>-0.22513418844341404</v>
      </c>
      <c r="E249" s="185">
        <v>5828</v>
      </c>
      <c r="F249" s="186">
        <v>0.35977601493233791</v>
      </c>
      <c r="G249" s="185">
        <v>5613</v>
      </c>
      <c r="H249" s="186">
        <v>-8.1342062193126008E-2</v>
      </c>
      <c r="I249" s="185">
        <v>32651</v>
      </c>
      <c r="J249" s="186">
        <v>5.8207745908280595E-2</v>
      </c>
      <c r="K249" s="185">
        <v>29121</v>
      </c>
      <c r="L249" s="186">
        <v>0.54250754806928336</v>
      </c>
      <c r="M249" s="185">
        <v>60504</v>
      </c>
      <c r="N249" s="186">
        <v>2.2562490493332588E-2</v>
      </c>
      <c r="O249" s="185">
        <v>1719</v>
      </c>
      <c r="P249" s="186">
        <v>2.0917266187050361</v>
      </c>
      <c r="Q249" s="185">
        <v>10755</v>
      </c>
      <c r="R249" s="186">
        <v>0.15149892933618836</v>
      </c>
      <c r="S249" s="185">
        <v>12647.919297219865</v>
      </c>
      <c r="T249" s="186">
        <v>-0.34172934267641564</v>
      </c>
      <c r="U249" s="185">
        <v>4805</v>
      </c>
      <c r="V249" s="186">
        <v>-0.44276933781746497</v>
      </c>
      <c r="W249" s="185">
        <v>732</v>
      </c>
      <c r="X249" s="186">
        <v>-0.70731707317073167</v>
      </c>
      <c r="Y249" s="185">
        <v>3175</v>
      </c>
      <c r="Z249" s="186">
        <v>6.9383630852138722E-2</v>
      </c>
      <c r="AA249" s="185">
        <v>3937</v>
      </c>
      <c r="AB249" s="186">
        <v>-0.23120484280413978</v>
      </c>
      <c r="AC249" s="185">
        <v>2152</v>
      </c>
      <c r="AD249" s="186">
        <v>0.23678160919540225</v>
      </c>
      <c r="AE249" s="185">
        <v>2048</v>
      </c>
      <c r="AF249" s="186">
        <v>0.19277810133954576</v>
      </c>
      <c r="AG249" s="185">
        <v>0</v>
      </c>
      <c r="AH249" s="186" t="s">
        <v>132</v>
      </c>
      <c r="AI249" s="185">
        <v>0</v>
      </c>
      <c r="AJ249" s="186" t="s">
        <v>132</v>
      </c>
      <c r="AK249" s="185">
        <v>1106</v>
      </c>
      <c r="AL249" s="186">
        <v>0.28306264501160094</v>
      </c>
      <c r="AM249" s="185">
        <v>530</v>
      </c>
      <c r="AN249" s="186">
        <v>-0.17701863354037262</v>
      </c>
      <c r="AO249" s="185">
        <v>165</v>
      </c>
      <c r="AP249" s="186">
        <v>8.5526315789473673E-2</v>
      </c>
      <c r="AQ249" s="185">
        <v>347</v>
      </c>
      <c r="AR249" s="186">
        <v>0.33461538461538454</v>
      </c>
      <c r="AS249" s="185">
        <v>165190.30266077074</v>
      </c>
      <c r="AT249" s="186">
        <v>7.4159073781824514E-2</v>
      </c>
      <c r="AU249" s="187">
        <v>226688.07752658226</v>
      </c>
      <c r="AV249" s="188">
        <v>-2.7726100501963447E-2</v>
      </c>
    </row>
    <row r="250" spans="2:48" ht="15" hidden="1" customHeight="1" outlineLevel="1">
      <c r="B250" s="184" t="s">
        <v>20</v>
      </c>
      <c r="C250" s="185">
        <v>77229</v>
      </c>
      <c r="D250" s="186">
        <v>0.90064725715551397</v>
      </c>
      <c r="E250" s="185">
        <v>6476</v>
      </c>
      <c r="F250" s="186">
        <v>-5.6801631226332638E-2</v>
      </c>
      <c r="G250" s="185">
        <v>8638</v>
      </c>
      <c r="H250" s="186">
        <v>0.39615322450299018</v>
      </c>
      <c r="I250" s="185">
        <v>43861</v>
      </c>
      <c r="J250" s="186">
        <v>-2.2066518039947081E-3</v>
      </c>
      <c r="K250" s="185">
        <v>15474</v>
      </c>
      <c r="L250" s="186">
        <v>0.22702402664340648</v>
      </c>
      <c r="M250" s="185">
        <v>60645</v>
      </c>
      <c r="N250" s="186">
        <v>-8.2401537274364167E-2</v>
      </c>
      <c r="O250" s="185">
        <v>2196</v>
      </c>
      <c r="P250" s="186">
        <v>2.2874251497005988</v>
      </c>
      <c r="Q250" s="185">
        <v>5529</v>
      </c>
      <c r="R250" s="186">
        <v>-0.10301752109020113</v>
      </c>
      <c r="S250" s="185">
        <v>49663.912471260599</v>
      </c>
      <c r="T250" s="186">
        <v>-1.563148778241652E-2</v>
      </c>
      <c r="U250" s="185">
        <v>18156</v>
      </c>
      <c r="V250" s="186">
        <v>3.0770977631429552E-2</v>
      </c>
      <c r="W250" s="185">
        <v>2427</v>
      </c>
      <c r="X250" s="186">
        <v>-9.3877551020408179E-3</v>
      </c>
      <c r="Y250" s="185">
        <v>8239</v>
      </c>
      <c r="Z250" s="186">
        <v>-0.10891196192948305</v>
      </c>
      <c r="AA250" s="185">
        <v>20842</v>
      </c>
      <c r="AB250" s="186">
        <v>-1.4236390294660173E-2</v>
      </c>
      <c r="AC250" s="185">
        <v>2175</v>
      </c>
      <c r="AD250" s="186">
        <v>3.1294452347083945E-2</v>
      </c>
      <c r="AE250" s="185">
        <v>1530</v>
      </c>
      <c r="AF250" s="186">
        <v>-3.2258064516129004E-2</v>
      </c>
      <c r="AG250" s="185">
        <v>0</v>
      </c>
      <c r="AH250" s="186" t="s">
        <v>132</v>
      </c>
      <c r="AI250" s="185">
        <v>0</v>
      </c>
      <c r="AJ250" s="186" t="s">
        <v>132</v>
      </c>
      <c r="AK250" s="185">
        <v>905</v>
      </c>
      <c r="AL250" s="186">
        <v>-3.3039647577092213E-3</v>
      </c>
      <c r="AM250" s="185">
        <v>449</v>
      </c>
      <c r="AN250" s="186">
        <v>-0.6524767801857585</v>
      </c>
      <c r="AO250" s="185">
        <v>107</v>
      </c>
      <c r="AP250" s="186">
        <v>-0.52654867256637172</v>
      </c>
      <c r="AQ250" s="185">
        <v>246</v>
      </c>
      <c r="AR250" s="186">
        <v>-0.16610169491525428</v>
      </c>
      <c r="AS250" s="185">
        <v>197896.48413442119</v>
      </c>
      <c r="AT250" s="186">
        <v>-7.5919518847369361E-3</v>
      </c>
      <c r="AU250" s="187">
        <v>275126.38478167832</v>
      </c>
      <c r="AV250" s="188">
        <v>0.14615388961190079</v>
      </c>
    </row>
    <row r="251" spans="2:48" ht="15" hidden="1" customHeight="1" outlineLevel="1">
      <c r="B251" s="184" t="s">
        <v>21</v>
      </c>
      <c r="C251" s="185">
        <v>34677</v>
      </c>
      <c r="D251" s="186">
        <v>2.2528234010556369E-2</v>
      </c>
      <c r="E251" s="185">
        <v>5807</v>
      </c>
      <c r="F251" s="186">
        <v>5.639439694378745E-2</v>
      </c>
      <c r="G251" s="185">
        <v>7773</v>
      </c>
      <c r="H251" s="186">
        <v>0.17169128730780825</v>
      </c>
      <c r="I251" s="185">
        <v>36434</v>
      </c>
      <c r="J251" s="186">
        <v>8.3442369454026499E-2</v>
      </c>
      <c r="K251" s="185">
        <v>16550</v>
      </c>
      <c r="L251" s="186">
        <v>0.32389408847292223</v>
      </c>
      <c r="M251" s="185">
        <v>61550</v>
      </c>
      <c r="N251" s="186">
        <v>9.8224640913551653E-2</v>
      </c>
      <c r="O251" s="185">
        <v>1286</v>
      </c>
      <c r="P251" s="186">
        <v>1.2210708117443869</v>
      </c>
      <c r="Q251" s="185">
        <v>7828</v>
      </c>
      <c r="R251" s="186">
        <v>0.14310747663551404</v>
      </c>
      <c r="S251" s="185">
        <v>48259.496730912695</v>
      </c>
      <c r="T251" s="186">
        <v>-0.10833508416644</v>
      </c>
      <c r="U251" s="185">
        <v>16526</v>
      </c>
      <c r="V251" s="186">
        <v>-0.10403903496882627</v>
      </c>
      <c r="W251" s="185">
        <v>2419</v>
      </c>
      <c r="X251" s="186">
        <v>-0.21992905514350214</v>
      </c>
      <c r="Y251" s="185">
        <v>8477</v>
      </c>
      <c r="Z251" s="186">
        <v>-0.17930099719237103</v>
      </c>
      <c r="AA251" s="185">
        <v>20838</v>
      </c>
      <c r="AB251" s="186">
        <v>-6.3376483279395934E-2</v>
      </c>
      <c r="AC251" s="185">
        <v>1882</v>
      </c>
      <c r="AD251" s="186">
        <v>4.4395116537180979E-2</v>
      </c>
      <c r="AE251" s="185">
        <v>1940</v>
      </c>
      <c r="AF251" s="186">
        <v>0.22012578616352196</v>
      </c>
      <c r="AG251" s="185">
        <v>0</v>
      </c>
      <c r="AH251" s="186" t="s">
        <v>132</v>
      </c>
      <c r="AI251" s="185">
        <v>0</v>
      </c>
      <c r="AJ251" s="186" t="s">
        <v>132</v>
      </c>
      <c r="AK251" s="185">
        <v>772</v>
      </c>
      <c r="AL251" s="186">
        <v>0.10601719197707737</v>
      </c>
      <c r="AM251" s="185">
        <v>353</v>
      </c>
      <c r="AN251" s="186">
        <v>-0.63267429760665972</v>
      </c>
      <c r="AO251" s="185">
        <v>396</v>
      </c>
      <c r="AP251" s="186">
        <v>0.22222222222222232</v>
      </c>
      <c r="AQ251" s="185">
        <v>422</v>
      </c>
      <c r="AR251" s="186">
        <v>0.51798561151079148</v>
      </c>
      <c r="AS251" s="185">
        <v>191254.34815804355</v>
      </c>
      <c r="AT251" s="186">
        <v>5.3688508823998893E-2</v>
      </c>
      <c r="AU251" s="187">
        <v>225931.37068627754</v>
      </c>
      <c r="AV251" s="188">
        <v>4.8782275775353989E-2</v>
      </c>
    </row>
    <row r="252" spans="2:48" ht="15" hidden="1" customHeight="1" outlineLevel="1">
      <c r="B252" s="184" t="s">
        <v>22</v>
      </c>
      <c r="C252" s="185">
        <v>25431</v>
      </c>
      <c r="D252" s="186">
        <v>-0.12800027431079408</v>
      </c>
      <c r="E252" s="185">
        <v>5585</v>
      </c>
      <c r="F252" s="186">
        <v>0.3021683376078339</v>
      </c>
      <c r="G252" s="185">
        <v>6540</v>
      </c>
      <c r="H252" s="186">
        <v>-0.1237942122186495</v>
      </c>
      <c r="I252" s="185">
        <v>36795</v>
      </c>
      <c r="J252" s="186">
        <v>0.10958656252827126</v>
      </c>
      <c r="K252" s="185">
        <v>10402</v>
      </c>
      <c r="L252" s="186">
        <v>0.15079101670538786</v>
      </c>
      <c r="M252" s="185">
        <v>60239</v>
      </c>
      <c r="N252" s="186">
        <v>4.2594066945896403E-2</v>
      </c>
      <c r="O252" s="185">
        <v>410</v>
      </c>
      <c r="P252" s="186">
        <v>7.6115485564304475E-2</v>
      </c>
      <c r="Q252" s="185">
        <v>10664</v>
      </c>
      <c r="R252" s="186">
        <v>0.19578380802870599</v>
      </c>
      <c r="S252" s="185">
        <v>48466.72610687471</v>
      </c>
      <c r="T252" s="186">
        <v>-0.12579074399094681</v>
      </c>
      <c r="U252" s="185">
        <v>15397</v>
      </c>
      <c r="V252" s="186">
        <v>-0.12700572659749387</v>
      </c>
      <c r="W252" s="185">
        <v>3571</v>
      </c>
      <c r="X252" s="186">
        <v>0.16357119582926027</v>
      </c>
      <c r="Y252" s="185">
        <v>8360</v>
      </c>
      <c r="Z252" s="186">
        <v>-0.31045859452325963</v>
      </c>
      <c r="AA252" s="185">
        <v>21139</v>
      </c>
      <c r="AB252" s="186">
        <v>-6.510105700765112E-2</v>
      </c>
      <c r="AC252" s="185">
        <v>1831</v>
      </c>
      <c r="AD252" s="186">
        <v>-0.16354499771585196</v>
      </c>
      <c r="AE252" s="185">
        <v>2149</v>
      </c>
      <c r="AF252" s="186">
        <v>0.43457943925233655</v>
      </c>
      <c r="AG252" s="185">
        <v>0</v>
      </c>
      <c r="AH252" s="186" t="s">
        <v>132</v>
      </c>
      <c r="AI252" s="185">
        <v>0</v>
      </c>
      <c r="AJ252" s="186" t="s">
        <v>132</v>
      </c>
      <c r="AK252" s="185">
        <v>1096</v>
      </c>
      <c r="AL252" s="186">
        <v>-0.10090237899917964</v>
      </c>
      <c r="AM252" s="185">
        <v>957</v>
      </c>
      <c r="AN252" s="186">
        <v>-1.7453798767967155E-2</v>
      </c>
      <c r="AO252" s="185">
        <v>123</v>
      </c>
      <c r="AP252" s="186">
        <v>-0.27647058823529413</v>
      </c>
      <c r="AQ252" s="185">
        <v>605</v>
      </c>
      <c r="AR252" s="186">
        <v>1.137809187279152</v>
      </c>
      <c r="AS252" s="185">
        <v>185863.09467475038</v>
      </c>
      <c r="AT252" s="186">
        <v>1.6735217377353617E-2</v>
      </c>
      <c r="AU252" s="187">
        <v>211293.96667447608</v>
      </c>
      <c r="AV252" s="188">
        <v>-3.178984843794308E-3</v>
      </c>
    </row>
    <row r="253" spans="2:48" collapsed="1">
      <c r="B253" s="197">
        <v>1991</v>
      </c>
      <c r="C253" s="198">
        <v>847815</v>
      </c>
      <c r="D253" s="199">
        <v>0.16525010239395699</v>
      </c>
      <c r="E253" s="198">
        <v>81188</v>
      </c>
      <c r="F253" s="199">
        <v>0.24285101953340282</v>
      </c>
      <c r="G253" s="198">
        <v>96349</v>
      </c>
      <c r="H253" s="199">
        <v>0.1553191999616288</v>
      </c>
      <c r="I253" s="198">
        <v>452682</v>
      </c>
      <c r="J253" s="199">
        <v>0.2028026655613302</v>
      </c>
      <c r="K253" s="198">
        <v>192506</v>
      </c>
      <c r="L253" s="199">
        <v>0.4440043806351921</v>
      </c>
      <c r="M253" s="198">
        <v>902278</v>
      </c>
      <c r="N253" s="199">
        <v>8.708585693683224E-2</v>
      </c>
      <c r="O253" s="198">
        <v>21826</v>
      </c>
      <c r="P253" s="199">
        <v>1.4446684587813619</v>
      </c>
      <c r="Q253" s="198">
        <v>150813</v>
      </c>
      <c r="R253" s="199">
        <v>0.31576513697434994</v>
      </c>
      <c r="S253" s="198">
        <v>289196.97852364625</v>
      </c>
      <c r="T253" s="199">
        <v>-3.5327440559670631E-2</v>
      </c>
      <c r="U253" s="198">
        <v>102383</v>
      </c>
      <c r="V253" s="199">
        <v>-3.0950375285131559E-2</v>
      </c>
      <c r="W253" s="198">
        <v>21028</v>
      </c>
      <c r="X253" s="199">
        <v>8.1297886563480137E-2</v>
      </c>
      <c r="Y253" s="198">
        <v>54341</v>
      </c>
      <c r="Z253" s="199">
        <v>-7.1823864995046671E-2</v>
      </c>
      <c r="AA253" s="198">
        <v>111445</v>
      </c>
      <c r="AB253" s="199">
        <v>-4.0441872879750651E-2</v>
      </c>
      <c r="AC253" s="198">
        <v>28411</v>
      </c>
      <c r="AD253" s="199">
        <v>0.2391939634492084</v>
      </c>
      <c r="AE253" s="198">
        <v>29415</v>
      </c>
      <c r="AF253" s="199">
        <v>0.27663729872835385</v>
      </c>
      <c r="AG253" s="198">
        <v>0</v>
      </c>
      <c r="AH253" s="199" t="s">
        <v>132</v>
      </c>
      <c r="AI253" s="198">
        <v>0</v>
      </c>
      <c r="AJ253" s="199" t="s">
        <v>132</v>
      </c>
      <c r="AK253" s="198">
        <v>14449</v>
      </c>
      <c r="AL253" s="199">
        <v>0.26401889598460326</v>
      </c>
      <c r="AM253" s="198">
        <v>7320</v>
      </c>
      <c r="AN253" s="199">
        <v>-0.1940101299273288</v>
      </c>
      <c r="AO253" s="198">
        <v>2458</v>
      </c>
      <c r="AP253" s="199">
        <v>4.1525423728813626E-2</v>
      </c>
      <c r="AQ253" s="198">
        <v>4932</v>
      </c>
      <c r="AR253" s="199">
        <v>0.43832020997375332</v>
      </c>
      <c r="AS253" s="198">
        <v>2273827.142178806</v>
      </c>
      <c r="AT253" s="199">
        <v>0.1460852681325806</v>
      </c>
      <c r="AU253" s="200">
        <v>3121642.3074289081</v>
      </c>
      <c r="AV253" s="201">
        <v>0.15122763997037292</v>
      </c>
    </row>
    <row r="254" spans="2:48" ht="15" hidden="1" customHeight="1" outlineLevel="1">
      <c r="B254" s="184" t="s">
        <v>11</v>
      </c>
      <c r="C254" s="185">
        <v>46825</v>
      </c>
      <c r="D254" s="186">
        <v>0.16866748196770409</v>
      </c>
      <c r="E254" s="185">
        <v>6105</v>
      </c>
      <c r="F254" s="186">
        <v>0.4746376811594204</v>
      </c>
      <c r="G254" s="185">
        <v>7729</v>
      </c>
      <c r="H254" s="186">
        <v>0.11096737099324416</v>
      </c>
      <c r="I254" s="185">
        <v>38213</v>
      </c>
      <c r="J254" s="186">
        <v>9.8106267421477655E-2</v>
      </c>
      <c r="K254" s="185">
        <v>11004</v>
      </c>
      <c r="L254" s="186">
        <v>0.65847776940467218</v>
      </c>
      <c r="M254" s="185">
        <v>57479</v>
      </c>
      <c r="N254" s="186">
        <v>-8.2786793687267601E-2</v>
      </c>
      <c r="O254" s="185">
        <v>892</v>
      </c>
      <c r="P254" s="186">
        <v>0.85062240663900424</v>
      </c>
      <c r="Q254" s="185">
        <v>7433</v>
      </c>
      <c r="R254" s="186">
        <v>0.2994755244755245</v>
      </c>
      <c r="S254" s="185">
        <v>52866.065911862075</v>
      </c>
      <c r="T254" s="186">
        <v>5.290300501297196E-2</v>
      </c>
      <c r="U254" s="185">
        <v>20208</v>
      </c>
      <c r="V254" s="186">
        <v>0.26894819466248032</v>
      </c>
      <c r="W254" s="185">
        <v>3272</v>
      </c>
      <c r="X254" s="186">
        <v>0.12633390705679859</v>
      </c>
      <c r="Y254" s="185">
        <v>7220</v>
      </c>
      <c r="Z254" s="186">
        <v>-0.32937023964332157</v>
      </c>
      <c r="AA254" s="185">
        <v>22166</v>
      </c>
      <c r="AB254" s="186">
        <v>7.5288638789172468E-2</v>
      </c>
      <c r="AC254" s="185">
        <v>1938</v>
      </c>
      <c r="AD254" s="186">
        <v>-0.16680997420464316</v>
      </c>
      <c r="AE254" s="185">
        <v>1777</v>
      </c>
      <c r="AF254" s="186">
        <v>-3.6334056399132342E-2</v>
      </c>
      <c r="AG254" s="185">
        <v>0</v>
      </c>
      <c r="AH254" s="186" t="s">
        <v>132</v>
      </c>
      <c r="AI254" s="185">
        <v>0</v>
      </c>
      <c r="AJ254" s="186" t="s">
        <v>132</v>
      </c>
      <c r="AK254" s="185">
        <v>590</v>
      </c>
      <c r="AL254" s="186">
        <v>-0.29761904761904767</v>
      </c>
      <c r="AM254" s="185">
        <v>846</v>
      </c>
      <c r="AN254" s="186">
        <v>0.11756935270805813</v>
      </c>
      <c r="AO254" s="185">
        <v>126</v>
      </c>
      <c r="AP254" s="186">
        <v>-0.35051546391752575</v>
      </c>
      <c r="AQ254" s="185">
        <v>344</v>
      </c>
      <c r="AR254" s="186">
        <v>7.8369905956112929E-2</v>
      </c>
      <c r="AS254" s="185">
        <v>187342</v>
      </c>
      <c r="AT254" s="186">
        <v>5.313395918826247E-2</v>
      </c>
      <c r="AU254" s="187">
        <v>234167</v>
      </c>
      <c r="AV254" s="188">
        <v>7.437246796386443E-2</v>
      </c>
    </row>
    <row r="255" spans="2:48" ht="15" hidden="1" customHeight="1" outlineLevel="1">
      <c r="B255" s="184" t="s">
        <v>12</v>
      </c>
      <c r="C255" s="185">
        <v>43918</v>
      </c>
      <c r="D255" s="186">
        <v>0.20902959394356513</v>
      </c>
      <c r="E255" s="185">
        <v>5575</v>
      </c>
      <c r="F255" s="186">
        <v>0.81655262300423592</v>
      </c>
      <c r="G255" s="185">
        <v>5726</v>
      </c>
      <c r="H255" s="186">
        <v>6.5500558243394069E-2</v>
      </c>
      <c r="I255" s="185">
        <v>37438</v>
      </c>
      <c r="J255" s="186">
        <v>8.8852048977692499E-2</v>
      </c>
      <c r="K255" s="185">
        <v>6311</v>
      </c>
      <c r="L255" s="186">
        <v>0.49055266887104398</v>
      </c>
      <c r="M255" s="185">
        <v>64190</v>
      </c>
      <c r="N255" s="186">
        <v>0.17753889051951854</v>
      </c>
      <c r="O255" s="185">
        <v>1080</v>
      </c>
      <c r="P255" s="186">
        <v>1.2978723404255321</v>
      </c>
      <c r="Q255" s="185">
        <v>5124</v>
      </c>
      <c r="R255" s="186">
        <v>0.11731356301788054</v>
      </c>
      <c r="S255" s="185">
        <v>42940.818454415799</v>
      </c>
      <c r="T255" s="186">
        <v>-2.0576067085648853E-2</v>
      </c>
      <c r="U255" s="185">
        <v>15636</v>
      </c>
      <c r="V255" s="186">
        <v>9.1746962714704727E-2</v>
      </c>
      <c r="W255" s="185">
        <v>2973</v>
      </c>
      <c r="X255" s="186">
        <v>4.2060988433228141E-2</v>
      </c>
      <c r="Y255" s="185">
        <v>6778</v>
      </c>
      <c r="Z255" s="186">
        <v>-0.31535353535353539</v>
      </c>
      <c r="AA255" s="185">
        <v>17554</v>
      </c>
      <c r="AB255" s="186">
        <v>4.6875E-2</v>
      </c>
      <c r="AC255" s="185">
        <v>1920</v>
      </c>
      <c r="AD255" s="186">
        <v>-1.0309278350515427E-2</v>
      </c>
      <c r="AE255" s="185">
        <v>2261</v>
      </c>
      <c r="AF255" s="186">
        <v>0.35714285714285721</v>
      </c>
      <c r="AG255" s="185">
        <v>0</v>
      </c>
      <c r="AH255" s="186" t="s">
        <v>132</v>
      </c>
      <c r="AI255" s="185">
        <v>0</v>
      </c>
      <c r="AJ255" s="186" t="s">
        <v>132</v>
      </c>
      <c r="AK255" s="185">
        <v>646</v>
      </c>
      <c r="AL255" s="186">
        <v>-0.30835117773019272</v>
      </c>
      <c r="AM255" s="185">
        <v>1191</v>
      </c>
      <c r="AN255" s="186">
        <v>2.3361344537815127</v>
      </c>
      <c r="AO255" s="185">
        <v>203</v>
      </c>
      <c r="AP255" s="186">
        <v>-9.7560975609756184E-3</v>
      </c>
      <c r="AQ255" s="185">
        <v>235</v>
      </c>
      <c r="AR255" s="186">
        <v>0.31284916201117308</v>
      </c>
      <c r="AS255" s="185">
        <v>174846.16705930312</v>
      </c>
      <c r="AT255" s="186">
        <v>0.12257825242679643</v>
      </c>
      <c r="AU255" s="187">
        <v>218764.37608889703</v>
      </c>
      <c r="AV255" s="188">
        <v>0.13892727861060616</v>
      </c>
    </row>
    <row r="256" spans="2:48" ht="15" hidden="1" customHeight="1" outlineLevel="1">
      <c r="B256" s="184" t="s">
        <v>13</v>
      </c>
      <c r="C256" s="185">
        <v>71966</v>
      </c>
      <c r="D256" s="186">
        <v>0.24347300215982726</v>
      </c>
      <c r="E256" s="185">
        <v>5050</v>
      </c>
      <c r="F256" s="186">
        <v>0.54907975460122693</v>
      </c>
      <c r="G256" s="185">
        <v>5661</v>
      </c>
      <c r="H256" s="186">
        <v>5.7142857142857162E-2</v>
      </c>
      <c r="I256" s="185">
        <v>28622</v>
      </c>
      <c r="J256" s="186">
        <v>9.5872578298491495E-2</v>
      </c>
      <c r="K256" s="185">
        <v>10769</v>
      </c>
      <c r="L256" s="186">
        <v>0.57326515704894088</v>
      </c>
      <c r="M256" s="185">
        <v>71010</v>
      </c>
      <c r="N256" s="186">
        <v>-3.7896134512986568E-2</v>
      </c>
      <c r="O256" s="185">
        <v>1185</v>
      </c>
      <c r="P256" s="186">
        <v>0.84292379471228607</v>
      </c>
      <c r="Q256" s="185">
        <v>12139</v>
      </c>
      <c r="R256" s="186">
        <v>0.31119032188377616</v>
      </c>
      <c r="S256" s="185">
        <v>16389.565490963869</v>
      </c>
      <c r="T256" s="186">
        <v>-0.15638875157594634</v>
      </c>
      <c r="U256" s="185">
        <v>6640</v>
      </c>
      <c r="V256" s="186">
        <v>-6.7939359910162866E-2</v>
      </c>
      <c r="W256" s="185">
        <v>1460</v>
      </c>
      <c r="X256" s="186">
        <v>6.7251461988304007E-2</v>
      </c>
      <c r="Y256" s="185">
        <v>3482</v>
      </c>
      <c r="Z256" s="186">
        <v>-0.43382113821138213</v>
      </c>
      <c r="AA256" s="185">
        <v>4808</v>
      </c>
      <c r="AB256" s="186">
        <v>4.5967404931048783E-3</v>
      </c>
      <c r="AC256" s="185">
        <v>1558</v>
      </c>
      <c r="AD256" s="186">
        <v>-0.11022272986864645</v>
      </c>
      <c r="AE256" s="185">
        <v>1663</v>
      </c>
      <c r="AF256" s="186">
        <v>5.1201011378002592E-2</v>
      </c>
      <c r="AG256" s="185">
        <v>0</v>
      </c>
      <c r="AH256" s="186" t="s">
        <v>132</v>
      </c>
      <c r="AI256" s="185">
        <v>0</v>
      </c>
      <c r="AJ256" s="186" t="s">
        <v>132</v>
      </c>
      <c r="AK256" s="185">
        <v>1623</v>
      </c>
      <c r="AL256" s="186">
        <v>0.93444576877234797</v>
      </c>
      <c r="AM256" s="185">
        <v>306</v>
      </c>
      <c r="AN256" s="186">
        <v>6.25E-2</v>
      </c>
      <c r="AO256" s="185">
        <v>234</v>
      </c>
      <c r="AP256" s="186">
        <v>8.6206896551723755E-3</v>
      </c>
      <c r="AQ256" s="185">
        <v>353</v>
      </c>
      <c r="AR256" s="186">
        <v>-0.20135746606334837</v>
      </c>
      <c r="AS256" s="185">
        <v>156565.59702045162</v>
      </c>
      <c r="AT256" s="186">
        <v>4.4824528118347917E-2</v>
      </c>
      <c r="AU256" s="187">
        <v>228531.84049345378</v>
      </c>
      <c r="AV256" s="188">
        <v>0.10017091046764204</v>
      </c>
    </row>
    <row r="257" spans="2:48" ht="15" hidden="1" customHeight="1" outlineLevel="1">
      <c r="B257" s="184" t="s">
        <v>14</v>
      </c>
      <c r="C257" s="185">
        <v>83647</v>
      </c>
      <c r="D257" s="186">
        <v>0.13903073382627285</v>
      </c>
      <c r="E257" s="185">
        <v>5112</v>
      </c>
      <c r="F257" s="186">
        <v>0.2130991931656383</v>
      </c>
      <c r="G257" s="185">
        <v>7153</v>
      </c>
      <c r="H257" s="186">
        <v>0.51932880203908249</v>
      </c>
      <c r="I257" s="185">
        <v>26061</v>
      </c>
      <c r="J257" s="186">
        <v>8.4745057232050058E-2</v>
      </c>
      <c r="K257" s="185">
        <v>10227</v>
      </c>
      <c r="L257" s="186">
        <v>0.17972084438804936</v>
      </c>
      <c r="M257" s="185">
        <v>83523</v>
      </c>
      <c r="N257" s="186">
        <v>-9.366827627366936E-2</v>
      </c>
      <c r="O257" s="185">
        <v>871</v>
      </c>
      <c r="P257" s="186">
        <v>0.32572298325722993</v>
      </c>
      <c r="Q257" s="185">
        <v>12804</v>
      </c>
      <c r="R257" s="186">
        <v>0.24322749781532194</v>
      </c>
      <c r="S257" s="185">
        <v>1380.1210947265411</v>
      </c>
      <c r="T257" s="186">
        <v>-0.50370705100135127</v>
      </c>
      <c r="U257" s="185">
        <v>192</v>
      </c>
      <c r="V257" s="186">
        <v>4.3478260869565188E-2</v>
      </c>
      <c r="W257" s="185">
        <v>98</v>
      </c>
      <c r="X257" s="186">
        <v>0.66101694915254239</v>
      </c>
      <c r="Y257" s="185">
        <v>1034</v>
      </c>
      <c r="Z257" s="186">
        <v>-0.58340048348106366</v>
      </c>
      <c r="AA257" s="185">
        <v>56</v>
      </c>
      <c r="AB257" s="186">
        <v>1.8181818181818077E-2</v>
      </c>
      <c r="AC257" s="185">
        <v>2204</v>
      </c>
      <c r="AD257" s="186">
        <v>0.22717149220489974</v>
      </c>
      <c r="AE257" s="185">
        <v>2296</v>
      </c>
      <c r="AF257" s="186">
        <v>0.19210799584631366</v>
      </c>
      <c r="AG257" s="185">
        <v>0</v>
      </c>
      <c r="AH257" s="186" t="s">
        <v>132</v>
      </c>
      <c r="AI257" s="185">
        <v>0</v>
      </c>
      <c r="AJ257" s="186" t="s">
        <v>132</v>
      </c>
      <c r="AK257" s="185">
        <v>1044</v>
      </c>
      <c r="AL257" s="186">
        <v>0.17303370786516847</v>
      </c>
      <c r="AM257" s="185">
        <v>949</v>
      </c>
      <c r="AN257" s="186">
        <v>2.4384057971014492</v>
      </c>
      <c r="AO257" s="185">
        <v>193</v>
      </c>
      <c r="AP257" s="186">
        <v>-0.24609375</v>
      </c>
      <c r="AQ257" s="185">
        <v>246</v>
      </c>
      <c r="AR257" s="186">
        <v>-0.10869565217391308</v>
      </c>
      <c r="AS257" s="185">
        <v>154067.15285039158</v>
      </c>
      <c r="AT257" s="186">
        <v>7.4421161219142551E-3</v>
      </c>
      <c r="AU257" s="187">
        <v>237714.29188112536</v>
      </c>
      <c r="AV257" s="188">
        <v>5.0130472467958986E-2</v>
      </c>
    </row>
    <row r="258" spans="2:48" ht="15" hidden="1" customHeight="1" outlineLevel="1">
      <c r="B258" s="184" t="s">
        <v>15</v>
      </c>
      <c r="C258" s="185">
        <v>111527</v>
      </c>
      <c r="D258" s="186">
        <v>0.23664689249875259</v>
      </c>
      <c r="E258" s="185">
        <v>7836</v>
      </c>
      <c r="F258" s="186">
        <v>0.95460214517335995</v>
      </c>
      <c r="G258" s="185">
        <v>8202</v>
      </c>
      <c r="H258" s="186">
        <v>0.40133264992311646</v>
      </c>
      <c r="I258" s="185">
        <v>28465</v>
      </c>
      <c r="J258" s="186">
        <v>0.12835454076981012</v>
      </c>
      <c r="K258" s="185">
        <v>11019</v>
      </c>
      <c r="L258" s="186">
        <v>0.20610770577933457</v>
      </c>
      <c r="M258" s="185">
        <v>90133</v>
      </c>
      <c r="N258" s="186">
        <v>-4.2106381848132202E-2</v>
      </c>
      <c r="O258" s="185">
        <v>919</v>
      </c>
      <c r="P258" s="186">
        <v>0.21240105540897103</v>
      </c>
      <c r="Q258" s="185">
        <v>18364</v>
      </c>
      <c r="R258" s="186">
        <v>-0.24356386703464183</v>
      </c>
      <c r="S258" s="185">
        <v>1435.7982395108581</v>
      </c>
      <c r="T258" s="186">
        <v>-0.56673252206097424</v>
      </c>
      <c r="U258" s="185">
        <v>127</v>
      </c>
      <c r="V258" s="186">
        <v>2.5277777777777777</v>
      </c>
      <c r="W258" s="185">
        <v>76</v>
      </c>
      <c r="X258" s="186">
        <v>-0.10588235294117643</v>
      </c>
      <c r="Y258" s="185">
        <v>1190</v>
      </c>
      <c r="Z258" s="186">
        <v>-0.62365591397849462</v>
      </c>
      <c r="AA258" s="185">
        <v>41</v>
      </c>
      <c r="AB258" s="186">
        <v>0.32258064516129026</v>
      </c>
      <c r="AC258" s="185">
        <v>1114</v>
      </c>
      <c r="AD258" s="186">
        <v>-0.4298874104401228</v>
      </c>
      <c r="AE258" s="185">
        <v>2170</v>
      </c>
      <c r="AF258" s="186">
        <v>1.0242085661080091E-2</v>
      </c>
      <c r="AG258" s="185">
        <v>0</v>
      </c>
      <c r="AH258" s="186" t="s">
        <v>132</v>
      </c>
      <c r="AI258" s="185">
        <v>0</v>
      </c>
      <c r="AJ258" s="186" t="s">
        <v>132</v>
      </c>
      <c r="AK258" s="185">
        <v>1547</v>
      </c>
      <c r="AL258" s="186">
        <v>1.0490066225165564</v>
      </c>
      <c r="AM258" s="185">
        <v>272</v>
      </c>
      <c r="AN258" s="186">
        <v>0.18777292576419224</v>
      </c>
      <c r="AO258" s="185">
        <v>214</v>
      </c>
      <c r="AP258" s="186">
        <v>0.927927927927928</v>
      </c>
      <c r="AQ258" s="185">
        <v>350</v>
      </c>
      <c r="AR258" s="186">
        <v>0.15131578947368429</v>
      </c>
      <c r="AS258" s="185">
        <v>172044.72657402267</v>
      </c>
      <c r="AT258" s="186">
        <v>-7.5124015108907205E-4</v>
      </c>
      <c r="AU258" s="187">
        <v>283571.96322091518</v>
      </c>
      <c r="AV258" s="188">
        <v>8.085343885989027E-2</v>
      </c>
    </row>
    <row r="259" spans="2:48" ht="15" hidden="1" customHeight="1" outlineLevel="1">
      <c r="B259" s="184" t="s">
        <v>16</v>
      </c>
      <c r="C259" s="185">
        <v>86452</v>
      </c>
      <c r="D259" s="186">
        <v>0.20512427338751271</v>
      </c>
      <c r="E259" s="185">
        <v>7629</v>
      </c>
      <c r="F259" s="186">
        <v>0.65811780047815693</v>
      </c>
      <c r="G259" s="185">
        <v>10832</v>
      </c>
      <c r="H259" s="186">
        <v>0.14757919271109232</v>
      </c>
      <c r="I259" s="185">
        <v>26550</v>
      </c>
      <c r="J259" s="186">
        <v>-0.1041905661650584</v>
      </c>
      <c r="K259" s="185">
        <v>9196</v>
      </c>
      <c r="L259" s="186">
        <v>5.7984353428439883E-2</v>
      </c>
      <c r="M259" s="185">
        <v>89245</v>
      </c>
      <c r="N259" s="186">
        <v>-4.895619092275072E-2</v>
      </c>
      <c r="O259" s="185">
        <v>724</v>
      </c>
      <c r="P259" s="186">
        <v>0.10030395136778125</v>
      </c>
      <c r="Q259" s="185">
        <v>12150</v>
      </c>
      <c r="R259" s="186">
        <v>-7.6677559085036817E-2</v>
      </c>
      <c r="S259" s="185">
        <v>2340.1762431591237</v>
      </c>
      <c r="T259" s="186">
        <v>-0.40423406083810942</v>
      </c>
      <c r="U259" s="185">
        <v>179</v>
      </c>
      <c r="V259" s="186">
        <v>0.24305555555555558</v>
      </c>
      <c r="W259" s="185">
        <v>323</v>
      </c>
      <c r="X259" s="186">
        <v>0.42920353982300874</v>
      </c>
      <c r="Y259" s="185">
        <v>1771</v>
      </c>
      <c r="Z259" s="186">
        <v>-0.49601593625498008</v>
      </c>
      <c r="AA259" s="185">
        <v>67</v>
      </c>
      <c r="AB259" s="186">
        <v>0.48888888888888893</v>
      </c>
      <c r="AC259" s="185">
        <v>2448</v>
      </c>
      <c r="AD259" s="186">
        <v>0.12448323380799264</v>
      </c>
      <c r="AE259" s="185">
        <v>2375</v>
      </c>
      <c r="AF259" s="186">
        <v>0.13365155131264927</v>
      </c>
      <c r="AG259" s="185">
        <v>0</v>
      </c>
      <c r="AH259" s="186" t="s">
        <v>132</v>
      </c>
      <c r="AI259" s="185">
        <v>0</v>
      </c>
      <c r="AJ259" s="186" t="s">
        <v>132</v>
      </c>
      <c r="AK259" s="185">
        <v>798</v>
      </c>
      <c r="AL259" s="186">
        <v>0.44565217391304346</v>
      </c>
      <c r="AM259" s="185">
        <v>354</v>
      </c>
      <c r="AN259" s="186">
        <v>0.58744394618834073</v>
      </c>
      <c r="AO259" s="185">
        <v>173</v>
      </c>
      <c r="AP259" s="186">
        <v>6.1349693251533832E-2</v>
      </c>
      <c r="AQ259" s="185">
        <v>368</v>
      </c>
      <c r="AR259" s="186">
        <v>-0.21868365180467086</v>
      </c>
      <c r="AS259" s="185">
        <v>165184.82855118741</v>
      </c>
      <c r="AT259" s="186">
        <v>-2.6229253043399292E-2</v>
      </c>
      <c r="AU259" s="187">
        <v>251637.03367546076</v>
      </c>
      <c r="AV259" s="188">
        <v>4.2530332545072547E-2</v>
      </c>
    </row>
    <row r="260" spans="2:48" ht="15" hidden="1" customHeight="1" outlineLevel="1">
      <c r="B260" s="184" t="s">
        <v>17</v>
      </c>
      <c r="C260" s="185">
        <v>57851</v>
      </c>
      <c r="D260" s="186">
        <v>0.35181680102815749</v>
      </c>
      <c r="E260" s="185">
        <v>4402</v>
      </c>
      <c r="F260" s="186">
        <v>0.17732013907461885</v>
      </c>
      <c r="G260" s="185">
        <v>6717</v>
      </c>
      <c r="H260" s="186">
        <v>0.27167739492616438</v>
      </c>
      <c r="I260" s="185">
        <v>23700</v>
      </c>
      <c r="J260" s="186">
        <v>7.3369565217391353E-2</v>
      </c>
      <c r="K260" s="185">
        <v>7896</v>
      </c>
      <c r="L260" s="186">
        <v>0.45334069574820535</v>
      </c>
      <c r="M260" s="185">
        <v>70654</v>
      </c>
      <c r="N260" s="186">
        <v>-0.12880394574599263</v>
      </c>
      <c r="O260" s="185">
        <v>643</v>
      </c>
      <c r="P260" s="186">
        <v>-0.37874396135265698</v>
      </c>
      <c r="Q260" s="185">
        <v>8588</v>
      </c>
      <c r="R260" s="186">
        <v>0.11968709256844856</v>
      </c>
      <c r="S260" s="185">
        <v>1487.7268464599968</v>
      </c>
      <c r="T260" s="186">
        <v>-0.53333686484472353</v>
      </c>
      <c r="U260" s="185">
        <v>117</v>
      </c>
      <c r="V260" s="186">
        <v>-0.12686567164179108</v>
      </c>
      <c r="W260" s="185">
        <v>67</v>
      </c>
      <c r="X260" s="186">
        <v>-0.55629139072847678</v>
      </c>
      <c r="Y260" s="185">
        <v>1164</v>
      </c>
      <c r="Z260" s="186">
        <v>-0.58999647763296936</v>
      </c>
      <c r="AA260" s="185">
        <v>141</v>
      </c>
      <c r="AB260" s="186">
        <v>1.203125</v>
      </c>
      <c r="AC260" s="185">
        <v>2373</v>
      </c>
      <c r="AD260" s="186">
        <v>0.74101247248716073</v>
      </c>
      <c r="AE260" s="185">
        <v>2385</v>
      </c>
      <c r="AF260" s="186">
        <v>0.28640776699029136</v>
      </c>
      <c r="AG260" s="185">
        <v>0</v>
      </c>
      <c r="AH260" s="186" t="s">
        <v>132</v>
      </c>
      <c r="AI260" s="185">
        <v>0</v>
      </c>
      <c r="AJ260" s="186" t="s">
        <v>132</v>
      </c>
      <c r="AK260" s="185">
        <v>1031</v>
      </c>
      <c r="AL260" s="186">
        <v>0.57404580152671758</v>
      </c>
      <c r="AM260" s="185">
        <v>519</v>
      </c>
      <c r="AN260" s="186">
        <v>1.3273542600896859</v>
      </c>
      <c r="AO260" s="185">
        <v>153</v>
      </c>
      <c r="AP260" s="186">
        <v>-0.15469613259668513</v>
      </c>
      <c r="AQ260" s="185">
        <v>172</v>
      </c>
      <c r="AR260" s="186">
        <v>-0.31200000000000006</v>
      </c>
      <c r="AS260" s="185">
        <v>130725.17225551637</v>
      </c>
      <c r="AT260" s="186">
        <v>-2.4826681462553291E-2</v>
      </c>
      <c r="AU260" s="187">
        <v>188576.52407231735</v>
      </c>
      <c r="AV260" s="188">
        <v>6.6317558121700815E-2</v>
      </c>
    </row>
    <row r="261" spans="2:48" ht="15" hidden="1" customHeight="1" outlineLevel="1">
      <c r="B261" s="184" t="s">
        <v>18</v>
      </c>
      <c r="C261" s="185">
        <v>42320</v>
      </c>
      <c r="D261" s="186">
        <v>2.5110153029801463E-3</v>
      </c>
      <c r="E261" s="185">
        <v>2677</v>
      </c>
      <c r="F261" s="186">
        <v>2.0587113991612727E-2</v>
      </c>
      <c r="G261" s="185">
        <v>4981</v>
      </c>
      <c r="H261" s="186">
        <v>0.15327622134753405</v>
      </c>
      <c r="I261" s="185">
        <v>25705</v>
      </c>
      <c r="J261" s="186">
        <v>-7.2256108564622612E-2</v>
      </c>
      <c r="K261" s="185">
        <v>13862</v>
      </c>
      <c r="L261" s="186">
        <v>0.22792098502967484</v>
      </c>
      <c r="M261" s="185">
        <v>64680</v>
      </c>
      <c r="N261" s="186">
        <v>-0.11820040899795503</v>
      </c>
      <c r="O261" s="185">
        <v>430</v>
      </c>
      <c r="P261" s="186">
        <v>-6.1135371179039333E-2</v>
      </c>
      <c r="Q261" s="185">
        <v>6748</v>
      </c>
      <c r="R261" s="186">
        <v>-0.13141974514094479</v>
      </c>
      <c r="S261" s="185">
        <v>1716.2506792639369</v>
      </c>
      <c r="T261" s="186">
        <v>-0.57320661325824207</v>
      </c>
      <c r="U261" s="185">
        <v>235</v>
      </c>
      <c r="V261" s="186">
        <v>0.6206896551724137</v>
      </c>
      <c r="W261" s="185">
        <v>57</v>
      </c>
      <c r="X261" s="186">
        <v>-0.70918367346938771</v>
      </c>
      <c r="Y261" s="185">
        <v>1239</v>
      </c>
      <c r="Z261" s="186">
        <v>-0.66082671776621948</v>
      </c>
      <c r="AA261" s="185">
        <v>186</v>
      </c>
      <c r="AB261" s="186">
        <v>8.7894736842105257</v>
      </c>
      <c r="AC261" s="185">
        <v>1532</v>
      </c>
      <c r="AD261" s="186">
        <v>0.66160520607375273</v>
      </c>
      <c r="AE261" s="185">
        <v>1728</v>
      </c>
      <c r="AF261" s="186">
        <v>0.41988496302382905</v>
      </c>
      <c r="AG261" s="185">
        <v>0</v>
      </c>
      <c r="AH261" s="186" t="s">
        <v>132</v>
      </c>
      <c r="AI261" s="185">
        <v>0</v>
      </c>
      <c r="AJ261" s="186" t="s">
        <v>132</v>
      </c>
      <c r="AK261" s="185">
        <v>465</v>
      </c>
      <c r="AL261" s="186">
        <v>-0.24143556280587275</v>
      </c>
      <c r="AM261" s="185">
        <v>774</v>
      </c>
      <c r="AN261" s="186">
        <v>3.4739884393063587</v>
      </c>
      <c r="AO261" s="185">
        <v>192</v>
      </c>
      <c r="AP261" s="186">
        <v>-0.13122171945701355</v>
      </c>
      <c r="AQ261" s="185">
        <v>245</v>
      </c>
      <c r="AR261" s="186">
        <v>4.098360655737654E-3</v>
      </c>
      <c r="AS261" s="185">
        <v>125748.37316670593</v>
      </c>
      <c r="AT261" s="186">
        <v>-6.8014152773259062E-2</v>
      </c>
      <c r="AU261" s="187">
        <v>168068.3756777212</v>
      </c>
      <c r="AV261" s="188">
        <v>-5.1207597211501588E-2</v>
      </c>
    </row>
    <row r="262" spans="2:48" ht="15" hidden="1" customHeight="1" outlineLevel="1">
      <c r="B262" s="184" t="s">
        <v>19</v>
      </c>
      <c r="C262" s="185">
        <v>79366</v>
      </c>
      <c r="D262" s="186">
        <v>0.7890536946034894</v>
      </c>
      <c r="E262" s="185">
        <v>4286</v>
      </c>
      <c r="F262" s="186">
        <v>0.26281673541543893</v>
      </c>
      <c r="G262" s="185">
        <v>6110</v>
      </c>
      <c r="H262" s="186">
        <v>6.8929321203638816E-2</v>
      </c>
      <c r="I262" s="185">
        <v>30855</v>
      </c>
      <c r="J262" s="186">
        <v>8.2674335010783917E-3</v>
      </c>
      <c r="K262" s="185">
        <v>18879</v>
      </c>
      <c r="L262" s="186">
        <v>-1.697474615985417E-2</v>
      </c>
      <c r="M262" s="185">
        <v>59169</v>
      </c>
      <c r="N262" s="186">
        <v>-8.5274793228723778E-2</v>
      </c>
      <c r="O262" s="185">
        <v>556</v>
      </c>
      <c r="P262" s="186">
        <v>-0.19186046511627908</v>
      </c>
      <c r="Q262" s="185">
        <v>9340</v>
      </c>
      <c r="R262" s="186">
        <v>5.4771315640880891E-2</v>
      </c>
      <c r="S262" s="185">
        <v>19213.858549679455</v>
      </c>
      <c r="T262" s="186">
        <v>-0.16877980261429737</v>
      </c>
      <c r="U262" s="185">
        <v>8623</v>
      </c>
      <c r="V262" s="186">
        <v>8.2747363134103358E-2</v>
      </c>
      <c r="W262" s="185">
        <v>2501</v>
      </c>
      <c r="X262" s="186">
        <v>0.38406198118428336</v>
      </c>
      <c r="Y262" s="185">
        <v>2969</v>
      </c>
      <c r="Z262" s="186">
        <v>-0.60825966486343841</v>
      </c>
      <c r="AA262" s="185">
        <v>5121</v>
      </c>
      <c r="AB262" s="186">
        <v>-0.11170858629661751</v>
      </c>
      <c r="AC262" s="185">
        <v>1740</v>
      </c>
      <c r="AD262" s="186">
        <v>-0.18194640338504942</v>
      </c>
      <c r="AE262" s="185">
        <v>1717</v>
      </c>
      <c r="AF262" s="186">
        <v>9.8528470889315489E-2</v>
      </c>
      <c r="AG262" s="185">
        <v>0</v>
      </c>
      <c r="AH262" s="186" t="s">
        <v>132</v>
      </c>
      <c r="AI262" s="185">
        <v>0</v>
      </c>
      <c r="AJ262" s="186" t="s">
        <v>132</v>
      </c>
      <c r="AK262" s="185">
        <v>862</v>
      </c>
      <c r="AL262" s="186">
        <v>0.82627118644067798</v>
      </c>
      <c r="AM262" s="185">
        <v>644</v>
      </c>
      <c r="AN262" s="186">
        <v>1.0841423948220066</v>
      </c>
      <c r="AO262" s="185">
        <v>152</v>
      </c>
      <c r="AP262" s="186">
        <v>7.8014184397163122E-2</v>
      </c>
      <c r="AQ262" s="185">
        <v>260</v>
      </c>
      <c r="AR262" s="186">
        <v>0.30653266331658302</v>
      </c>
      <c r="AS262" s="185">
        <v>153785.69775441196</v>
      </c>
      <c r="AT262" s="186">
        <v>-4.5244231907573207E-2</v>
      </c>
      <c r="AU262" s="187">
        <v>233152.48680810654</v>
      </c>
      <c r="AV262" s="188">
        <v>0.13491776254420329</v>
      </c>
    </row>
    <row r="263" spans="2:48" ht="15" hidden="1" customHeight="1" outlineLevel="1">
      <c r="B263" s="184" t="s">
        <v>20</v>
      </c>
      <c r="C263" s="185">
        <v>40633</v>
      </c>
      <c r="D263" s="186">
        <v>-0.2528775787886588</v>
      </c>
      <c r="E263" s="185">
        <v>6866</v>
      </c>
      <c r="F263" s="186">
        <v>0.28025358940891287</v>
      </c>
      <c r="G263" s="185">
        <v>6187</v>
      </c>
      <c r="H263" s="186">
        <v>-3.1768388106416245E-2</v>
      </c>
      <c r="I263" s="185">
        <v>43958</v>
      </c>
      <c r="J263" s="186">
        <v>8.9849754549511607E-2</v>
      </c>
      <c r="K263" s="185">
        <v>12611</v>
      </c>
      <c r="L263" s="186">
        <v>8.154129027100554E-3</v>
      </c>
      <c r="M263" s="185">
        <v>66091</v>
      </c>
      <c r="N263" s="186">
        <v>-8.5928855941579951E-2</v>
      </c>
      <c r="O263" s="185">
        <v>668</v>
      </c>
      <c r="P263" s="186">
        <v>-0.3865932047750229</v>
      </c>
      <c r="Q263" s="185">
        <v>6164</v>
      </c>
      <c r="R263" s="186">
        <v>-7.4891190154585008E-2</v>
      </c>
      <c r="S263" s="185">
        <v>50452.561063110232</v>
      </c>
      <c r="T263" s="186">
        <v>-8.992437330197256E-2</v>
      </c>
      <c r="U263" s="185">
        <v>17614</v>
      </c>
      <c r="V263" s="186">
        <v>-1.7002947177511274E-3</v>
      </c>
      <c r="W263" s="185">
        <v>2450</v>
      </c>
      <c r="X263" s="186">
        <v>-0.19460880999342534</v>
      </c>
      <c r="Y263" s="185">
        <v>9246</v>
      </c>
      <c r="Z263" s="186">
        <v>-0.24262778505897775</v>
      </c>
      <c r="AA263" s="185">
        <v>21143</v>
      </c>
      <c r="AB263" s="186">
        <v>-6.2145138396025534E-2</v>
      </c>
      <c r="AC263" s="185">
        <v>2109</v>
      </c>
      <c r="AD263" s="186">
        <v>0.11116965226554276</v>
      </c>
      <c r="AE263" s="185">
        <v>1581</v>
      </c>
      <c r="AF263" s="186">
        <v>8.5851648351648269E-2</v>
      </c>
      <c r="AG263" s="185">
        <v>0</v>
      </c>
      <c r="AH263" s="186" t="s">
        <v>132</v>
      </c>
      <c r="AI263" s="185">
        <v>0</v>
      </c>
      <c r="AJ263" s="186" t="s">
        <v>132</v>
      </c>
      <c r="AK263" s="185">
        <v>908</v>
      </c>
      <c r="AL263" s="186">
        <v>0.29714285714285715</v>
      </c>
      <c r="AM263" s="185">
        <v>1292</v>
      </c>
      <c r="AN263" s="186">
        <v>1.6972860125260962</v>
      </c>
      <c r="AO263" s="185">
        <v>226</v>
      </c>
      <c r="AP263" s="186">
        <v>-0.16605166051660514</v>
      </c>
      <c r="AQ263" s="185">
        <v>295</v>
      </c>
      <c r="AR263" s="186">
        <v>9.259259259259256E-2</v>
      </c>
      <c r="AS263" s="185">
        <v>199410.39828350578</v>
      </c>
      <c r="AT263" s="186">
        <v>-2.8070357615296526E-2</v>
      </c>
      <c r="AU263" s="187">
        <v>240043.145405927</v>
      </c>
      <c r="AV263" s="188">
        <v>-7.5178373073434668E-2</v>
      </c>
    </row>
    <row r="264" spans="2:48" ht="15" hidden="1" customHeight="1" outlineLevel="1">
      <c r="B264" s="184" t="s">
        <v>21</v>
      </c>
      <c r="C264" s="185">
        <v>33913</v>
      </c>
      <c r="D264" s="186">
        <v>0.18738839676481911</v>
      </c>
      <c r="E264" s="185">
        <v>5497</v>
      </c>
      <c r="F264" s="186">
        <v>0.11185275080906143</v>
      </c>
      <c r="G264" s="185">
        <v>6634</v>
      </c>
      <c r="H264" s="186">
        <v>-0.12664560294892047</v>
      </c>
      <c r="I264" s="185">
        <v>33628</v>
      </c>
      <c r="J264" s="186">
        <v>-2.8850319115141354E-2</v>
      </c>
      <c r="K264" s="185">
        <v>12501</v>
      </c>
      <c r="L264" s="186">
        <v>-0.10174606596249192</v>
      </c>
      <c r="M264" s="185">
        <v>56045</v>
      </c>
      <c r="N264" s="186">
        <v>-0.12240455983213805</v>
      </c>
      <c r="O264" s="185">
        <v>579</v>
      </c>
      <c r="P264" s="186">
        <v>1.7183098591549295</v>
      </c>
      <c r="Q264" s="185">
        <v>6848</v>
      </c>
      <c r="R264" s="186">
        <v>-0.30765342230310389</v>
      </c>
      <c r="S264" s="185">
        <v>54122.90634514649</v>
      </c>
      <c r="T264" s="186">
        <v>-1.4273544610107991E-2</v>
      </c>
      <c r="U264" s="185">
        <v>18445</v>
      </c>
      <c r="V264" s="186">
        <v>9.2842753880791662E-2</v>
      </c>
      <c r="W264" s="185">
        <v>3101</v>
      </c>
      <c r="X264" s="186">
        <v>-0.11120664946976211</v>
      </c>
      <c r="Y264" s="185">
        <v>10329</v>
      </c>
      <c r="Z264" s="186">
        <v>-7.5290957923008106E-2</v>
      </c>
      <c r="AA264" s="185">
        <v>22248</v>
      </c>
      <c r="AB264" s="186">
        <v>-4.8010269576379994E-2</v>
      </c>
      <c r="AC264" s="185">
        <v>1802</v>
      </c>
      <c r="AD264" s="186">
        <v>-0.12566715186802524</v>
      </c>
      <c r="AE264" s="185">
        <v>1590</v>
      </c>
      <c r="AF264" s="186">
        <v>-0.13727618014107434</v>
      </c>
      <c r="AG264" s="185">
        <v>0</v>
      </c>
      <c r="AH264" s="186" t="s">
        <v>132</v>
      </c>
      <c r="AI264" s="185">
        <v>0</v>
      </c>
      <c r="AJ264" s="186" t="s">
        <v>132</v>
      </c>
      <c r="AK264" s="185">
        <v>698</v>
      </c>
      <c r="AL264" s="186">
        <v>-0.36197440585009144</v>
      </c>
      <c r="AM264" s="185">
        <v>961</v>
      </c>
      <c r="AN264" s="186">
        <v>0.30570652173913038</v>
      </c>
      <c r="AO264" s="185">
        <v>324</v>
      </c>
      <c r="AP264" s="186">
        <v>0.39055793991416299</v>
      </c>
      <c r="AQ264" s="185">
        <v>278</v>
      </c>
      <c r="AR264" s="186">
        <v>-7.6411960132890311E-2</v>
      </c>
      <c r="AS264" s="185">
        <v>181509.38019766274</v>
      </c>
      <c r="AT264" s="186">
        <v>-7.5000778316385297E-2</v>
      </c>
      <c r="AU264" s="187">
        <v>215422.56758605954</v>
      </c>
      <c r="AV264" s="188">
        <v>-4.1662364220305226E-2</v>
      </c>
    </row>
    <row r="265" spans="2:48" ht="15" hidden="1" customHeight="1" outlineLevel="1">
      <c r="B265" s="184" t="s">
        <v>22</v>
      </c>
      <c r="C265" s="185">
        <v>29164</v>
      </c>
      <c r="D265" s="186">
        <v>-2.3668440962806736E-2</v>
      </c>
      <c r="E265" s="185">
        <v>4289</v>
      </c>
      <c r="F265" s="186">
        <v>-0.18707354056103109</v>
      </c>
      <c r="G265" s="185">
        <v>7464</v>
      </c>
      <c r="H265" s="186">
        <v>8.5988651243998238E-2</v>
      </c>
      <c r="I265" s="185">
        <v>33161</v>
      </c>
      <c r="J265" s="186">
        <v>-8.7981298129813035E-2</v>
      </c>
      <c r="K265" s="185">
        <v>9039</v>
      </c>
      <c r="L265" s="186">
        <v>2.297419646899046E-2</v>
      </c>
      <c r="M265" s="185">
        <v>57778</v>
      </c>
      <c r="N265" s="186">
        <v>-0.13209757856155746</v>
      </c>
      <c r="O265" s="185">
        <v>381</v>
      </c>
      <c r="P265" s="186">
        <v>-0.24404761904761907</v>
      </c>
      <c r="Q265" s="185">
        <v>8918</v>
      </c>
      <c r="R265" s="186">
        <v>-0.3856857477440242</v>
      </c>
      <c r="S265" s="185">
        <v>55440.646245425698</v>
      </c>
      <c r="T265" s="186">
        <v>-0.1153110579395511</v>
      </c>
      <c r="U265" s="185">
        <v>17637</v>
      </c>
      <c r="V265" s="186">
        <v>-0.14780633938925392</v>
      </c>
      <c r="W265" s="185">
        <v>3069</v>
      </c>
      <c r="X265" s="186">
        <v>-8.1137724550898183E-2</v>
      </c>
      <c r="Y265" s="185">
        <v>12124</v>
      </c>
      <c r="Z265" s="186">
        <v>-0.124810510358767</v>
      </c>
      <c r="AA265" s="185">
        <v>22611</v>
      </c>
      <c r="AB265" s="186">
        <v>-8.7456614738881222E-2</v>
      </c>
      <c r="AC265" s="185">
        <v>2189</v>
      </c>
      <c r="AD265" s="186">
        <v>1.6720854621458336E-2</v>
      </c>
      <c r="AE265" s="185">
        <v>1498</v>
      </c>
      <c r="AF265" s="186">
        <v>-6.3749999999999973E-2</v>
      </c>
      <c r="AG265" s="185">
        <v>0</v>
      </c>
      <c r="AH265" s="186" t="s">
        <v>132</v>
      </c>
      <c r="AI265" s="185">
        <v>0</v>
      </c>
      <c r="AJ265" s="186" t="s">
        <v>132</v>
      </c>
      <c r="AK265" s="185">
        <v>1219</v>
      </c>
      <c r="AL265" s="186">
        <v>0.36812570145903489</v>
      </c>
      <c r="AM265" s="185">
        <v>974</v>
      </c>
      <c r="AN265" s="186">
        <v>0.58116883116883122</v>
      </c>
      <c r="AO265" s="185">
        <v>170</v>
      </c>
      <c r="AP265" s="186">
        <v>-8.6021505376344121E-2</v>
      </c>
      <c r="AQ265" s="185">
        <v>283</v>
      </c>
      <c r="AR265" s="186">
        <v>-0.32938388625592419</v>
      </c>
      <c r="AS265" s="185">
        <v>182803.83279550422</v>
      </c>
      <c r="AT265" s="186">
        <v>-0.11891344695772632</v>
      </c>
      <c r="AU265" s="187">
        <v>211967.80912706329</v>
      </c>
      <c r="AV265" s="188">
        <v>-0.10692768298147981</v>
      </c>
    </row>
    <row r="266" spans="2:48" collapsed="1">
      <c r="B266" s="197">
        <v>1990</v>
      </c>
      <c r="C266" s="198">
        <v>727582</v>
      </c>
      <c r="D266" s="199">
        <v>0.18921896324869447</v>
      </c>
      <c r="E266" s="198">
        <v>65324</v>
      </c>
      <c r="F266" s="199">
        <v>0.34323079453857552</v>
      </c>
      <c r="G266" s="198">
        <v>83396</v>
      </c>
      <c r="H266" s="199">
        <v>0.12907855189407269</v>
      </c>
      <c r="I266" s="198">
        <v>376356</v>
      </c>
      <c r="J266" s="199">
        <v>2.8576113692265537E-2</v>
      </c>
      <c r="K266" s="198">
        <v>133314</v>
      </c>
      <c r="L266" s="199">
        <v>0.15523396880415952</v>
      </c>
      <c r="M266" s="198">
        <v>829997</v>
      </c>
      <c r="N266" s="199">
        <v>-7.0497946129001954E-2</v>
      </c>
      <c r="O266" s="198">
        <v>8928</v>
      </c>
      <c r="P266" s="199">
        <v>0.16629653821032009</v>
      </c>
      <c r="Q266" s="198">
        <v>114620</v>
      </c>
      <c r="R266" s="199">
        <v>-6.5577512554620743E-2</v>
      </c>
      <c r="S266" s="198">
        <v>299787.71106688119</v>
      </c>
      <c r="T266" s="199">
        <v>-8.2746048101123182E-2</v>
      </c>
      <c r="U266" s="198">
        <v>105653</v>
      </c>
      <c r="V266" s="199">
        <v>4.4043242815921646E-2</v>
      </c>
      <c r="W266" s="198">
        <v>19447</v>
      </c>
      <c r="X266" s="199">
        <v>-3.7907894062804148E-3</v>
      </c>
      <c r="Y266" s="198">
        <v>58546</v>
      </c>
      <c r="Z266" s="199">
        <v>-0.32918557220770883</v>
      </c>
      <c r="AA266" s="198">
        <v>116142</v>
      </c>
      <c r="AB266" s="199">
        <v>-2.2694569964405664E-2</v>
      </c>
      <c r="AC266" s="198">
        <v>22927</v>
      </c>
      <c r="AD266" s="199">
        <v>2.0429054655510148E-2</v>
      </c>
      <c r="AE266" s="198">
        <v>23041</v>
      </c>
      <c r="AF266" s="199">
        <v>0.10806001731268644</v>
      </c>
      <c r="AG266" s="198">
        <v>0</v>
      </c>
      <c r="AH266" s="199" t="s">
        <v>132</v>
      </c>
      <c r="AI266" s="198">
        <v>0</v>
      </c>
      <c r="AJ266" s="199" t="s">
        <v>132</v>
      </c>
      <c r="AK266" s="198">
        <v>11431</v>
      </c>
      <c r="AL266" s="199">
        <v>0.23779101245262591</v>
      </c>
      <c r="AM266" s="198">
        <v>9082</v>
      </c>
      <c r="AN266" s="199">
        <v>0.94642091727389621</v>
      </c>
      <c r="AO266" s="198">
        <v>2360</v>
      </c>
      <c r="AP266" s="199">
        <v>-1.4202172096908994E-2</v>
      </c>
      <c r="AQ266" s="198">
        <v>3429</v>
      </c>
      <c r="AR266" s="199">
        <v>-6.7446287734566179E-2</v>
      </c>
      <c r="AS266" s="198">
        <v>1983994.7387891619</v>
      </c>
      <c r="AT266" s="199">
        <v>-1.6425428902389183E-2</v>
      </c>
      <c r="AU266" s="200">
        <v>2711576.9280081256</v>
      </c>
      <c r="AV266" s="201">
        <v>3.1432704556630497E-2</v>
      </c>
    </row>
    <row r="267" spans="2:48" ht="15" hidden="1" customHeight="1" outlineLevel="1">
      <c r="B267" s="184" t="s">
        <v>11</v>
      </c>
      <c r="C267" s="185">
        <v>40067</v>
      </c>
      <c r="D267" s="186">
        <v>0.2218156313847468</v>
      </c>
      <c r="E267" s="185">
        <v>4140</v>
      </c>
      <c r="F267" s="186">
        <v>-0.10833512814990309</v>
      </c>
      <c r="G267" s="185">
        <v>6957</v>
      </c>
      <c r="H267" s="186">
        <v>0.16201770502755974</v>
      </c>
      <c r="I267" s="185">
        <v>34799</v>
      </c>
      <c r="J267" s="186">
        <v>-8.9841502327771106E-2</v>
      </c>
      <c r="K267" s="185">
        <v>6635</v>
      </c>
      <c r="L267" s="186">
        <v>-9.7033206314643405E-2</v>
      </c>
      <c r="M267" s="185">
        <v>62667</v>
      </c>
      <c r="N267" s="186">
        <v>-8.4110373856361997E-2</v>
      </c>
      <c r="O267" s="185">
        <v>482</v>
      </c>
      <c r="P267" s="186">
        <v>0.27851458885941649</v>
      </c>
      <c r="Q267" s="185">
        <v>5720</v>
      </c>
      <c r="R267" s="186">
        <v>-0.21352949264402588</v>
      </c>
      <c r="S267" s="185">
        <v>50209.815776155716</v>
      </c>
      <c r="T267" s="186">
        <v>-0.11900746053118427</v>
      </c>
      <c r="U267" s="185">
        <v>15925</v>
      </c>
      <c r="V267" s="186">
        <v>-6.9584014956765583E-2</v>
      </c>
      <c r="W267" s="185">
        <v>2905</v>
      </c>
      <c r="X267" s="186">
        <v>0.13787700744222486</v>
      </c>
      <c r="Y267" s="185">
        <v>10766</v>
      </c>
      <c r="Z267" s="186">
        <v>-0.25251683677011738</v>
      </c>
      <c r="AA267" s="185">
        <v>20614</v>
      </c>
      <c r="AB267" s="186">
        <v>-0.1006108202443281</v>
      </c>
      <c r="AC267" s="185">
        <v>2326</v>
      </c>
      <c r="AD267" s="186">
        <v>0.45012468827930174</v>
      </c>
      <c r="AE267" s="185">
        <v>1844</v>
      </c>
      <c r="AF267" s="186">
        <v>0.22933333333333339</v>
      </c>
      <c r="AG267" s="185">
        <v>0</v>
      </c>
      <c r="AH267" s="186" t="s">
        <v>132</v>
      </c>
      <c r="AI267" s="185">
        <v>0</v>
      </c>
      <c r="AJ267" s="186" t="s">
        <v>132</v>
      </c>
      <c r="AK267" s="185">
        <v>840</v>
      </c>
      <c r="AL267" s="186">
        <v>0.33545310015898244</v>
      </c>
      <c r="AM267" s="185">
        <v>757</v>
      </c>
      <c r="AN267" s="186">
        <v>0.53549695740365122</v>
      </c>
      <c r="AO267" s="185">
        <v>194</v>
      </c>
      <c r="AP267" s="186">
        <v>1.2823529411764705</v>
      </c>
      <c r="AQ267" s="185">
        <v>319</v>
      </c>
      <c r="AR267" s="186">
        <v>-0.32415254237288138</v>
      </c>
      <c r="AS267" s="185">
        <v>177890</v>
      </c>
      <c r="AT267" s="186">
        <v>-8.3320021230656627E-2</v>
      </c>
      <c r="AU267" s="187">
        <v>217957</v>
      </c>
      <c r="AV267" s="188">
        <v>-3.9210586637984268E-2</v>
      </c>
    </row>
    <row r="268" spans="2:48" ht="15" hidden="1" customHeight="1" outlineLevel="1">
      <c r="B268" s="184" t="s">
        <v>12</v>
      </c>
      <c r="C268" s="185">
        <v>36325</v>
      </c>
      <c r="D268" s="186">
        <v>0.21752974694151161</v>
      </c>
      <c r="E268" s="185">
        <v>3069</v>
      </c>
      <c r="F268" s="186">
        <v>-0.33829236739974122</v>
      </c>
      <c r="G268" s="185">
        <v>5374</v>
      </c>
      <c r="H268" s="186">
        <v>0.19342660448589832</v>
      </c>
      <c r="I268" s="185">
        <v>34383</v>
      </c>
      <c r="J268" s="186">
        <v>-8.1063927994461382E-3</v>
      </c>
      <c r="K268" s="185">
        <v>4234</v>
      </c>
      <c r="L268" s="186">
        <v>1.4374700527072459E-2</v>
      </c>
      <c r="M268" s="185">
        <v>54512</v>
      </c>
      <c r="N268" s="186">
        <v>-0.18547627941725808</v>
      </c>
      <c r="O268" s="185">
        <v>470</v>
      </c>
      <c r="P268" s="186">
        <v>0.4285714285714286</v>
      </c>
      <c r="Q268" s="185">
        <v>4586</v>
      </c>
      <c r="R268" s="186">
        <v>-0.25720764496274695</v>
      </c>
      <c r="S268" s="185">
        <v>43842.933597346448</v>
      </c>
      <c r="T268" s="186">
        <v>-0.12213188932041041</v>
      </c>
      <c r="U268" s="185">
        <v>14322</v>
      </c>
      <c r="V268" s="186">
        <v>-4.9193387771360286E-2</v>
      </c>
      <c r="W268" s="185">
        <v>2853</v>
      </c>
      <c r="X268" s="186">
        <v>0.22288898414059144</v>
      </c>
      <c r="Y268" s="185">
        <v>9900</v>
      </c>
      <c r="Z268" s="186">
        <v>-0.24009824992324225</v>
      </c>
      <c r="AA268" s="185">
        <v>16768</v>
      </c>
      <c r="AB268" s="186">
        <v>-0.14093959731543626</v>
      </c>
      <c r="AC268" s="185">
        <v>1940</v>
      </c>
      <c r="AD268" s="186">
        <v>0.10920526014865639</v>
      </c>
      <c r="AE268" s="185">
        <v>1666</v>
      </c>
      <c r="AF268" s="186">
        <v>2.7127003699136898E-2</v>
      </c>
      <c r="AG268" s="185">
        <v>0</v>
      </c>
      <c r="AH268" s="186" t="s">
        <v>132</v>
      </c>
      <c r="AI268" s="185">
        <v>0</v>
      </c>
      <c r="AJ268" s="186" t="s">
        <v>132</v>
      </c>
      <c r="AK268" s="185">
        <v>934</v>
      </c>
      <c r="AL268" s="186">
        <v>0.73605947955390327</v>
      </c>
      <c r="AM268" s="185">
        <v>357</v>
      </c>
      <c r="AN268" s="186">
        <v>0.69194312796208535</v>
      </c>
      <c r="AO268" s="185">
        <v>205</v>
      </c>
      <c r="AP268" s="186">
        <v>0.6399999999999999</v>
      </c>
      <c r="AQ268" s="185">
        <v>179</v>
      </c>
      <c r="AR268" s="186">
        <v>-0.28685258964143423</v>
      </c>
      <c r="AS268" s="185">
        <v>155754.10149031447</v>
      </c>
      <c r="AT268" s="186">
        <v>-0.11425506953743492</v>
      </c>
      <c r="AU268" s="187">
        <v>192079.31902006146</v>
      </c>
      <c r="AV268" s="188">
        <v>-6.6127189108231343E-2</v>
      </c>
    </row>
    <row r="269" spans="2:48" ht="15" hidden="1" customHeight="1" outlineLevel="1">
      <c r="B269" s="184" t="s">
        <v>13</v>
      </c>
      <c r="C269" s="185">
        <v>57875</v>
      </c>
      <c r="D269" s="186">
        <v>0.24414205253880228</v>
      </c>
      <c r="E269" s="185">
        <v>3260</v>
      </c>
      <c r="F269" s="186">
        <v>-0.18723510346547001</v>
      </c>
      <c r="G269" s="185">
        <v>5355</v>
      </c>
      <c r="H269" s="186">
        <v>-0.11851851851851847</v>
      </c>
      <c r="I269" s="185">
        <v>26118</v>
      </c>
      <c r="J269" s="186">
        <v>-4.3576973780577122E-2</v>
      </c>
      <c r="K269" s="185">
        <v>6845</v>
      </c>
      <c r="L269" s="186">
        <v>-0.19299693468521573</v>
      </c>
      <c r="M269" s="185">
        <v>73807</v>
      </c>
      <c r="N269" s="186">
        <v>-5.6863922716178794E-2</v>
      </c>
      <c r="O269" s="185">
        <v>643</v>
      </c>
      <c r="P269" s="186">
        <v>0.48498845265588919</v>
      </c>
      <c r="Q269" s="185">
        <v>9258</v>
      </c>
      <c r="R269" s="186">
        <v>-0.31457762641593245</v>
      </c>
      <c r="S269" s="185">
        <v>19427.865052275134</v>
      </c>
      <c r="T269" s="186">
        <v>-0.15684086753123938</v>
      </c>
      <c r="U269" s="185">
        <v>7124</v>
      </c>
      <c r="V269" s="186">
        <v>-8.1722093323021383E-2</v>
      </c>
      <c r="W269" s="185">
        <v>1368</v>
      </c>
      <c r="X269" s="186">
        <v>0.20741394527802304</v>
      </c>
      <c r="Y269" s="185">
        <v>6150</v>
      </c>
      <c r="Z269" s="186">
        <v>-0.2606395768213513</v>
      </c>
      <c r="AA269" s="185">
        <v>4786</v>
      </c>
      <c r="AB269" s="186">
        <v>-0.17949597119835414</v>
      </c>
      <c r="AC269" s="185">
        <v>1751</v>
      </c>
      <c r="AD269" s="186">
        <v>-1.1851015801354392E-2</v>
      </c>
      <c r="AE269" s="185">
        <v>1582</v>
      </c>
      <c r="AF269" s="186">
        <v>0.19576719576719581</v>
      </c>
      <c r="AG269" s="185">
        <v>0</v>
      </c>
      <c r="AH269" s="186" t="s">
        <v>132</v>
      </c>
      <c r="AI269" s="185">
        <v>0</v>
      </c>
      <c r="AJ269" s="186" t="s">
        <v>132</v>
      </c>
      <c r="AK269" s="185">
        <v>839</v>
      </c>
      <c r="AL269" s="186">
        <v>1.680511182108626</v>
      </c>
      <c r="AM269" s="185">
        <v>288</v>
      </c>
      <c r="AN269" s="186">
        <v>-8.2802547770700619E-2</v>
      </c>
      <c r="AO269" s="185">
        <v>232</v>
      </c>
      <c r="AP269" s="186">
        <v>-0.65321375186846042</v>
      </c>
      <c r="AQ269" s="185">
        <v>442</v>
      </c>
      <c r="AR269" s="186">
        <v>0.78947368421052633</v>
      </c>
      <c r="AS269" s="185">
        <v>149848.69976436591</v>
      </c>
      <c r="AT269" s="186">
        <v>-9.5965929993425125E-2</v>
      </c>
      <c r="AU269" s="187">
        <v>207723.94390641846</v>
      </c>
      <c r="AV269" s="188">
        <v>-2.1433495032125882E-2</v>
      </c>
    </row>
    <row r="270" spans="2:48" ht="15" hidden="1" customHeight="1" outlineLevel="1">
      <c r="B270" s="184" t="s">
        <v>14</v>
      </c>
      <c r="C270" s="185">
        <v>73437</v>
      </c>
      <c r="D270" s="186">
        <v>0.39832057580258207</v>
      </c>
      <c r="E270" s="185">
        <v>4214</v>
      </c>
      <c r="F270" s="186">
        <v>-9.6357226792009865E-3</v>
      </c>
      <c r="G270" s="185">
        <v>4708</v>
      </c>
      <c r="H270" s="186">
        <v>-0.23757085020242918</v>
      </c>
      <c r="I270" s="185">
        <v>24025</v>
      </c>
      <c r="J270" s="186">
        <v>-9.7855882242499304E-2</v>
      </c>
      <c r="K270" s="185">
        <v>8669</v>
      </c>
      <c r="L270" s="186">
        <v>0.20085884471533455</v>
      </c>
      <c r="M270" s="185">
        <v>92155</v>
      </c>
      <c r="N270" s="186">
        <v>2.0034312911616503E-2</v>
      </c>
      <c r="O270" s="185">
        <v>657</v>
      </c>
      <c r="P270" s="186">
        <v>-0.27242524916943522</v>
      </c>
      <c r="Q270" s="185">
        <v>10299</v>
      </c>
      <c r="R270" s="186">
        <v>0.11702819956616062</v>
      </c>
      <c r="S270" s="185">
        <v>2780.8597674239754</v>
      </c>
      <c r="T270" s="186">
        <v>-0.39699031121421546</v>
      </c>
      <c r="U270" s="185">
        <v>184</v>
      </c>
      <c r="V270" s="186">
        <v>0.61403508771929816</v>
      </c>
      <c r="W270" s="185">
        <v>59</v>
      </c>
      <c r="X270" s="186">
        <v>0.68571428571428572</v>
      </c>
      <c r="Y270" s="185">
        <v>2482</v>
      </c>
      <c r="Z270" s="186">
        <v>-0.43998194945848379</v>
      </c>
      <c r="AA270" s="185">
        <v>55</v>
      </c>
      <c r="AB270" s="186">
        <v>0.77419354838709675</v>
      </c>
      <c r="AC270" s="185">
        <v>1796</v>
      </c>
      <c r="AD270" s="186">
        <v>0.25244072524407257</v>
      </c>
      <c r="AE270" s="185">
        <v>1926</v>
      </c>
      <c r="AF270" s="186">
        <v>0.13695395513577324</v>
      </c>
      <c r="AG270" s="185">
        <v>0</v>
      </c>
      <c r="AH270" s="186" t="s">
        <v>132</v>
      </c>
      <c r="AI270" s="185">
        <v>0</v>
      </c>
      <c r="AJ270" s="186" t="s">
        <v>132</v>
      </c>
      <c r="AK270" s="185">
        <v>890</v>
      </c>
      <c r="AL270" s="186">
        <v>5.3254437869822535E-2</v>
      </c>
      <c r="AM270" s="185">
        <v>276</v>
      </c>
      <c r="AN270" s="186">
        <v>3.7593984962406068E-2</v>
      </c>
      <c r="AO270" s="185">
        <v>256</v>
      </c>
      <c r="AP270" s="186">
        <v>0.31958762886597936</v>
      </c>
      <c r="AQ270" s="185">
        <v>276</v>
      </c>
      <c r="AR270" s="186">
        <v>-0.15337423312883436</v>
      </c>
      <c r="AS270" s="185">
        <v>152929.0371971578</v>
      </c>
      <c r="AT270" s="186">
        <v>-7.767495689155024E-3</v>
      </c>
      <c r="AU270" s="187">
        <v>226366.4355177336</v>
      </c>
      <c r="AV270" s="188">
        <v>9.5439717997493734E-2</v>
      </c>
    </row>
    <row r="271" spans="2:48" ht="15" hidden="1" customHeight="1" outlineLevel="1">
      <c r="B271" s="184" t="s">
        <v>15</v>
      </c>
      <c r="C271" s="185">
        <v>90185</v>
      </c>
      <c r="D271" s="186">
        <v>0.24008250257820563</v>
      </c>
      <c r="E271" s="185">
        <v>4009</v>
      </c>
      <c r="F271" s="186">
        <v>0.1019791094007696</v>
      </c>
      <c r="G271" s="185">
        <v>5853</v>
      </c>
      <c r="H271" s="186">
        <v>-0.13250333481547349</v>
      </c>
      <c r="I271" s="185">
        <v>25227</v>
      </c>
      <c r="J271" s="186">
        <v>8.2146533973918912E-2</v>
      </c>
      <c r="K271" s="185">
        <v>9136</v>
      </c>
      <c r="L271" s="186">
        <v>-2.2783185367418968E-2</v>
      </c>
      <c r="M271" s="185">
        <v>94095</v>
      </c>
      <c r="N271" s="186">
        <v>0.11773021001615502</v>
      </c>
      <c r="O271" s="185">
        <v>758</v>
      </c>
      <c r="P271" s="186">
        <v>-2.944942381562099E-2</v>
      </c>
      <c r="Q271" s="185">
        <v>24277</v>
      </c>
      <c r="R271" s="186">
        <v>0.18812704938090352</v>
      </c>
      <c r="S271" s="185">
        <v>3313.8841769077335</v>
      </c>
      <c r="T271" s="186">
        <v>-0.32916194308723157</v>
      </c>
      <c r="U271" s="185">
        <v>36</v>
      </c>
      <c r="V271" s="186">
        <v>-0.87713310580204773</v>
      </c>
      <c r="W271" s="185">
        <v>85</v>
      </c>
      <c r="X271" s="186">
        <v>1.0731707317073171</v>
      </c>
      <c r="Y271" s="185">
        <v>3162</v>
      </c>
      <c r="Z271" s="186">
        <v>-0.31186071817192595</v>
      </c>
      <c r="AA271" s="185">
        <v>31</v>
      </c>
      <c r="AB271" s="186">
        <v>4.166666666666667</v>
      </c>
      <c r="AC271" s="185">
        <v>1954</v>
      </c>
      <c r="AD271" s="186">
        <v>0.49046529366895508</v>
      </c>
      <c r="AE271" s="185">
        <v>2148</v>
      </c>
      <c r="AF271" s="186">
        <v>0.3984375</v>
      </c>
      <c r="AG271" s="185">
        <v>0</v>
      </c>
      <c r="AH271" s="186" t="s">
        <v>132</v>
      </c>
      <c r="AI271" s="185">
        <v>0</v>
      </c>
      <c r="AJ271" s="186" t="s">
        <v>132</v>
      </c>
      <c r="AK271" s="185">
        <v>755</v>
      </c>
      <c r="AL271" s="186">
        <v>-0.27193828351012539</v>
      </c>
      <c r="AM271" s="185">
        <v>229</v>
      </c>
      <c r="AN271" s="186">
        <v>-0.20761245674740481</v>
      </c>
      <c r="AO271" s="185">
        <v>111</v>
      </c>
      <c r="AP271" s="186">
        <v>-0.5066666666666666</v>
      </c>
      <c r="AQ271" s="185">
        <v>304</v>
      </c>
      <c r="AR271" s="186">
        <v>-0.2779097387173397</v>
      </c>
      <c r="AS271" s="185">
        <v>172174.07064887055</v>
      </c>
      <c r="AT271" s="186">
        <v>8.8296249410532601E-2</v>
      </c>
      <c r="AU271" s="187">
        <v>262359.31073137315</v>
      </c>
      <c r="AV271" s="188">
        <v>0.1360972291675544</v>
      </c>
    </row>
    <row r="272" spans="2:48" ht="15" hidden="1" customHeight="1" outlineLevel="1">
      <c r="B272" s="184" t="s">
        <v>16</v>
      </c>
      <c r="C272" s="185">
        <v>71737</v>
      </c>
      <c r="D272" s="186">
        <v>0.21953997585978269</v>
      </c>
      <c r="E272" s="185">
        <v>4601</v>
      </c>
      <c r="F272" s="186">
        <v>2.2899066251667488E-2</v>
      </c>
      <c r="G272" s="185">
        <v>9439</v>
      </c>
      <c r="H272" s="186">
        <v>0.1748817525516555</v>
      </c>
      <c r="I272" s="185">
        <v>29638</v>
      </c>
      <c r="J272" s="186">
        <v>8.7034659820282467E-2</v>
      </c>
      <c r="K272" s="185">
        <v>8692</v>
      </c>
      <c r="L272" s="186">
        <v>-0.21125226860254087</v>
      </c>
      <c r="M272" s="185">
        <v>93839</v>
      </c>
      <c r="N272" s="186">
        <v>7.1747547312036808E-2</v>
      </c>
      <c r="O272" s="185">
        <v>658</v>
      </c>
      <c r="P272" s="186">
        <v>-0.60480480480480481</v>
      </c>
      <c r="Q272" s="185">
        <v>13159</v>
      </c>
      <c r="R272" s="186">
        <v>0.18464169967590927</v>
      </c>
      <c r="S272" s="185">
        <v>3928.0128139772946</v>
      </c>
      <c r="T272" s="186">
        <v>-0.23580608988238161</v>
      </c>
      <c r="U272" s="185">
        <v>144</v>
      </c>
      <c r="V272" s="186">
        <v>-0.69937369519832981</v>
      </c>
      <c r="W272" s="185">
        <v>226</v>
      </c>
      <c r="X272" s="186">
        <v>-9.5999999999999974E-2</v>
      </c>
      <c r="Y272" s="185">
        <v>3514</v>
      </c>
      <c r="Z272" s="186">
        <v>-0.19181232750689969</v>
      </c>
      <c r="AA272" s="185">
        <v>45</v>
      </c>
      <c r="AB272" s="186">
        <v>-6.25E-2</v>
      </c>
      <c r="AC272" s="185">
        <v>2177</v>
      </c>
      <c r="AD272" s="186">
        <v>0.65551330798479079</v>
      </c>
      <c r="AE272" s="185">
        <v>2095</v>
      </c>
      <c r="AF272" s="186">
        <v>7.051609606540632E-2</v>
      </c>
      <c r="AG272" s="185">
        <v>0</v>
      </c>
      <c r="AH272" s="186" t="s">
        <v>132</v>
      </c>
      <c r="AI272" s="185">
        <v>0</v>
      </c>
      <c r="AJ272" s="186" t="s">
        <v>132</v>
      </c>
      <c r="AK272" s="185">
        <v>552</v>
      </c>
      <c r="AL272" s="186">
        <v>-0.551219512195122</v>
      </c>
      <c r="AM272" s="185">
        <v>223</v>
      </c>
      <c r="AN272" s="186">
        <v>-0.29874213836477992</v>
      </c>
      <c r="AO272" s="185">
        <v>163</v>
      </c>
      <c r="AP272" s="186">
        <v>-0.15979381443298968</v>
      </c>
      <c r="AQ272" s="185">
        <v>471</v>
      </c>
      <c r="AR272" s="186">
        <v>0.2627345844504021</v>
      </c>
      <c r="AS272" s="185">
        <v>169634.2070938689</v>
      </c>
      <c r="AT272" s="186">
        <v>4.9187834756484472E-2</v>
      </c>
      <c r="AU272" s="187">
        <v>241371.42663384476</v>
      </c>
      <c r="AV272" s="188">
        <v>9.4631648183494788E-2</v>
      </c>
    </row>
    <row r="273" spans="2:48" ht="15" hidden="1" customHeight="1" outlineLevel="1">
      <c r="B273" s="184" t="s">
        <v>17</v>
      </c>
      <c r="C273" s="185">
        <v>42795</v>
      </c>
      <c r="D273" s="186">
        <v>0.10179964470533709</v>
      </c>
      <c r="E273" s="185">
        <v>3739</v>
      </c>
      <c r="F273" s="186">
        <v>0.64786249449096522</v>
      </c>
      <c r="G273" s="185">
        <v>5282</v>
      </c>
      <c r="H273" s="186">
        <v>0.24958599479536314</v>
      </c>
      <c r="I273" s="185">
        <v>22080</v>
      </c>
      <c r="J273" s="186">
        <v>-3.0702546505327888E-3</v>
      </c>
      <c r="K273" s="185">
        <v>5433</v>
      </c>
      <c r="L273" s="186">
        <v>-3.1032637774210836E-2</v>
      </c>
      <c r="M273" s="185">
        <v>81100</v>
      </c>
      <c r="N273" s="186">
        <v>9.3566699478162318E-2</v>
      </c>
      <c r="O273" s="185">
        <v>1035</v>
      </c>
      <c r="P273" s="186">
        <v>0.23952095808383222</v>
      </c>
      <c r="Q273" s="185">
        <v>7670</v>
      </c>
      <c r="R273" s="186">
        <v>-0.16630434782608694</v>
      </c>
      <c r="S273" s="185">
        <v>3188.0102249023244</v>
      </c>
      <c r="T273" s="186">
        <v>-0.28116353469349664</v>
      </c>
      <c r="U273" s="185">
        <v>134</v>
      </c>
      <c r="V273" s="186">
        <v>-0.38532110091743121</v>
      </c>
      <c r="W273" s="185">
        <v>151</v>
      </c>
      <c r="X273" s="186">
        <v>0.69662921348314599</v>
      </c>
      <c r="Y273" s="185">
        <v>2839</v>
      </c>
      <c r="Z273" s="186">
        <v>-0.3010832102412605</v>
      </c>
      <c r="AA273" s="185">
        <v>64</v>
      </c>
      <c r="AB273" s="186">
        <v>1.5873015873015817E-2</v>
      </c>
      <c r="AC273" s="185">
        <v>1363</v>
      </c>
      <c r="AD273" s="186">
        <v>0.10543390105433903</v>
      </c>
      <c r="AE273" s="185">
        <v>1854</v>
      </c>
      <c r="AF273" s="186">
        <v>0.30747531734837796</v>
      </c>
      <c r="AG273" s="185">
        <v>0</v>
      </c>
      <c r="AH273" s="186" t="s">
        <v>132</v>
      </c>
      <c r="AI273" s="185">
        <v>0</v>
      </c>
      <c r="AJ273" s="186" t="s">
        <v>132</v>
      </c>
      <c r="AK273" s="185">
        <v>655</v>
      </c>
      <c r="AL273" s="186">
        <v>-0.40562613430127037</v>
      </c>
      <c r="AM273" s="185">
        <v>223</v>
      </c>
      <c r="AN273" s="186">
        <v>-0.28064516129032258</v>
      </c>
      <c r="AO273" s="185">
        <v>181</v>
      </c>
      <c r="AP273" s="186">
        <v>-0.67907801418439717</v>
      </c>
      <c r="AQ273" s="185">
        <v>250</v>
      </c>
      <c r="AR273" s="186">
        <v>3.3057851239669311E-2</v>
      </c>
      <c r="AS273" s="185">
        <v>134053.27009108127</v>
      </c>
      <c r="AT273" s="186">
        <v>4.9040863525805278E-2</v>
      </c>
      <c r="AU273" s="187">
        <v>176848.37189072598</v>
      </c>
      <c r="AV273" s="188">
        <v>6.1338779060160942E-2</v>
      </c>
    </row>
    <row r="274" spans="2:48" ht="15" hidden="1" customHeight="1" outlineLevel="1">
      <c r="B274" s="184" t="s">
        <v>18</v>
      </c>
      <c r="C274" s="185">
        <v>42214</v>
      </c>
      <c r="D274" s="186">
        <v>5.5033489953014048E-2</v>
      </c>
      <c r="E274" s="185">
        <v>2623</v>
      </c>
      <c r="F274" s="186">
        <v>7.1486928104575131E-2</v>
      </c>
      <c r="G274" s="185">
        <v>4319</v>
      </c>
      <c r="H274" s="186">
        <v>7.0118929633300242E-2</v>
      </c>
      <c r="I274" s="185">
        <v>27707</v>
      </c>
      <c r="J274" s="186">
        <v>0.14293375134064856</v>
      </c>
      <c r="K274" s="185">
        <v>11289</v>
      </c>
      <c r="L274" s="186">
        <v>-3.131971855157023E-2</v>
      </c>
      <c r="M274" s="185">
        <v>73350</v>
      </c>
      <c r="N274" s="186">
        <v>7.189829022358607E-2</v>
      </c>
      <c r="O274" s="185">
        <v>458</v>
      </c>
      <c r="P274" s="186">
        <v>-0.27301587301587305</v>
      </c>
      <c r="Q274" s="185">
        <v>7769</v>
      </c>
      <c r="R274" s="186">
        <v>-0.13001119820828666</v>
      </c>
      <c r="S274" s="185">
        <v>4021.2682121581179</v>
      </c>
      <c r="T274" s="186">
        <v>-5.1786020034327751E-2</v>
      </c>
      <c r="U274" s="185">
        <v>145</v>
      </c>
      <c r="V274" s="186">
        <v>-0.46296296296296291</v>
      </c>
      <c r="W274" s="185">
        <v>196</v>
      </c>
      <c r="X274" s="186">
        <v>8.8000000000000007</v>
      </c>
      <c r="Y274" s="185">
        <v>3653</v>
      </c>
      <c r="Z274" s="186">
        <v>-6.8824878919194532E-2</v>
      </c>
      <c r="AA274" s="185">
        <v>19</v>
      </c>
      <c r="AB274" s="186">
        <v>-0.29629629629629628</v>
      </c>
      <c r="AC274" s="185">
        <v>922</v>
      </c>
      <c r="AD274" s="186">
        <v>-0.36545079146593251</v>
      </c>
      <c r="AE274" s="185">
        <v>1217</v>
      </c>
      <c r="AF274" s="186">
        <v>-0.18102288021534318</v>
      </c>
      <c r="AG274" s="185">
        <v>0</v>
      </c>
      <c r="AH274" s="186" t="s">
        <v>132</v>
      </c>
      <c r="AI274" s="185">
        <v>0</v>
      </c>
      <c r="AJ274" s="186" t="s">
        <v>132</v>
      </c>
      <c r="AK274" s="185">
        <v>613</v>
      </c>
      <c r="AL274" s="186">
        <v>2.3372287145241977E-2</v>
      </c>
      <c r="AM274" s="185">
        <v>173</v>
      </c>
      <c r="AN274" s="186">
        <v>-0.47416413373860178</v>
      </c>
      <c r="AO274" s="185">
        <v>221</v>
      </c>
      <c r="AP274" s="186">
        <v>0.1693121693121693</v>
      </c>
      <c r="AQ274" s="185">
        <v>244</v>
      </c>
      <c r="AR274" s="186">
        <v>-0.11272727272727268</v>
      </c>
      <c r="AS274" s="185">
        <v>134925.19606482057</v>
      </c>
      <c r="AT274" s="186">
        <v>4.6374666123711217E-2</v>
      </c>
      <c r="AU274" s="187">
        <v>177139.25109831052</v>
      </c>
      <c r="AV274" s="188">
        <v>4.8424661581502049E-2</v>
      </c>
    </row>
    <row r="275" spans="2:48" ht="15" hidden="1" customHeight="1" outlineLevel="1">
      <c r="B275" s="184" t="s">
        <v>19</v>
      </c>
      <c r="C275" s="185">
        <v>44362</v>
      </c>
      <c r="D275" s="186">
        <v>0.24106868093439648</v>
      </c>
      <c r="E275" s="185">
        <v>3394</v>
      </c>
      <c r="F275" s="186">
        <v>-7.0136986301369886E-2</v>
      </c>
      <c r="G275" s="185">
        <v>5716</v>
      </c>
      <c r="H275" s="186">
        <v>0.11902897415818314</v>
      </c>
      <c r="I275" s="185">
        <v>30602</v>
      </c>
      <c r="J275" s="186">
        <v>3.5110269246380721E-2</v>
      </c>
      <c r="K275" s="185">
        <v>19205</v>
      </c>
      <c r="L275" s="186">
        <v>0.20294393986846226</v>
      </c>
      <c r="M275" s="185">
        <v>64685</v>
      </c>
      <c r="N275" s="186">
        <v>0.12162091865929159</v>
      </c>
      <c r="O275" s="185">
        <v>688</v>
      </c>
      <c r="P275" s="186">
        <v>2.3398058252427183</v>
      </c>
      <c r="Q275" s="185">
        <v>8855</v>
      </c>
      <c r="R275" s="186">
        <v>-7.2483502670996125E-2</v>
      </c>
      <c r="S275" s="185">
        <v>23115.245045909109</v>
      </c>
      <c r="T275" s="186">
        <v>-5.2830622884595391E-2</v>
      </c>
      <c r="U275" s="185">
        <v>7964</v>
      </c>
      <c r="V275" s="186">
        <v>7.3894282632146702E-2</v>
      </c>
      <c r="W275" s="185">
        <v>1807</v>
      </c>
      <c r="X275" s="186">
        <v>0.21601615074024227</v>
      </c>
      <c r="Y275" s="185">
        <v>7579</v>
      </c>
      <c r="Z275" s="186">
        <v>-4.4864524259609295E-2</v>
      </c>
      <c r="AA275" s="185">
        <v>5765</v>
      </c>
      <c r="AB275" s="186">
        <v>-0.23823995771670192</v>
      </c>
      <c r="AC275" s="185">
        <v>2127</v>
      </c>
      <c r="AD275" s="186">
        <v>0.37759067357512954</v>
      </c>
      <c r="AE275" s="185">
        <v>1563</v>
      </c>
      <c r="AF275" s="186">
        <v>0.32908163265306123</v>
      </c>
      <c r="AG275" s="185">
        <v>0</v>
      </c>
      <c r="AH275" s="186" t="s">
        <v>132</v>
      </c>
      <c r="AI275" s="185">
        <v>0</v>
      </c>
      <c r="AJ275" s="186" t="s">
        <v>132</v>
      </c>
      <c r="AK275" s="185">
        <v>472</v>
      </c>
      <c r="AL275" s="186">
        <v>-0.60302775441547518</v>
      </c>
      <c r="AM275" s="185">
        <v>309</v>
      </c>
      <c r="AN275" s="186">
        <v>-3.4375000000000044E-2</v>
      </c>
      <c r="AO275" s="185">
        <v>141</v>
      </c>
      <c r="AP275" s="186">
        <v>-0.4872727272727273</v>
      </c>
      <c r="AQ275" s="185">
        <v>199</v>
      </c>
      <c r="AR275" s="186">
        <v>-0.24621212121212122</v>
      </c>
      <c r="AS275" s="185">
        <v>161073.33717571682</v>
      </c>
      <c r="AT275" s="186">
        <v>6.7516008634604274E-2</v>
      </c>
      <c r="AU275" s="187">
        <v>205435.57824439777</v>
      </c>
      <c r="AV275" s="188">
        <v>0.10075785507538826</v>
      </c>
    </row>
    <row r="276" spans="2:48" ht="15" hidden="1" customHeight="1" outlineLevel="1">
      <c r="B276" s="184" t="s">
        <v>20</v>
      </c>
      <c r="C276" s="185">
        <v>54386</v>
      </c>
      <c r="D276" s="186">
        <v>0.57303175796841566</v>
      </c>
      <c r="E276" s="185">
        <v>5363</v>
      </c>
      <c r="F276" s="186">
        <v>0.47213834751578365</v>
      </c>
      <c r="G276" s="185">
        <v>6390</v>
      </c>
      <c r="H276" s="186">
        <v>0.19483919222139123</v>
      </c>
      <c r="I276" s="185">
        <v>40334</v>
      </c>
      <c r="J276" s="186">
        <v>3.7717402490480501E-2</v>
      </c>
      <c r="K276" s="185">
        <v>12509</v>
      </c>
      <c r="L276" s="186">
        <v>2.4572037021869164E-2</v>
      </c>
      <c r="M276" s="185">
        <v>72304</v>
      </c>
      <c r="N276" s="186">
        <v>0.14842993058974896</v>
      </c>
      <c r="O276" s="185">
        <v>1089</v>
      </c>
      <c r="P276" s="186">
        <v>3.7973568281938324</v>
      </c>
      <c r="Q276" s="185">
        <v>6663</v>
      </c>
      <c r="R276" s="186">
        <v>-0.28493238892466199</v>
      </c>
      <c r="S276" s="185">
        <v>55437.767569014257</v>
      </c>
      <c r="T276" s="186">
        <v>-6.304231237960678E-2</v>
      </c>
      <c r="U276" s="185">
        <v>17644</v>
      </c>
      <c r="V276" s="186">
        <v>1.7825209114508134E-2</v>
      </c>
      <c r="W276" s="185">
        <v>3042</v>
      </c>
      <c r="X276" s="186">
        <v>-0.23988005997001505</v>
      </c>
      <c r="Y276" s="185">
        <v>12208</v>
      </c>
      <c r="Z276" s="186">
        <v>-1.037613488975353E-2</v>
      </c>
      <c r="AA276" s="185">
        <v>22544</v>
      </c>
      <c r="AB276" s="186">
        <v>-0.11574818591880764</v>
      </c>
      <c r="AC276" s="185">
        <v>1898</v>
      </c>
      <c r="AD276" s="186">
        <v>0.19823232323232332</v>
      </c>
      <c r="AE276" s="185">
        <v>1456</v>
      </c>
      <c r="AF276" s="186">
        <v>8.172362555720647E-2</v>
      </c>
      <c r="AG276" s="185">
        <v>0</v>
      </c>
      <c r="AH276" s="186" t="s">
        <v>132</v>
      </c>
      <c r="AI276" s="185">
        <v>0</v>
      </c>
      <c r="AJ276" s="186" t="s">
        <v>132</v>
      </c>
      <c r="AK276" s="185">
        <v>700</v>
      </c>
      <c r="AL276" s="186">
        <v>0.1804384485666104</v>
      </c>
      <c r="AM276" s="185">
        <v>479</v>
      </c>
      <c r="AN276" s="186">
        <v>-0.33931034482758615</v>
      </c>
      <c r="AO276" s="185">
        <v>271</v>
      </c>
      <c r="AP276" s="186">
        <v>1.1338582677165356</v>
      </c>
      <c r="AQ276" s="185">
        <v>270</v>
      </c>
      <c r="AR276" s="186">
        <v>0.1203319502074689</v>
      </c>
      <c r="AS276" s="185">
        <v>205169.58181688664</v>
      </c>
      <c r="AT276" s="186">
        <v>4.488070897624441E-2</v>
      </c>
      <c r="AU276" s="187">
        <v>259556.1548486446</v>
      </c>
      <c r="AV276" s="188">
        <v>0.12395366225738935</v>
      </c>
    </row>
    <row r="277" spans="2:48" ht="15" hidden="1" customHeight="1" outlineLevel="1">
      <c r="B277" s="184" t="s">
        <v>21</v>
      </c>
      <c r="C277" s="185">
        <v>28561</v>
      </c>
      <c r="D277" s="186">
        <v>0.23491006572120376</v>
      </c>
      <c r="E277" s="185">
        <v>4944</v>
      </c>
      <c r="F277" s="186">
        <v>0.22406536271354294</v>
      </c>
      <c r="G277" s="185">
        <v>7596</v>
      </c>
      <c r="H277" s="186">
        <v>-7.8926598263617809E-4</v>
      </c>
      <c r="I277" s="185">
        <v>34627</v>
      </c>
      <c r="J277" s="186">
        <v>1.9010623583767483E-2</v>
      </c>
      <c r="K277" s="185">
        <v>13917</v>
      </c>
      <c r="L277" s="186">
        <v>8.1940449350851319E-2</v>
      </c>
      <c r="M277" s="185">
        <v>63862</v>
      </c>
      <c r="N277" s="186">
        <v>7.3383084577114399E-2</v>
      </c>
      <c r="O277" s="185">
        <v>213</v>
      </c>
      <c r="P277" s="186">
        <v>-5.3333333333333344E-2</v>
      </c>
      <c r="Q277" s="185">
        <v>9891</v>
      </c>
      <c r="R277" s="186">
        <v>-0.13214003685180309</v>
      </c>
      <c r="S277" s="185">
        <v>54906.618412446725</v>
      </c>
      <c r="T277" s="186">
        <v>-4.174033635629959E-2</v>
      </c>
      <c r="U277" s="185">
        <v>16878</v>
      </c>
      <c r="V277" s="186">
        <v>5.5732782886094956E-2</v>
      </c>
      <c r="W277" s="185">
        <v>3489</v>
      </c>
      <c r="X277" s="186">
        <v>-0.33580810965162766</v>
      </c>
      <c r="Y277" s="185">
        <v>11170</v>
      </c>
      <c r="Z277" s="186">
        <v>-0.10151222651222647</v>
      </c>
      <c r="AA277" s="185">
        <v>23370</v>
      </c>
      <c r="AB277" s="186">
        <v>-1.0835520189621639E-2</v>
      </c>
      <c r="AC277" s="185">
        <v>2061</v>
      </c>
      <c r="AD277" s="186">
        <v>0.36671087533156488</v>
      </c>
      <c r="AE277" s="185">
        <v>1843</v>
      </c>
      <c r="AF277" s="186">
        <v>0.30524079320113318</v>
      </c>
      <c r="AG277" s="185">
        <v>0</v>
      </c>
      <c r="AH277" s="186" t="s">
        <v>132</v>
      </c>
      <c r="AI277" s="185">
        <v>0</v>
      </c>
      <c r="AJ277" s="186" t="s">
        <v>132</v>
      </c>
      <c r="AK277" s="185">
        <v>1094</v>
      </c>
      <c r="AL277" s="186">
        <v>0.22783389450056113</v>
      </c>
      <c r="AM277" s="185">
        <v>736</v>
      </c>
      <c r="AN277" s="186">
        <v>-9.4710947109471144E-2</v>
      </c>
      <c r="AO277" s="185">
        <v>233</v>
      </c>
      <c r="AP277" s="186">
        <v>0.76515151515151514</v>
      </c>
      <c r="AQ277" s="185">
        <v>301</v>
      </c>
      <c r="AR277" s="186">
        <v>0.73988439306358389</v>
      </c>
      <c r="AS277" s="185">
        <v>196226.52207997849</v>
      </c>
      <c r="AT277" s="186">
        <v>2.2906233761476047E-2</v>
      </c>
      <c r="AU277" s="187">
        <v>224787.75699004423</v>
      </c>
      <c r="AV277" s="188">
        <v>4.5716186714431783E-2</v>
      </c>
    </row>
    <row r="278" spans="2:48" ht="15" hidden="1" customHeight="1" outlineLevel="1">
      <c r="B278" s="184" t="s">
        <v>22</v>
      </c>
      <c r="C278" s="185">
        <v>29871</v>
      </c>
      <c r="D278" s="186">
        <v>0.29261326755809436</v>
      </c>
      <c r="E278" s="185">
        <v>5276</v>
      </c>
      <c r="F278" s="186">
        <v>5.9650532235388631E-2</v>
      </c>
      <c r="G278" s="185">
        <v>6873</v>
      </c>
      <c r="H278" s="186">
        <v>-0.11441824507151144</v>
      </c>
      <c r="I278" s="185">
        <v>36360</v>
      </c>
      <c r="J278" s="186">
        <v>-7.5867327487609604E-2</v>
      </c>
      <c r="K278" s="185">
        <v>8836</v>
      </c>
      <c r="L278" s="186">
        <v>-0.18441942034336345</v>
      </c>
      <c r="M278" s="185">
        <v>66572</v>
      </c>
      <c r="N278" s="186">
        <v>2.4957275484596142E-2</v>
      </c>
      <c r="O278" s="185">
        <v>504</v>
      </c>
      <c r="P278" s="186">
        <v>2.7333333333333334</v>
      </c>
      <c r="Q278" s="185">
        <v>14517</v>
      </c>
      <c r="R278" s="186">
        <v>0.3549561321635244</v>
      </c>
      <c r="S278" s="185">
        <v>62666.824020998734</v>
      </c>
      <c r="T278" s="186">
        <v>-1.9471665344233613E-2</v>
      </c>
      <c r="U278" s="185">
        <v>20696</v>
      </c>
      <c r="V278" s="186">
        <v>3.6873747494990061E-2</v>
      </c>
      <c r="W278" s="185">
        <v>3340</v>
      </c>
      <c r="X278" s="186">
        <v>-0.19498674379368519</v>
      </c>
      <c r="Y278" s="185">
        <v>13853</v>
      </c>
      <c r="Z278" s="186">
        <v>-1.7866004962779125E-2</v>
      </c>
      <c r="AA278" s="185">
        <v>24778</v>
      </c>
      <c r="AB278" s="186">
        <v>-3.5762929524847276E-2</v>
      </c>
      <c r="AC278" s="185">
        <v>2153</v>
      </c>
      <c r="AD278" s="186">
        <v>0.26053864168618257</v>
      </c>
      <c r="AE278" s="185">
        <v>1600</v>
      </c>
      <c r="AF278" s="186">
        <v>-0.2102665350444225</v>
      </c>
      <c r="AG278" s="185">
        <v>0</v>
      </c>
      <c r="AH278" s="186" t="s">
        <v>132</v>
      </c>
      <c r="AI278" s="185">
        <v>0</v>
      </c>
      <c r="AJ278" s="186" t="s">
        <v>132</v>
      </c>
      <c r="AK278" s="185">
        <v>891</v>
      </c>
      <c r="AL278" s="186">
        <v>-0.18778486782133086</v>
      </c>
      <c r="AM278" s="185">
        <v>616</v>
      </c>
      <c r="AN278" s="186">
        <v>-1.7543859649122862E-2</v>
      </c>
      <c r="AO278" s="185">
        <v>186</v>
      </c>
      <c r="AP278" s="186">
        <v>0.37777777777777777</v>
      </c>
      <c r="AQ278" s="185">
        <v>422</v>
      </c>
      <c r="AR278" s="186">
        <v>0.45517241379310347</v>
      </c>
      <c r="AS278" s="185">
        <v>207475.45421537431</v>
      </c>
      <c r="AT278" s="186">
        <v>-4.9882245780692447E-3</v>
      </c>
      <c r="AU278" s="187">
        <v>237346.74682864186</v>
      </c>
      <c r="AV278" s="188">
        <v>2.4704137104633261E-2</v>
      </c>
    </row>
    <row r="279" spans="2:48" collapsed="1">
      <c r="B279" s="197">
        <v>1989</v>
      </c>
      <c r="C279" s="198">
        <v>611815</v>
      </c>
      <c r="D279" s="199">
        <v>0.25212588079513565</v>
      </c>
      <c r="E279" s="198">
        <v>48632</v>
      </c>
      <c r="F279" s="199">
        <v>4.1125216758365335E-2</v>
      </c>
      <c r="G279" s="198">
        <v>73862</v>
      </c>
      <c r="H279" s="199">
        <v>3.1548957445917125E-2</v>
      </c>
      <c r="I279" s="198">
        <v>365900</v>
      </c>
      <c r="J279" s="199">
        <v>9.2460376078484785E-4</v>
      </c>
      <c r="K279" s="198">
        <v>115400</v>
      </c>
      <c r="L279" s="199">
        <v>-1.1342997155683543E-2</v>
      </c>
      <c r="M279" s="198">
        <v>892948</v>
      </c>
      <c r="N279" s="199">
        <v>3.4273152041215837E-2</v>
      </c>
      <c r="O279" s="198">
        <v>7655</v>
      </c>
      <c r="P279" s="199">
        <v>0.134746516454195</v>
      </c>
      <c r="Q279" s="198">
        <v>122664</v>
      </c>
      <c r="R279" s="199">
        <v>-3.2778483058799379E-2</v>
      </c>
      <c r="S279" s="198">
        <v>326831.74648227787</v>
      </c>
      <c r="T279" s="199">
        <v>-8.7324687663432377E-2</v>
      </c>
      <c r="U279" s="198">
        <v>101196</v>
      </c>
      <c r="V279" s="199">
        <v>-7.9698850101461716E-3</v>
      </c>
      <c r="W279" s="198">
        <v>19521</v>
      </c>
      <c r="X279" s="199">
        <v>-8.5410419790104997E-2</v>
      </c>
      <c r="Y279" s="198">
        <v>87276</v>
      </c>
      <c r="Z279" s="199">
        <v>-0.1601374173619331</v>
      </c>
      <c r="AA279" s="198">
        <v>118839</v>
      </c>
      <c r="AB279" s="199">
        <v>-9.1674118914952696E-2</v>
      </c>
      <c r="AC279" s="198">
        <v>22468</v>
      </c>
      <c r="AD279" s="199">
        <v>0.23348888278891033</v>
      </c>
      <c r="AE279" s="198">
        <v>20794</v>
      </c>
      <c r="AF279" s="199">
        <v>0.1242430795847751</v>
      </c>
      <c r="AG279" s="198">
        <v>0</v>
      </c>
      <c r="AH279" s="199" t="s">
        <v>132</v>
      </c>
      <c r="AI279" s="198">
        <v>0</v>
      </c>
      <c r="AJ279" s="199" t="s">
        <v>132</v>
      </c>
      <c r="AK279" s="198">
        <v>9235</v>
      </c>
      <c r="AL279" s="199">
        <v>-8.2281625757726351E-2</v>
      </c>
      <c r="AM279" s="198">
        <v>4666</v>
      </c>
      <c r="AN279" s="199">
        <v>-6.959122632103687E-2</v>
      </c>
      <c r="AO279" s="198">
        <v>2394</v>
      </c>
      <c r="AP279" s="199">
        <v>-0.17844886753603295</v>
      </c>
      <c r="AQ279" s="198">
        <v>3677</v>
      </c>
      <c r="AR279" s="199">
        <v>2.8531468531468596E-2</v>
      </c>
      <c r="AS279" s="198">
        <v>2017126.913493851</v>
      </c>
      <c r="AT279" s="199">
        <v>1.5983105438623912E-3</v>
      </c>
      <c r="AU279" s="200">
        <v>2628942.1656197323</v>
      </c>
      <c r="AV279" s="201">
        <v>5.0514075861058494E-2</v>
      </c>
    </row>
    <row r="280" spans="2:48" ht="15" hidden="1" customHeight="1" outlineLevel="1">
      <c r="B280" s="184" t="s">
        <v>11</v>
      </c>
      <c r="C280" s="185">
        <v>32793</v>
      </c>
      <c r="D280" s="186">
        <v>0.18292331000649309</v>
      </c>
      <c r="E280" s="185">
        <v>4643</v>
      </c>
      <c r="F280" s="186">
        <v>0.21831540278142225</v>
      </c>
      <c r="G280" s="185">
        <v>5987</v>
      </c>
      <c r="H280" s="186">
        <v>-5.4932912391475908E-2</v>
      </c>
      <c r="I280" s="185">
        <v>38234</v>
      </c>
      <c r="J280" s="186">
        <v>6.4924936634821684E-2</v>
      </c>
      <c r="K280" s="185">
        <v>7348</v>
      </c>
      <c r="L280" s="186">
        <v>-3.8723181580324395E-2</v>
      </c>
      <c r="M280" s="185">
        <v>68422</v>
      </c>
      <c r="N280" s="186">
        <v>0.16609857522666838</v>
      </c>
      <c r="O280" s="185">
        <v>377</v>
      </c>
      <c r="P280" s="186">
        <v>1.7318840579710146</v>
      </c>
      <c r="Q280" s="185">
        <v>7273</v>
      </c>
      <c r="R280" s="186">
        <v>-0.15292336361518755</v>
      </c>
      <c r="S280" s="185">
        <v>56992.328001357586</v>
      </c>
      <c r="T280" s="186">
        <v>0.19930919487953669</v>
      </c>
      <c r="U280" s="185">
        <v>17116</v>
      </c>
      <c r="V280" s="186">
        <v>3.0835943146229727E-2</v>
      </c>
      <c r="W280" s="185">
        <v>2553</v>
      </c>
      <c r="X280" s="186">
        <v>-0.20392890551917675</v>
      </c>
      <c r="Y280" s="185">
        <v>14403</v>
      </c>
      <c r="Z280" s="186">
        <v>0.50109431995831155</v>
      </c>
      <c r="AA280" s="185">
        <v>22920</v>
      </c>
      <c r="AB280" s="186">
        <v>0.26524979298923546</v>
      </c>
      <c r="AC280" s="185">
        <v>1604</v>
      </c>
      <c r="AD280" s="186">
        <v>-0.25395348837209297</v>
      </c>
      <c r="AE280" s="185">
        <v>1500</v>
      </c>
      <c r="AF280" s="186">
        <v>-0.14529914529914534</v>
      </c>
      <c r="AG280" s="185">
        <v>0</v>
      </c>
      <c r="AH280" s="186" t="s">
        <v>132</v>
      </c>
      <c r="AI280" s="185">
        <v>0</v>
      </c>
      <c r="AJ280" s="186" t="s">
        <v>132</v>
      </c>
      <c r="AK280" s="185">
        <v>629</v>
      </c>
      <c r="AL280" s="186">
        <v>-0.40038131553860823</v>
      </c>
      <c r="AM280" s="185">
        <v>493</v>
      </c>
      <c r="AN280" s="186">
        <v>0.45857988165680474</v>
      </c>
      <c r="AO280" s="185">
        <v>85</v>
      </c>
      <c r="AP280" s="186">
        <v>-0.51977401129943501</v>
      </c>
      <c r="AQ280" s="185">
        <v>472</v>
      </c>
      <c r="AR280" s="186">
        <v>0.78787878787878785</v>
      </c>
      <c r="AS280" s="185">
        <v>194059</v>
      </c>
      <c r="AT280" s="186">
        <v>0.11306188233809578</v>
      </c>
      <c r="AU280" s="187">
        <v>226852</v>
      </c>
      <c r="AV280" s="188">
        <v>0.12264622480439846</v>
      </c>
    </row>
    <row r="281" spans="2:48" ht="15" hidden="1" customHeight="1" outlineLevel="1">
      <c r="B281" s="184" t="s">
        <v>12</v>
      </c>
      <c r="C281" s="185">
        <v>29835</v>
      </c>
      <c r="D281" s="186">
        <v>6.3863928112965374E-2</v>
      </c>
      <c r="E281" s="185">
        <v>4638</v>
      </c>
      <c r="F281" s="186">
        <v>0.4705136334812936</v>
      </c>
      <c r="G281" s="185">
        <v>4503</v>
      </c>
      <c r="H281" s="186">
        <v>-0.10065907729179147</v>
      </c>
      <c r="I281" s="185">
        <v>34664</v>
      </c>
      <c r="J281" s="186">
        <v>-5.5759853994715503E-2</v>
      </c>
      <c r="K281" s="185">
        <v>4174</v>
      </c>
      <c r="L281" s="186">
        <v>-0.18619613959836223</v>
      </c>
      <c r="M281" s="185">
        <v>66925</v>
      </c>
      <c r="N281" s="186">
        <v>0.21535975011804021</v>
      </c>
      <c r="O281" s="185">
        <v>329</v>
      </c>
      <c r="P281" s="186">
        <v>0.52314814814814814</v>
      </c>
      <c r="Q281" s="185">
        <v>6174</v>
      </c>
      <c r="R281" s="186">
        <v>-0.11165467625899284</v>
      </c>
      <c r="S281" s="185">
        <v>49942.506242089192</v>
      </c>
      <c r="T281" s="186">
        <v>-0.10857342321772512</v>
      </c>
      <c r="U281" s="185">
        <v>15063</v>
      </c>
      <c r="V281" s="186">
        <v>-0.30312283136710616</v>
      </c>
      <c r="W281" s="185">
        <v>2333</v>
      </c>
      <c r="X281" s="186">
        <v>-0.4951309240424151</v>
      </c>
      <c r="Y281" s="185">
        <v>13028</v>
      </c>
      <c r="Z281" s="186">
        <v>0.30449584459797729</v>
      </c>
      <c r="AA281" s="185">
        <v>19519</v>
      </c>
      <c r="AB281" s="186">
        <v>-1.429148570851424E-2</v>
      </c>
      <c r="AC281" s="185">
        <v>1749</v>
      </c>
      <c r="AD281" s="186">
        <v>8.230198019801982E-2</v>
      </c>
      <c r="AE281" s="185">
        <v>1622</v>
      </c>
      <c r="AF281" s="186">
        <v>-0.27329749103942658</v>
      </c>
      <c r="AG281" s="185">
        <v>0</v>
      </c>
      <c r="AH281" s="186" t="s">
        <v>132</v>
      </c>
      <c r="AI281" s="185">
        <v>0</v>
      </c>
      <c r="AJ281" s="186" t="s">
        <v>132</v>
      </c>
      <c r="AK281" s="185">
        <v>538</v>
      </c>
      <c r="AL281" s="186">
        <v>-0.33333333333333337</v>
      </c>
      <c r="AM281" s="185">
        <v>211</v>
      </c>
      <c r="AN281" s="186">
        <v>-0.38123167155425219</v>
      </c>
      <c r="AO281" s="185">
        <v>125</v>
      </c>
      <c r="AP281" s="186">
        <v>-0.13194444444444442</v>
      </c>
      <c r="AQ281" s="185">
        <v>251</v>
      </c>
      <c r="AR281" s="186">
        <v>-0.12847222222222221</v>
      </c>
      <c r="AS281" s="185">
        <v>175845.3208521042</v>
      </c>
      <c r="AT281" s="186">
        <v>1.2421257707549538E-2</v>
      </c>
      <c r="AU281" s="187">
        <v>205680.38471603231</v>
      </c>
      <c r="AV281" s="188">
        <v>1.957242888272348E-2</v>
      </c>
    </row>
    <row r="282" spans="2:48" ht="15" hidden="1" customHeight="1" outlineLevel="1">
      <c r="B282" s="184" t="s">
        <v>13</v>
      </c>
      <c r="C282" s="185">
        <v>46518</v>
      </c>
      <c r="D282" s="186">
        <v>0.12243026734871143</v>
      </c>
      <c r="E282" s="185">
        <v>4011</v>
      </c>
      <c r="F282" s="186">
        <v>-8.0889092575618715E-2</v>
      </c>
      <c r="G282" s="185">
        <v>6075</v>
      </c>
      <c r="H282" s="186">
        <v>0.53409090909090917</v>
      </c>
      <c r="I282" s="185">
        <v>27308</v>
      </c>
      <c r="J282" s="186">
        <v>1.5998214152838752E-2</v>
      </c>
      <c r="K282" s="185">
        <v>8482</v>
      </c>
      <c r="L282" s="186">
        <v>0.25715132651548833</v>
      </c>
      <c r="M282" s="185">
        <v>78257</v>
      </c>
      <c r="N282" s="186">
        <v>0.12000515227845199</v>
      </c>
      <c r="O282" s="185">
        <v>433</v>
      </c>
      <c r="P282" s="186">
        <v>-0.29593495934959346</v>
      </c>
      <c r="Q282" s="185">
        <v>13507</v>
      </c>
      <c r="R282" s="186">
        <v>0.32916748671521345</v>
      </c>
      <c r="S282" s="185">
        <v>23041.753690540671</v>
      </c>
      <c r="T282" s="186">
        <v>9.7249067464495687E-2</v>
      </c>
      <c r="U282" s="185">
        <v>7758</v>
      </c>
      <c r="V282" s="186">
        <v>-6.7660137002764076E-2</v>
      </c>
      <c r="W282" s="185">
        <v>1133</v>
      </c>
      <c r="X282" s="186">
        <v>-0.47448979591836737</v>
      </c>
      <c r="Y282" s="185">
        <v>8318</v>
      </c>
      <c r="Z282" s="186">
        <v>0.29584047359401766</v>
      </c>
      <c r="AA282" s="185">
        <v>5833</v>
      </c>
      <c r="AB282" s="186">
        <v>0.42198927352510962</v>
      </c>
      <c r="AC282" s="185">
        <v>1772</v>
      </c>
      <c r="AD282" s="186">
        <v>0.22038567493112948</v>
      </c>
      <c r="AE282" s="185">
        <v>1323</v>
      </c>
      <c r="AF282" s="186">
        <v>0.27089337175792516</v>
      </c>
      <c r="AG282" s="185">
        <v>0</v>
      </c>
      <c r="AH282" s="186" t="s">
        <v>132</v>
      </c>
      <c r="AI282" s="185">
        <v>0</v>
      </c>
      <c r="AJ282" s="186" t="s">
        <v>132</v>
      </c>
      <c r="AK282" s="185">
        <v>313</v>
      </c>
      <c r="AL282" s="186">
        <v>-0.61262376237623761</v>
      </c>
      <c r="AM282" s="185">
        <v>314</v>
      </c>
      <c r="AN282" s="186">
        <v>-8.4548104956268189E-2</v>
      </c>
      <c r="AO282" s="185">
        <v>669</v>
      </c>
      <c r="AP282" s="186">
        <v>2.0688073394495414</v>
      </c>
      <c r="AQ282" s="185">
        <v>247</v>
      </c>
      <c r="AR282" s="186">
        <v>-0.52862595419847325</v>
      </c>
      <c r="AS282" s="185">
        <v>165755.5890158831</v>
      </c>
      <c r="AT282" s="186">
        <v>0.1200833358439175</v>
      </c>
      <c r="AU282" s="187">
        <v>212273.71144615044</v>
      </c>
      <c r="AV282" s="188">
        <v>0.12059655845608197</v>
      </c>
    </row>
    <row r="283" spans="2:48" ht="15" hidden="1" customHeight="1" outlineLevel="1">
      <c r="B283" s="184" t="s">
        <v>14</v>
      </c>
      <c r="C283" s="185">
        <v>52518</v>
      </c>
      <c r="D283" s="186">
        <v>0.14453210129451244</v>
      </c>
      <c r="E283" s="185">
        <v>4255</v>
      </c>
      <c r="F283" s="186">
        <v>0.37702265372168275</v>
      </c>
      <c r="G283" s="185">
        <v>6175</v>
      </c>
      <c r="H283" s="186">
        <v>0.39579566003616629</v>
      </c>
      <c r="I283" s="185">
        <v>26631</v>
      </c>
      <c r="J283" s="186">
        <v>0.22306420501515567</v>
      </c>
      <c r="K283" s="185">
        <v>7219</v>
      </c>
      <c r="L283" s="186">
        <v>0.37767175572519074</v>
      </c>
      <c r="M283" s="185">
        <v>90345</v>
      </c>
      <c r="N283" s="186">
        <v>0.17369275738876255</v>
      </c>
      <c r="O283" s="185">
        <v>903</v>
      </c>
      <c r="P283" s="186">
        <v>0.54623287671232879</v>
      </c>
      <c r="Q283" s="185">
        <v>9220</v>
      </c>
      <c r="R283" s="186">
        <v>-0.23371010638297873</v>
      </c>
      <c r="S283" s="185">
        <v>4611.6336422777758</v>
      </c>
      <c r="T283" s="186">
        <v>0.31721418747267771</v>
      </c>
      <c r="U283" s="185">
        <v>114</v>
      </c>
      <c r="V283" s="186">
        <v>-4.2016806722689037E-2</v>
      </c>
      <c r="W283" s="185">
        <v>35</v>
      </c>
      <c r="X283" s="186">
        <v>-0.68468468468468469</v>
      </c>
      <c r="Y283" s="185">
        <v>4432</v>
      </c>
      <c r="Z283" s="186">
        <v>0.36034376918354827</v>
      </c>
      <c r="AA283" s="185">
        <v>31</v>
      </c>
      <c r="AB283" s="186">
        <v>4.166666666666667</v>
      </c>
      <c r="AC283" s="185">
        <v>1434</v>
      </c>
      <c r="AD283" s="186">
        <v>-0.21682140906608416</v>
      </c>
      <c r="AE283" s="185">
        <v>1694</v>
      </c>
      <c r="AF283" s="186">
        <v>1.3205479452054796</v>
      </c>
      <c r="AG283" s="185">
        <v>0</v>
      </c>
      <c r="AH283" s="186" t="s">
        <v>132</v>
      </c>
      <c r="AI283" s="185">
        <v>0</v>
      </c>
      <c r="AJ283" s="186" t="s">
        <v>132</v>
      </c>
      <c r="AK283" s="185">
        <v>845</v>
      </c>
      <c r="AL283" s="186">
        <v>0.49029982363315705</v>
      </c>
      <c r="AM283" s="185">
        <v>266</v>
      </c>
      <c r="AN283" s="186">
        <v>-3.9711191335740081E-2</v>
      </c>
      <c r="AO283" s="185">
        <v>194</v>
      </c>
      <c r="AP283" s="186">
        <v>-0.23622047244094491</v>
      </c>
      <c r="AQ283" s="185">
        <v>326</v>
      </c>
      <c r="AR283" s="186">
        <v>0.12413793103448278</v>
      </c>
      <c r="AS283" s="185">
        <v>154126.21188354905</v>
      </c>
      <c r="AT283" s="186">
        <v>0.171447142395736</v>
      </c>
      <c r="AU283" s="187">
        <v>206644.35641565034</v>
      </c>
      <c r="AV283" s="188">
        <v>0.16448784244296122</v>
      </c>
    </row>
    <row r="284" spans="2:48" ht="15" hidden="1" customHeight="1" outlineLevel="1">
      <c r="B284" s="184" t="s">
        <v>15</v>
      </c>
      <c r="C284" s="185">
        <v>72725</v>
      </c>
      <c r="D284" s="186">
        <v>0.18303970848990603</v>
      </c>
      <c r="E284" s="185">
        <v>3638</v>
      </c>
      <c r="F284" s="186">
        <v>3.1471505528777977E-2</v>
      </c>
      <c r="G284" s="185">
        <v>6747</v>
      </c>
      <c r="H284" s="186">
        <v>0.41862910008410426</v>
      </c>
      <c r="I284" s="185">
        <v>23312</v>
      </c>
      <c r="J284" s="186">
        <v>0.1070377053851268</v>
      </c>
      <c r="K284" s="185">
        <v>9349</v>
      </c>
      <c r="L284" s="186">
        <v>-7.0100902814657085E-3</v>
      </c>
      <c r="M284" s="185">
        <v>84184</v>
      </c>
      <c r="N284" s="186">
        <v>0.19048561812370957</v>
      </c>
      <c r="O284" s="185">
        <v>781</v>
      </c>
      <c r="P284" s="186">
        <v>0.98727735368956737</v>
      </c>
      <c r="Q284" s="185">
        <v>20433</v>
      </c>
      <c r="R284" s="186">
        <v>0.17034194398304603</v>
      </c>
      <c r="S284" s="185">
        <v>4939.9167843255655</v>
      </c>
      <c r="T284" s="186">
        <v>0.68712089386197173</v>
      </c>
      <c r="U284" s="185">
        <v>293</v>
      </c>
      <c r="V284" s="186">
        <v>1.5258620689655173</v>
      </c>
      <c r="W284" s="185">
        <v>41</v>
      </c>
      <c r="X284" s="186">
        <v>2.7272727272727271</v>
      </c>
      <c r="Y284" s="185">
        <v>4595</v>
      </c>
      <c r="Z284" s="186">
        <v>0.66364952932657495</v>
      </c>
      <c r="AA284" s="185">
        <v>6</v>
      </c>
      <c r="AB284" s="186">
        <v>-0.83333333333333337</v>
      </c>
      <c r="AC284" s="185">
        <v>1311</v>
      </c>
      <c r="AD284" s="186">
        <v>-3.7993920972644313E-3</v>
      </c>
      <c r="AE284" s="185">
        <v>1536</v>
      </c>
      <c r="AF284" s="186">
        <v>1.3097744360902257</v>
      </c>
      <c r="AG284" s="185">
        <v>0</v>
      </c>
      <c r="AH284" s="186" t="s">
        <v>132</v>
      </c>
      <c r="AI284" s="185">
        <v>0</v>
      </c>
      <c r="AJ284" s="186" t="s">
        <v>132</v>
      </c>
      <c r="AK284" s="185">
        <v>1037</v>
      </c>
      <c r="AL284" s="186">
        <v>0.29140722291407228</v>
      </c>
      <c r="AM284" s="185">
        <v>289</v>
      </c>
      <c r="AN284" s="186">
        <v>-0.10526315789473684</v>
      </c>
      <c r="AO284" s="185">
        <v>225</v>
      </c>
      <c r="AP284" s="186">
        <v>-0.15413533834586468</v>
      </c>
      <c r="AQ284" s="185">
        <v>421</v>
      </c>
      <c r="AR284" s="186">
        <v>-9.0712742980561534E-2</v>
      </c>
      <c r="AS284" s="185">
        <v>158205.14932595543</v>
      </c>
      <c r="AT284" s="186">
        <v>0.17985974014311079</v>
      </c>
      <c r="AU284" s="187">
        <v>230930.3323656639</v>
      </c>
      <c r="AV284" s="188">
        <v>0.18085923102855594</v>
      </c>
    </row>
    <row r="285" spans="2:48" ht="15" hidden="1" customHeight="1" outlineLevel="1">
      <c r="B285" s="184" t="s">
        <v>16</v>
      </c>
      <c r="C285" s="185">
        <v>58823</v>
      </c>
      <c r="D285" s="186">
        <v>0.25633796800580932</v>
      </c>
      <c r="E285" s="185">
        <v>4498</v>
      </c>
      <c r="F285" s="186">
        <v>1.8107741059302906E-2</v>
      </c>
      <c r="G285" s="185">
        <v>8034</v>
      </c>
      <c r="H285" s="186">
        <v>0.38636755823986202</v>
      </c>
      <c r="I285" s="185">
        <v>27265</v>
      </c>
      <c r="J285" s="186">
        <v>0.18522865588593285</v>
      </c>
      <c r="K285" s="185">
        <v>11020</v>
      </c>
      <c r="L285" s="186">
        <v>0.92691029900332222</v>
      </c>
      <c r="M285" s="185">
        <v>87557</v>
      </c>
      <c r="N285" s="186">
        <v>-8.5786181909306425E-2</v>
      </c>
      <c r="O285" s="185">
        <v>1665</v>
      </c>
      <c r="P285" s="186">
        <v>3.1111111111111107</v>
      </c>
      <c r="Q285" s="185">
        <v>11108</v>
      </c>
      <c r="R285" s="186">
        <v>4.5951035781544247E-2</v>
      </c>
      <c r="S285" s="185">
        <v>5140.073431588492</v>
      </c>
      <c r="T285" s="186">
        <v>0.15608669860140956</v>
      </c>
      <c r="U285" s="185">
        <v>479</v>
      </c>
      <c r="V285" s="186">
        <v>4.7023809523809526</v>
      </c>
      <c r="W285" s="185">
        <v>250</v>
      </c>
      <c r="X285" s="186">
        <v>10.363636363636363</v>
      </c>
      <c r="Y285" s="185">
        <v>4348</v>
      </c>
      <c r="Z285" s="186">
        <v>7.4142724745134281E-3</v>
      </c>
      <c r="AA285" s="185">
        <v>48</v>
      </c>
      <c r="AB285" s="186">
        <v>1</v>
      </c>
      <c r="AC285" s="185">
        <v>1315</v>
      </c>
      <c r="AD285" s="186">
        <v>-0.14996767937944411</v>
      </c>
      <c r="AE285" s="185">
        <v>1957</v>
      </c>
      <c r="AF285" s="186">
        <v>1.5648754914809961</v>
      </c>
      <c r="AG285" s="185">
        <v>0</v>
      </c>
      <c r="AH285" s="186" t="s">
        <v>132</v>
      </c>
      <c r="AI285" s="185">
        <v>0</v>
      </c>
      <c r="AJ285" s="186" t="s">
        <v>132</v>
      </c>
      <c r="AK285" s="185">
        <v>1230</v>
      </c>
      <c r="AL285" s="186">
        <v>1.1808510638297873</v>
      </c>
      <c r="AM285" s="185">
        <v>318</v>
      </c>
      <c r="AN285" s="186">
        <v>-0.44502617801047117</v>
      </c>
      <c r="AO285" s="185">
        <v>194</v>
      </c>
      <c r="AP285" s="186">
        <v>-0.31929824561403508</v>
      </c>
      <c r="AQ285" s="185">
        <v>373</v>
      </c>
      <c r="AR285" s="186">
        <v>-9.466019417475724E-2</v>
      </c>
      <c r="AS285" s="185">
        <v>161681.4468052242</v>
      </c>
      <c r="AT285" s="186">
        <v>4.7664835615556234E-2</v>
      </c>
      <c r="AU285" s="187">
        <v>220504.70314319222</v>
      </c>
      <c r="AV285" s="188">
        <v>9.6238514734366065E-2</v>
      </c>
    </row>
    <row r="286" spans="2:48" ht="15" hidden="1" customHeight="1" outlineLevel="1">
      <c r="B286" s="184" t="s">
        <v>17</v>
      </c>
      <c r="C286" s="185">
        <v>38841</v>
      </c>
      <c r="D286" s="186">
        <v>0.1268059181897303</v>
      </c>
      <c r="E286" s="185">
        <v>2269</v>
      </c>
      <c r="F286" s="186">
        <v>-0.23292765382014879</v>
      </c>
      <c r="G286" s="185">
        <v>4227</v>
      </c>
      <c r="H286" s="186">
        <v>0.53932993445010924</v>
      </c>
      <c r="I286" s="185">
        <v>22148</v>
      </c>
      <c r="J286" s="186">
        <v>6.4296011532916975E-2</v>
      </c>
      <c r="K286" s="185">
        <v>5607</v>
      </c>
      <c r="L286" s="186">
        <v>3.0698529411764763E-2</v>
      </c>
      <c r="M286" s="185">
        <v>74161</v>
      </c>
      <c r="N286" s="186">
        <v>7.2775929408360973E-2</v>
      </c>
      <c r="O286" s="185">
        <v>835</v>
      </c>
      <c r="P286" s="186">
        <v>0.45217391304347831</v>
      </c>
      <c r="Q286" s="185">
        <v>9200</v>
      </c>
      <c r="R286" s="186">
        <v>-8.0643549515339252E-2</v>
      </c>
      <c r="S286" s="185">
        <v>4434.9589632225943</v>
      </c>
      <c r="T286" s="186">
        <v>0.23126938659246621</v>
      </c>
      <c r="U286" s="185">
        <v>218</v>
      </c>
      <c r="V286" s="186">
        <v>1.5647058823529414</v>
      </c>
      <c r="W286" s="185">
        <v>89</v>
      </c>
      <c r="X286" s="186">
        <v>1.2250000000000001</v>
      </c>
      <c r="Y286" s="185">
        <v>4062</v>
      </c>
      <c r="Z286" s="186">
        <v>0.16925734024179628</v>
      </c>
      <c r="AA286" s="185">
        <v>63</v>
      </c>
      <c r="AB286" s="186">
        <v>30.5</v>
      </c>
      <c r="AC286" s="185">
        <v>1233</v>
      </c>
      <c r="AD286" s="186">
        <v>9.1150442477876181E-2</v>
      </c>
      <c r="AE286" s="185">
        <v>1418</v>
      </c>
      <c r="AF286" s="186">
        <v>1.3169934640522878</v>
      </c>
      <c r="AG286" s="185">
        <v>0</v>
      </c>
      <c r="AH286" s="186" t="s">
        <v>132</v>
      </c>
      <c r="AI286" s="185">
        <v>0</v>
      </c>
      <c r="AJ286" s="186" t="s">
        <v>132</v>
      </c>
      <c r="AK286" s="185">
        <v>1102</v>
      </c>
      <c r="AL286" s="186">
        <v>1.4932126696832579</v>
      </c>
      <c r="AM286" s="185">
        <v>310</v>
      </c>
      <c r="AN286" s="186">
        <v>-0.30648769574944068</v>
      </c>
      <c r="AO286" s="185">
        <v>564</v>
      </c>
      <c r="AP286" s="186">
        <v>1.5291479820627805</v>
      </c>
      <c r="AQ286" s="185">
        <v>242</v>
      </c>
      <c r="AR286" s="186">
        <v>-0.17123287671232879</v>
      </c>
      <c r="AS286" s="185">
        <v>127786.50932674913</v>
      </c>
      <c r="AT286" s="186">
        <v>7.9152568487620423E-2</v>
      </c>
      <c r="AU286" s="187">
        <v>166627.63613266739</v>
      </c>
      <c r="AV286" s="188">
        <v>8.9896688412738124E-2</v>
      </c>
    </row>
    <row r="287" spans="2:48" ht="15" hidden="1" customHeight="1" outlineLevel="1">
      <c r="B287" s="184" t="s">
        <v>18</v>
      </c>
      <c r="C287" s="185">
        <v>40012</v>
      </c>
      <c r="D287" s="186">
        <v>0.14306936350131405</v>
      </c>
      <c r="E287" s="185">
        <v>2448</v>
      </c>
      <c r="F287" s="186">
        <v>-0.19447186574531095</v>
      </c>
      <c r="G287" s="185">
        <v>4036</v>
      </c>
      <c r="H287" s="186">
        <v>0.27318611987381702</v>
      </c>
      <c r="I287" s="185">
        <v>24242</v>
      </c>
      <c r="J287" s="186">
        <v>0.1117123727414473</v>
      </c>
      <c r="K287" s="185">
        <v>11654</v>
      </c>
      <c r="L287" s="186">
        <v>1.2422899834940493E-2</v>
      </c>
      <c r="M287" s="185">
        <v>68430</v>
      </c>
      <c r="N287" s="186">
        <v>-7.952436038847488E-2</v>
      </c>
      <c r="O287" s="185">
        <v>630</v>
      </c>
      <c r="P287" s="186">
        <v>-0.17539267015706805</v>
      </c>
      <c r="Q287" s="185">
        <v>8930</v>
      </c>
      <c r="R287" s="186">
        <v>0.12426035502958577</v>
      </c>
      <c r="S287" s="185">
        <v>4240.8868642747684</v>
      </c>
      <c r="T287" s="186">
        <v>0.4010442408473045</v>
      </c>
      <c r="U287" s="185">
        <v>270</v>
      </c>
      <c r="V287" s="186">
        <v>0.90140845070422526</v>
      </c>
      <c r="W287" s="185">
        <v>20</v>
      </c>
      <c r="X287" s="186">
        <v>-0.39393939393939392</v>
      </c>
      <c r="Y287" s="185">
        <v>3923</v>
      </c>
      <c r="Z287" s="186">
        <v>0.37939521800281284</v>
      </c>
      <c r="AA287" s="185">
        <v>27</v>
      </c>
      <c r="AB287" s="186">
        <v>2.8571428571428572</v>
      </c>
      <c r="AC287" s="185">
        <v>1453</v>
      </c>
      <c r="AD287" s="186">
        <v>9.5776772247360586E-2</v>
      </c>
      <c r="AE287" s="185">
        <v>1486</v>
      </c>
      <c r="AF287" s="186">
        <v>0.6511111111111112</v>
      </c>
      <c r="AG287" s="185">
        <v>0</v>
      </c>
      <c r="AH287" s="186" t="s">
        <v>132</v>
      </c>
      <c r="AI287" s="185">
        <v>0</v>
      </c>
      <c r="AJ287" s="186" t="s">
        <v>132</v>
      </c>
      <c r="AK287" s="185">
        <v>599</v>
      </c>
      <c r="AL287" s="186">
        <v>6.3943161634103074E-2</v>
      </c>
      <c r="AM287" s="185">
        <v>329</v>
      </c>
      <c r="AN287" s="186">
        <v>0.16666666666666674</v>
      </c>
      <c r="AO287" s="185">
        <v>189</v>
      </c>
      <c r="AP287" s="186">
        <v>-0.27307692307692311</v>
      </c>
      <c r="AQ287" s="185">
        <v>275</v>
      </c>
      <c r="AR287" s="186">
        <v>-0.16413373860182368</v>
      </c>
      <c r="AS287" s="185">
        <v>128945.39636041663</v>
      </c>
      <c r="AT287" s="186">
        <v>-2.4579524766711325E-3</v>
      </c>
      <c r="AU287" s="187">
        <v>168957.53942978012</v>
      </c>
      <c r="AV287" s="188">
        <v>2.8553683941604735E-2</v>
      </c>
    </row>
    <row r="288" spans="2:48" ht="15" hidden="1" customHeight="1" outlineLevel="1">
      <c r="B288" s="184" t="s">
        <v>19</v>
      </c>
      <c r="C288" s="185">
        <v>35745</v>
      </c>
      <c r="D288" s="186">
        <v>-7.3891753245070912E-2</v>
      </c>
      <c r="E288" s="185">
        <v>3650</v>
      </c>
      <c r="F288" s="186">
        <v>0.12863327149041437</v>
      </c>
      <c r="G288" s="185">
        <v>5108</v>
      </c>
      <c r="H288" s="186">
        <v>8.5884353741496611E-2</v>
      </c>
      <c r="I288" s="185">
        <v>29564</v>
      </c>
      <c r="J288" s="186">
        <v>-3.0752081830699662E-2</v>
      </c>
      <c r="K288" s="185">
        <v>15965</v>
      </c>
      <c r="L288" s="186">
        <v>-0.149531216705732</v>
      </c>
      <c r="M288" s="185">
        <v>57671</v>
      </c>
      <c r="N288" s="186">
        <v>8.6492087415222407E-2</v>
      </c>
      <c r="O288" s="185">
        <v>206</v>
      </c>
      <c r="P288" s="186">
        <v>-0.52534562211981561</v>
      </c>
      <c r="Q288" s="185">
        <v>9547</v>
      </c>
      <c r="R288" s="186">
        <v>-6.9130265210608388E-2</v>
      </c>
      <c r="S288" s="185">
        <v>24404.552769966413</v>
      </c>
      <c r="T288" s="186">
        <v>5.7978606735522131E-2</v>
      </c>
      <c r="U288" s="185">
        <v>7416</v>
      </c>
      <c r="V288" s="186">
        <v>-0.2435740514075887</v>
      </c>
      <c r="W288" s="185">
        <v>1486</v>
      </c>
      <c r="X288" s="186">
        <v>-0.48846815834767643</v>
      </c>
      <c r="Y288" s="185">
        <v>7935</v>
      </c>
      <c r="Z288" s="186">
        <v>0.28481217616580312</v>
      </c>
      <c r="AA288" s="185">
        <v>7568</v>
      </c>
      <c r="AB288" s="186">
        <v>0.81009327911982787</v>
      </c>
      <c r="AC288" s="185">
        <v>1544</v>
      </c>
      <c r="AD288" s="186">
        <v>9.1937765205091893E-2</v>
      </c>
      <c r="AE288" s="185">
        <v>1176</v>
      </c>
      <c r="AF288" s="186">
        <v>0.42891859052247883</v>
      </c>
      <c r="AG288" s="185">
        <v>0</v>
      </c>
      <c r="AH288" s="186" t="s">
        <v>132</v>
      </c>
      <c r="AI288" s="185">
        <v>0</v>
      </c>
      <c r="AJ288" s="186" t="s">
        <v>132</v>
      </c>
      <c r="AK288" s="185">
        <v>1189</v>
      </c>
      <c r="AL288" s="186">
        <v>1.2734225621414912</v>
      </c>
      <c r="AM288" s="185">
        <v>320</v>
      </c>
      <c r="AN288" s="186">
        <v>-0.17098445595854928</v>
      </c>
      <c r="AO288" s="185">
        <v>275</v>
      </c>
      <c r="AP288" s="186">
        <v>0.52777777777777768</v>
      </c>
      <c r="AQ288" s="185">
        <v>264</v>
      </c>
      <c r="AR288" s="186">
        <v>-0.72699069286452955</v>
      </c>
      <c r="AS288" s="185">
        <v>150886.1093162772</v>
      </c>
      <c r="AT288" s="186">
        <v>1.7136231548765757E-2</v>
      </c>
      <c r="AU288" s="187">
        <v>186631.03542452393</v>
      </c>
      <c r="AV288" s="188">
        <v>-1.6615830157636902E-3</v>
      </c>
    </row>
    <row r="289" spans="2:48" ht="15" hidden="1" customHeight="1" outlineLevel="1">
      <c r="B289" s="184" t="s">
        <v>20</v>
      </c>
      <c r="C289" s="185">
        <v>34574</v>
      </c>
      <c r="D289" s="186">
        <v>0.42326691915033754</v>
      </c>
      <c r="E289" s="185">
        <v>3643</v>
      </c>
      <c r="F289" s="186">
        <v>-7.6084199847831546E-2</v>
      </c>
      <c r="G289" s="185">
        <v>5348</v>
      </c>
      <c r="H289" s="186">
        <v>0.25687426556991766</v>
      </c>
      <c r="I289" s="185">
        <v>38868</v>
      </c>
      <c r="J289" s="186">
        <v>0.25429198399380404</v>
      </c>
      <c r="K289" s="185">
        <v>12209</v>
      </c>
      <c r="L289" s="186">
        <v>0.1716890595009597</v>
      </c>
      <c r="M289" s="185">
        <v>62959</v>
      </c>
      <c r="N289" s="186">
        <v>0.21203195687746645</v>
      </c>
      <c r="O289" s="185">
        <v>227</v>
      </c>
      <c r="P289" s="186">
        <v>-0.29283489096573212</v>
      </c>
      <c r="Q289" s="185">
        <v>9318</v>
      </c>
      <c r="R289" s="186">
        <v>7.5857291305853725E-2</v>
      </c>
      <c r="S289" s="185">
        <v>59167.845358962222</v>
      </c>
      <c r="T289" s="186">
        <v>0.19766589555723502</v>
      </c>
      <c r="U289" s="185">
        <v>17335</v>
      </c>
      <c r="V289" s="186">
        <v>-0.1263921786020259</v>
      </c>
      <c r="W289" s="185">
        <v>4002</v>
      </c>
      <c r="X289" s="186">
        <v>-0.22591876208897488</v>
      </c>
      <c r="Y289" s="185">
        <v>12336</v>
      </c>
      <c r="Z289" s="186">
        <v>0.19766990291262143</v>
      </c>
      <c r="AA289" s="185">
        <v>25495</v>
      </c>
      <c r="AB289" s="186">
        <v>0.80956774788842356</v>
      </c>
      <c r="AC289" s="185">
        <v>1584</v>
      </c>
      <c r="AD289" s="186">
        <v>-4.9219687875150075E-2</v>
      </c>
      <c r="AE289" s="185">
        <v>1346</v>
      </c>
      <c r="AF289" s="186">
        <v>0.43039319872476089</v>
      </c>
      <c r="AG289" s="185">
        <v>0</v>
      </c>
      <c r="AH289" s="186" t="s">
        <v>132</v>
      </c>
      <c r="AI289" s="185">
        <v>0</v>
      </c>
      <c r="AJ289" s="186" t="s">
        <v>132</v>
      </c>
      <c r="AK289" s="185">
        <v>593</v>
      </c>
      <c r="AL289" s="186">
        <v>-8.4876543209876587E-2</v>
      </c>
      <c r="AM289" s="185">
        <v>725</v>
      </c>
      <c r="AN289" s="186">
        <v>-0.23199152542372881</v>
      </c>
      <c r="AO289" s="185">
        <v>127</v>
      </c>
      <c r="AP289" s="186">
        <v>-0.30219780219780223</v>
      </c>
      <c r="AQ289" s="185">
        <v>241</v>
      </c>
      <c r="AR289" s="186">
        <v>-0.3054755043227666</v>
      </c>
      <c r="AS289" s="185">
        <v>196356.94300252528</v>
      </c>
      <c r="AT289" s="186">
        <v>0.19246381953196523</v>
      </c>
      <c r="AU289" s="187">
        <v>230931.36626944441</v>
      </c>
      <c r="AV289" s="188">
        <v>0.22213939146770212</v>
      </c>
    </row>
    <row r="290" spans="2:48" ht="15" hidden="1" customHeight="1" outlineLevel="1">
      <c r="B290" s="184" t="s">
        <v>21</v>
      </c>
      <c r="C290" s="185">
        <v>23128</v>
      </c>
      <c r="D290" s="186">
        <v>0.21394079361746798</v>
      </c>
      <c r="E290" s="185">
        <v>4039</v>
      </c>
      <c r="F290" s="186">
        <v>-6.0260586319218268E-2</v>
      </c>
      <c r="G290" s="185">
        <v>7602</v>
      </c>
      <c r="H290" s="186">
        <v>0.61298535964353906</v>
      </c>
      <c r="I290" s="185">
        <v>33981</v>
      </c>
      <c r="J290" s="186">
        <v>0.26051635878032497</v>
      </c>
      <c r="K290" s="185">
        <v>12863</v>
      </c>
      <c r="L290" s="186">
        <v>0.27786608384661227</v>
      </c>
      <c r="M290" s="185">
        <v>59496</v>
      </c>
      <c r="N290" s="186">
        <v>5.7537460672959062E-2</v>
      </c>
      <c r="O290" s="185">
        <v>225</v>
      </c>
      <c r="P290" s="186">
        <v>-0.25742574257425743</v>
      </c>
      <c r="Q290" s="185">
        <v>11397</v>
      </c>
      <c r="R290" s="186">
        <v>0.19302836805192092</v>
      </c>
      <c r="S290" s="185">
        <v>57298.267364890438</v>
      </c>
      <c r="T290" s="186">
        <v>0.27090595952436103</v>
      </c>
      <c r="U290" s="185">
        <v>15987</v>
      </c>
      <c r="V290" s="186">
        <v>-8.2314448079903513E-2</v>
      </c>
      <c r="W290" s="185">
        <v>5253</v>
      </c>
      <c r="X290" s="186">
        <v>0.12267578542423596</v>
      </c>
      <c r="Y290" s="185">
        <v>12432</v>
      </c>
      <c r="Z290" s="186">
        <v>0.22700355309909193</v>
      </c>
      <c r="AA290" s="185">
        <v>23626</v>
      </c>
      <c r="AB290" s="186">
        <v>0.83831310301898543</v>
      </c>
      <c r="AC290" s="185">
        <v>1508</v>
      </c>
      <c r="AD290" s="186">
        <v>0.1080088170462894</v>
      </c>
      <c r="AE290" s="185">
        <v>1412</v>
      </c>
      <c r="AF290" s="186">
        <v>0.20890410958904115</v>
      </c>
      <c r="AG290" s="185">
        <v>0</v>
      </c>
      <c r="AH290" s="186" t="s">
        <v>132</v>
      </c>
      <c r="AI290" s="185">
        <v>0</v>
      </c>
      <c r="AJ290" s="186" t="s">
        <v>132</v>
      </c>
      <c r="AK290" s="185">
        <v>891</v>
      </c>
      <c r="AL290" s="186">
        <v>0.38139534883720927</v>
      </c>
      <c r="AM290" s="185">
        <v>813</v>
      </c>
      <c r="AN290" s="186">
        <v>-0.10659340659340655</v>
      </c>
      <c r="AO290" s="185">
        <v>132</v>
      </c>
      <c r="AP290" s="186">
        <v>-0.22352941176470587</v>
      </c>
      <c r="AQ290" s="185">
        <v>173</v>
      </c>
      <c r="AR290" s="186">
        <v>-0.38434163701067614</v>
      </c>
      <c r="AS290" s="185">
        <v>191832.36508238458</v>
      </c>
      <c r="AT290" s="186">
        <v>0.18582338880656302</v>
      </c>
      <c r="AU290" s="187">
        <v>214960.57902317823</v>
      </c>
      <c r="AV290" s="188">
        <v>0.18878681350578796</v>
      </c>
    </row>
    <row r="291" spans="2:48" ht="15" hidden="1" customHeight="1" outlineLevel="1">
      <c r="B291" s="184" t="s">
        <v>22</v>
      </c>
      <c r="C291" s="185">
        <v>23109</v>
      </c>
      <c r="D291" s="186">
        <v>8.2743756735229379E-2</v>
      </c>
      <c r="E291" s="185">
        <v>4979</v>
      </c>
      <c r="F291" s="186">
        <v>-2.5063638143724254E-2</v>
      </c>
      <c r="G291" s="185">
        <v>7761</v>
      </c>
      <c r="H291" s="186">
        <v>0.49652911685306589</v>
      </c>
      <c r="I291" s="185">
        <v>39345</v>
      </c>
      <c r="J291" s="186">
        <v>0.13517022504327758</v>
      </c>
      <c r="K291" s="185">
        <v>10834</v>
      </c>
      <c r="L291" s="186">
        <v>0.87927146574154369</v>
      </c>
      <c r="M291" s="185">
        <v>64951</v>
      </c>
      <c r="N291" s="186">
        <v>0.1524512500221793</v>
      </c>
      <c r="O291" s="185">
        <v>135</v>
      </c>
      <c r="P291" s="186">
        <v>-0.74907063197026025</v>
      </c>
      <c r="Q291" s="185">
        <v>10714</v>
      </c>
      <c r="R291" s="186">
        <v>1.4583333333333393E-2</v>
      </c>
      <c r="S291" s="185">
        <v>63911.283137982085</v>
      </c>
      <c r="T291" s="186">
        <v>0.3333835758445387</v>
      </c>
      <c r="U291" s="185">
        <v>19960</v>
      </c>
      <c r="V291" s="186">
        <v>0.10422659880504526</v>
      </c>
      <c r="W291" s="185">
        <v>4149</v>
      </c>
      <c r="X291" s="186">
        <v>-4.6864231564438308E-2</v>
      </c>
      <c r="Y291" s="185">
        <v>14105</v>
      </c>
      <c r="Z291" s="186">
        <v>0.22577561484313891</v>
      </c>
      <c r="AA291" s="185">
        <v>25697</v>
      </c>
      <c r="AB291" s="186">
        <v>0.8361557699178277</v>
      </c>
      <c r="AC291" s="185">
        <v>1708</v>
      </c>
      <c r="AD291" s="186">
        <v>-1.3856812933025431E-2</v>
      </c>
      <c r="AE291" s="185">
        <v>2026</v>
      </c>
      <c r="AF291" s="186">
        <v>0.20667063728409762</v>
      </c>
      <c r="AG291" s="185">
        <v>0</v>
      </c>
      <c r="AH291" s="186" t="s">
        <v>132</v>
      </c>
      <c r="AI291" s="185">
        <v>0</v>
      </c>
      <c r="AJ291" s="186" t="s">
        <v>132</v>
      </c>
      <c r="AK291" s="185">
        <v>1097</v>
      </c>
      <c r="AL291" s="186">
        <v>0.70872274143302172</v>
      </c>
      <c r="AM291" s="185">
        <v>627</v>
      </c>
      <c r="AN291" s="186">
        <v>1.5974440894568342E-3</v>
      </c>
      <c r="AO291" s="185">
        <v>135</v>
      </c>
      <c r="AP291" s="186">
        <v>-0.33497536945812811</v>
      </c>
      <c r="AQ291" s="185">
        <v>290</v>
      </c>
      <c r="AR291" s="186">
        <v>-0.22872340425531912</v>
      </c>
      <c r="AS291" s="185">
        <v>208515.57674017997</v>
      </c>
      <c r="AT291" s="186">
        <v>0.21678240974016272</v>
      </c>
      <c r="AU291" s="187">
        <v>231624.6594839367</v>
      </c>
      <c r="AV291" s="188">
        <v>0.20193720211213884</v>
      </c>
    </row>
    <row r="292" spans="2:48" collapsed="1">
      <c r="B292" s="197">
        <v>1988</v>
      </c>
      <c r="C292" s="198">
        <v>488621</v>
      </c>
      <c r="D292" s="199">
        <v>0.1520059035996868</v>
      </c>
      <c r="E292" s="198">
        <v>46711</v>
      </c>
      <c r="F292" s="199">
        <v>3.9338717931602263E-2</v>
      </c>
      <c r="G292" s="198">
        <v>71603</v>
      </c>
      <c r="H292" s="199">
        <v>0.30066665455668384</v>
      </c>
      <c r="I292" s="198">
        <v>365562</v>
      </c>
      <c r="J292" s="199">
        <v>0.10424344211785463</v>
      </c>
      <c r="K292" s="198">
        <v>116724</v>
      </c>
      <c r="L292" s="199">
        <v>0.1458357874896925</v>
      </c>
      <c r="M292" s="198">
        <v>863358</v>
      </c>
      <c r="N292" s="199">
        <v>9.5366478429720791E-2</v>
      </c>
      <c r="O292" s="198">
        <v>6746</v>
      </c>
      <c r="P292" s="199">
        <v>0.27620128641695052</v>
      </c>
      <c r="Q292" s="198">
        <v>126821</v>
      </c>
      <c r="R292" s="199">
        <v>3.283681763024382E-2</v>
      </c>
      <c r="S292" s="198">
        <v>358102.97710973036</v>
      </c>
      <c r="T292" s="199">
        <v>0.16448810568594108</v>
      </c>
      <c r="U292" s="198">
        <v>102009</v>
      </c>
      <c r="V292" s="199">
        <v>-9.1071905907511352E-2</v>
      </c>
      <c r="W292" s="198">
        <v>21344</v>
      </c>
      <c r="X292" s="199">
        <v>-0.21839753918265714</v>
      </c>
      <c r="Y292" s="198">
        <v>103917</v>
      </c>
      <c r="Z292" s="199">
        <v>0.28657917543642442</v>
      </c>
      <c r="AA292" s="198">
        <v>130833</v>
      </c>
      <c r="AB292" s="199">
        <v>0.50018919631697845</v>
      </c>
      <c r="AC292" s="198">
        <v>18215</v>
      </c>
      <c r="AD292" s="199">
        <v>-1.7582654657246066E-2</v>
      </c>
      <c r="AE292" s="198">
        <v>18496</v>
      </c>
      <c r="AF292" s="199">
        <v>0.38973626869035982</v>
      </c>
      <c r="AG292" s="198">
        <v>0</v>
      </c>
      <c r="AH292" s="199" t="s">
        <v>132</v>
      </c>
      <c r="AI292" s="198">
        <v>0</v>
      </c>
      <c r="AJ292" s="199" t="s">
        <v>132</v>
      </c>
      <c r="AK292" s="198">
        <v>10063</v>
      </c>
      <c r="AL292" s="199">
        <v>0.24835628333953608</v>
      </c>
      <c r="AM292" s="198">
        <v>5015</v>
      </c>
      <c r="AN292" s="199">
        <v>-0.13385146804835923</v>
      </c>
      <c r="AO292" s="198">
        <v>2914</v>
      </c>
      <c r="AP292" s="199">
        <v>0.13739266198282585</v>
      </c>
      <c r="AQ292" s="198">
        <v>3575</v>
      </c>
      <c r="AR292" s="199">
        <v>-0.26029381336643909</v>
      </c>
      <c r="AS292" s="198">
        <v>2013908.063002385</v>
      </c>
      <c r="AT292" s="199">
        <v>0.11278122474879804</v>
      </c>
      <c r="AU292" s="200">
        <v>2502529.2150082886</v>
      </c>
      <c r="AV292" s="201">
        <v>0.12022863947290752</v>
      </c>
    </row>
    <row r="293" spans="2:48" ht="15" hidden="1" customHeight="1" outlineLevel="1">
      <c r="B293" s="184" t="s">
        <v>11</v>
      </c>
      <c r="C293" s="185">
        <v>27722</v>
      </c>
      <c r="D293" s="186">
        <v>6.3162480034848478E-3</v>
      </c>
      <c r="E293" s="185">
        <v>3811</v>
      </c>
      <c r="F293" s="186">
        <v>6.5417948001118331E-2</v>
      </c>
      <c r="G293" s="185">
        <v>6335</v>
      </c>
      <c r="H293" s="186">
        <v>0.82617469011242428</v>
      </c>
      <c r="I293" s="185">
        <v>35903</v>
      </c>
      <c r="J293" s="186">
        <v>0.25887096774193541</v>
      </c>
      <c r="K293" s="185">
        <v>7644</v>
      </c>
      <c r="L293" s="186">
        <v>6.2552126772310368E-2</v>
      </c>
      <c r="M293" s="185">
        <v>58676</v>
      </c>
      <c r="N293" s="186">
        <v>0.23214548203523666</v>
      </c>
      <c r="O293" s="185">
        <v>138</v>
      </c>
      <c r="P293" s="186">
        <v>-0.62803234501347704</v>
      </c>
      <c r="Q293" s="185">
        <v>8586</v>
      </c>
      <c r="R293" s="186">
        <v>0.2421875</v>
      </c>
      <c r="S293" s="185">
        <v>47520.963104999886</v>
      </c>
      <c r="T293" s="186">
        <v>0.21721801009040709</v>
      </c>
      <c r="U293" s="185">
        <v>16604</v>
      </c>
      <c r="V293" s="186">
        <v>9.2224707275358586E-2</v>
      </c>
      <c r="W293" s="185">
        <v>3207</v>
      </c>
      <c r="X293" s="186">
        <v>-0.23606479275845638</v>
      </c>
      <c r="Y293" s="185">
        <v>9595</v>
      </c>
      <c r="Z293" s="186">
        <v>0.10694508537148129</v>
      </c>
      <c r="AA293" s="185">
        <v>18115</v>
      </c>
      <c r="AB293" s="186">
        <v>0.6508703180534039</v>
      </c>
      <c r="AC293" s="185">
        <v>2150</v>
      </c>
      <c r="AD293" s="186">
        <v>0.14240170031880983</v>
      </c>
      <c r="AE293" s="185">
        <v>1755</v>
      </c>
      <c r="AF293" s="186">
        <v>0.32653061224489788</v>
      </c>
      <c r="AG293" s="185">
        <v>0</v>
      </c>
      <c r="AH293" s="186" t="s">
        <v>132</v>
      </c>
      <c r="AI293" s="185">
        <v>0</v>
      </c>
      <c r="AJ293" s="186" t="s">
        <v>132</v>
      </c>
      <c r="AK293" s="185">
        <v>1049</v>
      </c>
      <c r="AL293" s="186">
        <v>0.48163841807909602</v>
      </c>
      <c r="AM293" s="185">
        <v>338</v>
      </c>
      <c r="AN293" s="186">
        <v>-0.25055432372505548</v>
      </c>
      <c r="AO293" s="185">
        <v>177</v>
      </c>
      <c r="AP293" s="186">
        <v>0.28260869565217384</v>
      </c>
      <c r="AQ293" s="185">
        <v>264</v>
      </c>
      <c r="AR293" s="186">
        <v>-0.18518518518518523</v>
      </c>
      <c r="AS293" s="185">
        <v>174347</v>
      </c>
      <c r="AT293" s="186">
        <v>0.23186439719920027</v>
      </c>
      <c r="AU293" s="187">
        <v>202069</v>
      </c>
      <c r="AV293" s="188">
        <v>0.19511589257092843</v>
      </c>
    </row>
    <row r="294" spans="2:48" ht="15" hidden="1" customHeight="1" outlineLevel="1">
      <c r="B294" s="184" t="s">
        <v>12</v>
      </c>
      <c r="C294" s="185">
        <v>28044</v>
      </c>
      <c r="D294" s="186">
        <v>0.10080075365049468</v>
      </c>
      <c r="E294" s="185">
        <v>3154</v>
      </c>
      <c r="F294" s="186">
        <v>5.981182795698925E-2</v>
      </c>
      <c r="G294" s="185">
        <v>5007</v>
      </c>
      <c r="H294" s="186">
        <v>0.1912919343326196</v>
      </c>
      <c r="I294" s="185">
        <v>36711</v>
      </c>
      <c r="J294" s="186">
        <v>0.17055672469867988</v>
      </c>
      <c r="K294" s="185">
        <v>5129</v>
      </c>
      <c r="L294" s="186">
        <v>0.30608607079195305</v>
      </c>
      <c r="M294" s="185">
        <v>55066</v>
      </c>
      <c r="N294" s="186">
        <v>7.0385848964914066E-2</v>
      </c>
      <c r="O294" s="185">
        <v>216</v>
      </c>
      <c r="P294" s="186">
        <v>-0.44473007712082258</v>
      </c>
      <c r="Q294" s="185">
        <v>6950</v>
      </c>
      <c r="R294" s="186">
        <v>0.216097987751531</v>
      </c>
      <c r="S294" s="185">
        <v>56025.372748435926</v>
      </c>
      <c r="T294" s="186">
        <v>0.34177875806530222</v>
      </c>
      <c r="U294" s="185">
        <v>21615</v>
      </c>
      <c r="V294" s="186">
        <v>0.33690004948045527</v>
      </c>
      <c r="W294" s="185">
        <v>4621</v>
      </c>
      <c r="X294" s="186">
        <v>-6.2106758676679474E-2</v>
      </c>
      <c r="Y294" s="185">
        <v>9987</v>
      </c>
      <c r="Z294" s="186">
        <v>9.7955145118733489E-2</v>
      </c>
      <c r="AA294" s="185">
        <v>19802</v>
      </c>
      <c r="AB294" s="186">
        <v>0.7125313499956758</v>
      </c>
      <c r="AC294" s="185">
        <v>1616</v>
      </c>
      <c r="AD294" s="186">
        <v>-0.1565762004175365</v>
      </c>
      <c r="AE294" s="185">
        <v>2232</v>
      </c>
      <c r="AF294" s="186">
        <v>0.38805970149253732</v>
      </c>
      <c r="AG294" s="185">
        <v>0</v>
      </c>
      <c r="AH294" s="186" t="s">
        <v>132</v>
      </c>
      <c r="AI294" s="185">
        <v>0</v>
      </c>
      <c r="AJ294" s="186" t="s">
        <v>132</v>
      </c>
      <c r="AK294" s="185">
        <v>807</v>
      </c>
      <c r="AL294" s="186">
        <v>0.84246575342465757</v>
      </c>
      <c r="AM294" s="185">
        <v>341</v>
      </c>
      <c r="AN294" s="186">
        <v>-1.729106628242072E-2</v>
      </c>
      <c r="AO294" s="185">
        <v>144</v>
      </c>
      <c r="AP294" s="186">
        <v>-0.59663865546218486</v>
      </c>
      <c r="AQ294" s="185">
        <v>288</v>
      </c>
      <c r="AR294" s="186">
        <v>-0.24804177545691908</v>
      </c>
      <c r="AS294" s="185">
        <v>173687.89870164826</v>
      </c>
      <c r="AT294" s="186">
        <v>0.18297412138082647</v>
      </c>
      <c r="AU294" s="187">
        <v>201731.99950240192</v>
      </c>
      <c r="AV294" s="188">
        <v>0.17082424149237196</v>
      </c>
    </row>
    <row r="295" spans="2:48" ht="15" hidden="1" customHeight="1" outlineLevel="1">
      <c r="B295" s="184" t="s">
        <v>13</v>
      </c>
      <c r="C295" s="185">
        <v>41444</v>
      </c>
      <c r="D295" s="186">
        <v>0.15115826898505635</v>
      </c>
      <c r="E295" s="185">
        <v>4364</v>
      </c>
      <c r="F295" s="186">
        <v>0.31962503779860896</v>
      </c>
      <c r="G295" s="185">
        <v>3960</v>
      </c>
      <c r="H295" s="186">
        <v>1.5174506828528056E-3</v>
      </c>
      <c r="I295" s="185">
        <v>26878</v>
      </c>
      <c r="J295" s="186">
        <v>0.22775443084231672</v>
      </c>
      <c r="K295" s="185">
        <v>6747</v>
      </c>
      <c r="L295" s="186">
        <v>5.3231345613487413E-2</v>
      </c>
      <c r="M295" s="185">
        <v>69872</v>
      </c>
      <c r="N295" s="186">
        <v>8.2078919655578231E-2</v>
      </c>
      <c r="O295" s="185">
        <v>615</v>
      </c>
      <c r="P295" s="186">
        <v>0.38513513513513509</v>
      </c>
      <c r="Q295" s="185">
        <v>10162</v>
      </c>
      <c r="R295" s="186">
        <v>0.25224892174984603</v>
      </c>
      <c r="S295" s="185">
        <v>20999.565525979586</v>
      </c>
      <c r="T295" s="186">
        <v>0.42327019174774105</v>
      </c>
      <c r="U295" s="185">
        <v>8321</v>
      </c>
      <c r="V295" s="186">
        <v>0.18263217737350756</v>
      </c>
      <c r="W295" s="185">
        <v>2156</v>
      </c>
      <c r="X295" s="186">
        <v>0.68833202819107275</v>
      </c>
      <c r="Y295" s="185">
        <v>6419</v>
      </c>
      <c r="Z295" s="186">
        <v>0.69456177402323127</v>
      </c>
      <c r="AA295" s="185">
        <v>4102</v>
      </c>
      <c r="AB295" s="186">
        <v>0.54559155990957042</v>
      </c>
      <c r="AC295" s="185">
        <v>1452</v>
      </c>
      <c r="AD295" s="186">
        <v>-0.16551724137931034</v>
      </c>
      <c r="AE295" s="185">
        <v>1041</v>
      </c>
      <c r="AF295" s="186">
        <v>8.2120582120582153E-2</v>
      </c>
      <c r="AG295" s="185">
        <v>0</v>
      </c>
      <c r="AH295" s="186" t="s">
        <v>132</v>
      </c>
      <c r="AI295" s="185">
        <v>0</v>
      </c>
      <c r="AJ295" s="186" t="s">
        <v>132</v>
      </c>
      <c r="AK295" s="185">
        <v>808</v>
      </c>
      <c r="AL295" s="186">
        <v>0.79555555555555557</v>
      </c>
      <c r="AM295" s="185">
        <v>343</v>
      </c>
      <c r="AN295" s="186">
        <v>-0.5522193211488251</v>
      </c>
      <c r="AO295" s="185">
        <v>218</v>
      </c>
      <c r="AP295" s="186">
        <v>-0.28990228013029318</v>
      </c>
      <c r="AQ295" s="185">
        <v>524</v>
      </c>
      <c r="AR295" s="186">
        <v>0.64779874213836486</v>
      </c>
      <c r="AS295" s="185">
        <v>147985.05049715424</v>
      </c>
      <c r="AT295" s="186">
        <v>0.15622747496770928</v>
      </c>
      <c r="AU295" s="187">
        <v>189429.20165542324</v>
      </c>
      <c r="AV295" s="188">
        <v>0.15511489411546342</v>
      </c>
    </row>
    <row r="296" spans="2:48" ht="15" hidden="1" customHeight="1" outlineLevel="1">
      <c r="B296" s="184" t="s">
        <v>14</v>
      </c>
      <c r="C296" s="185">
        <v>45886</v>
      </c>
      <c r="D296" s="186">
        <v>7.2152904341324264E-2</v>
      </c>
      <c r="E296" s="185">
        <v>3090</v>
      </c>
      <c r="F296" s="186">
        <v>0.2439613526570048</v>
      </c>
      <c r="G296" s="185">
        <v>4424</v>
      </c>
      <c r="H296" s="186">
        <v>0.38466353677621279</v>
      </c>
      <c r="I296" s="185">
        <v>21774</v>
      </c>
      <c r="J296" s="186">
        <v>0.19218134034165568</v>
      </c>
      <c r="K296" s="185">
        <v>5240</v>
      </c>
      <c r="L296" s="186">
        <v>4.9679487179487225E-2</v>
      </c>
      <c r="M296" s="185">
        <v>76975</v>
      </c>
      <c r="N296" s="186">
        <v>5.4076630241283841E-2</v>
      </c>
      <c r="O296" s="185">
        <v>584</v>
      </c>
      <c r="P296" s="186">
        <v>0.22947368421052627</v>
      </c>
      <c r="Q296" s="185">
        <v>12032</v>
      </c>
      <c r="R296" s="186">
        <v>0.42880893005581289</v>
      </c>
      <c r="S296" s="185">
        <v>3501.0506917831331</v>
      </c>
      <c r="T296" s="186">
        <v>0.58065663349507979</v>
      </c>
      <c r="U296" s="185">
        <v>119</v>
      </c>
      <c r="V296" s="186">
        <v>-0.63043478260869568</v>
      </c>
      <c r="W296" s="185">
        <v>111</v>
      </c>
      <c r="X296" s="186">
        <v>6.9285714285714288</v>
      </c>
      <c r="Y296" s="185">
        <v>3258</v>
      </c>
      <c r="Z296" s="186">
        <v>0.75255513717052169</v>
      </c>
      <c r="AA296" s="185">
        <v>6</v>
      </c>
      <c r="AB296" s="186">
        <v>-0.7</v>
      </c>
      <c r="AC296" s="185">
        <v>1831</v>
      </c>
      <c r="AD296" s="186">
        <v>0.38397581254724122</v>
      </c>
      <c r="AE296" s="185">
        <v>730</v>
      </c>
      <c r="AF296" s="186">
        <v>-9.8765432098765427E-2</v>
      </c>
      <c r="AG296" s="185">
        <v>0</v>
      </c>
      <c r="AH296" s="186" t="s">
        <v>132</v>
      </c>
      <c r="AI296" s="185">
        <v>0</v>
      </c>
      <c r="AJ296" s="186" t="s">
        <v>132</v>
      </c>
      <c r="AK296" s="185">
        <v>567</v>
      </c>
      <c r="AL296" s="186">
        <v>-0.2645914396887159</v>
      </c>
      <c r="AM296" s="185">
        <v>277</v>
      </c>
      <c r="AN296" s="186">
        <v>-0.51742160278745652</v>
      </c>
      <c r="AO296" s="185">
        <v>254</v>
      </c>
      <c r="AP296" s="186">
        <v>6.2761506276150625E-2</v>
      </c>
      <c r="AQ296" s="185">
        <v>290</v>
      </c>
      <c r="AR296" s="186">
        <v>-0.16905444126074498</v>
      </c>
      <c r="AS296" s="185">
        <v>131569.07068665882</v>
      </c>
      <c r="AT296" s="186">
        <v>0.12315508640761252</v>
      </c>
      <c r="AU296" s="187">
        <v>177455.14283956311</v>
      </c>
      <c r="AV296" s="188">
        <v>0.10950721165369082</v>
      </c>
    </row>
    <row r="297" spans="2:48" ht="15" hidden="1" customHeight="1" outlineLevel="1">
      <c r="B297" s="184" t="s">
        <v>15</v>
      </c>
      <c r="C297" s="185">
        <v>61473</v>
      </c>
      <c r="D297" s="186">
        <v>0.17249995231646609</v>
      </c>
      <c r="E297" s="185">
        <v>3527</v>
      </c>
      <c r="F297" s="186">
        <v>0.54896794027228801</v>
      </c>
      <c r="G297" s="185">
        <v>4756</v>
      </c>
      <c r="H297" s="186">
        <v>0.1418967587034814</v>
      </c>
      <c r="I297" s="185">
        <v>21058</v>
      </c>
      <c r="J297" s="186">
        <v>0.18403148720832152</v>
      </c>
      <c r="K297" s="185">
        <v>9415</v>
      </c>
      <c r="L297" s="186">
        <v>0.56577415599534353</v>
      </c>
      <c r="M297" s="185">
        <v>70714</v>
      </c>
      <c r="N297" s="186">
        <v>4.0323725685076361E-3</v>
      </c>
      <c r="O297" s="185">
        <v>393</v>
      </c>
      <c r="P297" s="186">
        <v>-0.33726812816188867</v>
      </c>
      <c r="Q297" s="185">
        <v>17459</v>
      </c>
      <c r="R297" s="186">
        <v>0.67295898811805288</v>
      </c>
      <c r="S297" s="185">
        <v>2928.0158892571421</v>
      </c>
      <c r="T297" s="186">
        <v>0.68657748865202173</v>
      </c>
      <c r="U297" s="185">
        <v>116</v>
      </c>
      <c r="V297" s="186">
        <v>-0.52459016393442626</v>
      </c>
      <c r="W297" s="185">
        <v>11</v>
      </c>
      <c r="X297" s="186">
        <v>2.6666666666666665</v>
      </c>
      <c r="Y297" s="185">
        <v>2762</v>
      </c>
      <c r="Z297" s="186">
        <v>0.87381275440976935</v>
      </c>
      <c r="AA297" s="185">
        <v>36</v>
      </c>
      <c r="AB297" s="186">
        <v>1.25</v>
      </c>
      <c r="AC297" s="185">
        <v>1316</v>
      </c>
      <c r="AD297" s="186">
        <v>5.8728881737731387E-2</v>
      </c>
      <c r="AE297" s="185">
        <v>665</v>
      </c>
      <c r="AF297" s="186">
        <v>-0.19588875453446186</v>
      </c>
      <c r="AG297" s="185">
        <v>0</v>
      </c>
      <c r="AH297" s="186" t="s">
        <v>132</v>
      </c>
      <c r="AI297" s="185">
        <v>0</v>
      </c>
      <c r="AJ297" s="186" t="s">
        <v>132</v>
      </c>
      <c r="AK297" s="185">
        <v>803</v>
      </c>
      <c r="AL297" s="186">
        <v>-2.311435523114358E-2</v>
      </c>
      <c r="AM297" s="185">
        <v>323</v>
      </c>
      <c r="AN297" s="186">
        <v>-0.26086956521739135</v>
      </c>
      <c r="AO297" s="185">
        <v>266</v>
      </c>
      <c r="AP297" s="186">
        <v>0.14655172413793105</v>
      </c>
      <c r="AQ297" s="185">
        <v>463</v>
      </c>
      <c r="AR297" s="186">
        <v>0.2446236559139785</v>
      </c>
      <c r="AS297" s="185">
        <v>134088.09873177466</v>
      </c>
      <c r="AT297" s="186">
        <v>0.14244573364623547</v>
      </c>
      <c r="AU297" s="187">
        <v>195561.27123172692</v>
      </c>
      <c r="AV297" s="188">
        <v>0.1517264384490522</v>
      </c>
    </row>
    <row r="298" spans="2:48" ht="15" hidden="1" customHeight="1" outlineLevel="1">
      <c r="B298" s="184" t="s">
        <v>16</v>
      </c>
      <c r="C298" s="185">
        <v>46821</v>
      </c>
      <c r="D298" s="186">
        <v>0.10338407880473199</v>
      </c>
      <c r="E298" s="185">
        <v>4418</v>
      </c>
      <c r="F298" s="186">
        <v>0.51821305841924392</v>
      </c>
      <c r="G298" s="185">
        <v>5795</v>
      </c>
      <c r="H298" s="186">
        <v>0.28691983122362874</v>
      </c>
      <c r="I298" s="185">
        <v>23004</v>
      </c>
      <c r="J298" s="186">
        <v>0.4222826758995919</v>
      </c>
      <c r="K298" s="185">
        <v>5719</v>
      </c>
      <c r="L298" s="186">
        <v>0.38474576271186445</v>
      </c>
      <c r="M298" s="185">
        <v>95773</v>
      </c>
      <c r="N298" s="186">
        <v>0.32356274184632383</v>
      </c>
      <c r="O298" s="185">
        <v>405</v>
      </c>
      <c r="P298" s="186">
        <v>-0.36220472440944884</v>
      </c>
      <c r="Q298" s="185">
        <v>10620</v>
      </c>
      <c r="R298" s="186">
        <v>0.3904163393558524</v>
      </c>
      <c r="S298" s="185">
        <v>4446.0968522574994</v>
      </c>
      <c r="T298" s="186">
        <v>0.95153536833885344</v>
      </c>
      <c r="U298" s="185">
        <v>84</v>
      </c>
      <c r="V298" s="186">
        <v>-0.64853556485355646</v>
      </c>
      <c r="W298" s="185">
        <v>22</v>
      </c>
      <c r="X298" s="186">
        <v>-0.46341463414634143</v>
      </c>
      <c r="Y298" s="185">
        <v>4316</v>
      </c>
      <c r="Z298" s="186">
        <v>1.2088024564994884</v>
      </c>
      <c r="AA298" s="185">
        <v>24</v>
      </c>
      <c r="AB298" s="186">
        <v>-0.38461538461538458</v>
      </c>
      <c r="AC298" s="185">
        <v>1547</v>
      </c>
      <c r="AD298" s="186">
        <v>0.34404865334491741</v>
      </c>
      <c r="AE298" s="185">
        <v>763</v>
      </c>
      <c r="AF298" s="186">
        <v>-6.951219512195117E-2</v>
      </c>
      <c r="AG298" s="185">
        <v>0</v>
      </c>
      <c r="AH298" s="186" t="s">
        <v>132</v>
      </c>
      <c r="AI298" s="185">
        <v>0</v>
      </c>
      <c r="AJ298" s="186" t="s">
        <v>132</v>
      </c>
      <c r="AK298" s="185">
        <v>564</v>
      </c>
      <c r="AL298" s="186">
        <v>-0.23577235772357719</v>
      </c>
      <c r="AM298" s="185">
        <v>573</v>
      </c>
      <c r="AN298" s="186">
        <v>0.56986301369863024</v>
      </c>
      <c r="AO298" s="185">
        <v>285</v>
      </c>
      <c r="AP298" s="186">
        <v>-0.34931506849315064</v>
      </c>
      <c r="AQ298" s="185">
        <v>412</v>
      </c>
      <c r="AR298" s="186">
        <v>0.10160427807486627</v>
      </c>
      <c r="AS298" s="185">
        <v>154325.54506826427</v>
      </c>
      <c r="AT298" s="186">
        <v>0.3475695654198816</v>
      </c>
      <c r="AU298" s="187">
        <v>201146.64845234307</v>
      </c>
      <c r="AV298" s="188">
        <v>0.28155221600873537</v>
      </c>
    </row>
    <row r="299" spans="2:48" ht="15" hidden="1" customHeight="1" outlineLevel="1">
      <c r="B299" s="184" t="s">
        <v>17</v>
      </c>
      <c r="C299" s="185">
        <v>34470</v>
      </c>
      <c r="D299" s="186">
        <v>0.12511016091653882</v>
      </c>
      <c r="E299" s="185">
        <v>2958</v>
      </c>
      <c r="F299" s="186">
        <v>0.14695618456766191</v>
      </c>
      <c r="G299" s="185">
        <v>2746</v>
      </c>
      <c r="H299" s="186">
        <v>9.4459944200876889E-2</v>
      </c>
      <c r="I299" s="185">
        <v>20810</v>
      </c>
      <c r="J299" s="186">
        <v>0.39299819265011049</v>
      </c>
      <c r="K299" s="185">
        <v>5440</v>
      </c>
      <c r="L299" s="186">
        <v>-1.769591910436985E-2</v>
      </c>
      <c r="M299" s="185">
        <v>69130</v>
      </c>
      <c r="N299" s="186">
        <v>7.8875085835570236E-2</v>
      </c>
      <c r="O299" s="185">
        <v>575</v>
      </c>
      <c r="P299" s="186">
        <v>-0.22402159244264508</v>
      </c>
      <c r="Q299" s="185">
        <v>10007</v>
      </c>
      <c r="R299" s="186">
        <v>0.28624678663239078</v>
      </c>
      <c r="S299" s="185">
        <v>3601.9404132968239</v>
      </c>
      <c r="T299" s="186">
        <v>1.0664529204956916</v>
      </c>
      <c r="U299" s="185">
        <v>85</v>
      </c>
      <c r="V299" s="186">
        <v>-0.7068965517241379</v>
      </c>
      <c r="W299" s="185">
        <v>40</v>
      </c>
      <c r="X299" s="186">
        <v>0.17647058823529416</v>
      </c>
      <c r="Y299" s="185">
        <v>3474</v>
      </c>
      <c r="Z299" s="186">
        <v>1.4708392603129443</v>
      </c>
      <c r="AA299" s="185">
        <v>2</v>
      </c>
      <c r="AB299" s="186">
        <v>-0.75</v>
      </c>
      <c r="AC299" s="185">
        <v>1130</v>
      </c>
      <c r="AD299" s="186">
        <v>0.20985010706638119</v>
      </c>
      <c r="AE299" s="185">
        <v>612</v>
      </c>
      <c r="AF299" s="186">
        <v>-0.13559322033898302</v>
      </c>
      <c r="AG299" s="185">
        <v>0</v>
      </c>
      <c r="AH299" s="186" t="s">
        <v>132</v>
      </c>
      <c r="AI299" s="185">
        <v>0</v>
      </c>
      <c r="AJ299" s="186" t="s">
        <v>132</v>
      </c>
      <c r="AK299" s="185">
        <v>442</v>
      </c>
      <c r="AL299" s="186">
        <v>-6.5539112050739923E-2</v>
      </c>
      <c r="AM299" s="185">
        <v>447</v>
      </c>
      <c r="AN299" s="186">
        <v>0.30320699708454812</v>
      </c>
      <c r="AO299" s="185">
        <v>223</v>
      </c>
      <c r="AP299" s="186">
        <v>-0.21754385964912282</v>
      </c>
      <c r="AQ299" s="185">
        <v>292</v>
      </c>
      <c r="AR299" s="186">
        <v>-5.5016181229773475E-2</v>
      </c>
      <c r="AS299" s="185">
        <v>118413.75636610463</v>
      </c>
      <c r="AT299" s="186">
        <v>0.1501026064838511</v>
      </c>
      <c r="AU299" s="187">
        <v>152883.88147626555</v>
      </c>
      <c r="AV299" s="188">
        <v>0.14437230059093542</v>
      </c>
    </row>
    <row r="300" spans="2:48" ht="15" hidden="1" customHeight="1" outlineLevel="1">
      <c r="B300" s="184" t="s">
        <v>18</v>
      </c>
      <c r="C300" s="185">
        <v>35004</v>
      </c>
      <c r="D300" s="186">
        <v>-1.0627473148671518E-2</v>
      </c>
      <c r="E300" s="185">
        <v>3039</v>
      </c>
      <c r="F300" s="186">
        <v>0.19598583234946876</v>
      </c>
      <c r="G300" s="185">
        <v>3170</v>
      </c>
      <c r="H300" s="186">
        <v>0.42664266426642672</v>
      </c>
      <c r="I300" s="185">
        <v>21806</v>
      </c>
      <c r="J300" s="186">
        <v>0.12193867050833496</v>
      </c>
      <c r="K300" s="185">
        <v>11511</v>
      </c>
      <c r="L300" s="186">
        <v>0.32097773697498289</v>
      </c>
      <c r="M300" s="185">
        <v>74342</v>
      </c>
      <c r="N300" s="186">
        <v>0.23761008173933318</v>
      </c>
      <c r="O300" s="185">
        <v>764</v>
      </c>
      <c r="P300" s="186">
        <v>0.24227642276422756</v>
      </c>
      <c r="Q300" s="185">
        <v>7943</v>
      </c>
      <c r="R300" s="186">
        <v>0.31267559081143603</v>
      </c>
      <c r="S300" s="185">
        <v>3026.9471445883983</v>
      </c>
      <c r="T300" s="186">
        <v>0.90276154438825618</v>
      </c>
      <c r="U300" s="185">
        <v>142</v>
      </c>
      <c r="V300" s="186">
        <v>8.3969465648854991E-2</v>
      </c>
      <c r="W300" s="185">
        <v>33</v>
      </c>
      <c r="X300" s="186">
        <v>-0.15384615384615385</v>
      </c>
      <c r="Y300" s="185">
        <v>2844</v>
      </c>
      <c r="Z300" s="186">
        <v>1.0170212765957447</v>
      </c>
      <c r="AA300" s="185">
        <v>7</v>
      </c>
      <c r="AB300" s="186">
        <v>-0.46153846153846156</v>
      </c>
      <c r="AC300" s="185">
        <v>1326</v>
      </c>
      <c r="AD300" s="186">
        <v>-8.2987551867219955E-2</v>
      </c>
      <c r="AE300" s="185">
        <v>900</v>
      </c>
      <c r="AF300" s="186">
        <v>6.7114093959732557E-3</v>
      </c>
      <c r="AG300" s="185">
        <v>0</v>
      </c>
      <c r="AH300" s="186" t="s">
        <v>132</v>
      </c>
      <c r="AI300" s="185">
        <v>0</v>
      </c>
      <c r="AJ300" s="186" t="s">
        <v>132</v>
      </c>
      <c r="AK300" s="185">
        <v>563</v>
      </c>
      <c r="AL300" s="186">
        <v>0.21861471861471871</v>
      </c>
      <c r="AM300" s="185">
        <v>282</v>
      </c>
      <c r="AN300" s="186">
        <v>3.558718861210064E-3</v>
      </c>
      <c r="AO300" s="185">
        <v>260</v>
      </c>
      <c r="AP300" s="186">
        <v>-5.7971014492753659E-2</v>
      </c>
      <c r="AQ300" s="185">
        <v>329</v>
      </c>
      <c r="AR300" s="186">
        <v>0.23684210526315796</v>
      </c>
      <c r="AS300" s="185">
        <v>129263.11896381598</v>
      </c>
      <c r="AT300" s="186">
        <v>0.23264995991129545</v>
      </c>
      <c r="AU300" s="187">
        <v>164267.10833634285</v>
      </c>
      <c r="AV300" s="188">
        <v>0.17127501748450591</v>
      </c>
    </row>
    <row r="301" spans="2:48" ht="15" hidden="1" customHeight="1" outlineLevel="1">
      <c r="B301" s="184" t="s">
        <v>19</v>
      </c>
      <c r="C301" s="185">
        <v>38597</v>
      </c>
      <c r="D301" s="186">
        <v>0.60319833852544136</v>
      </c>
      <c r="E301" s="185">
        <v>3234</v>
      </c>
      <c r="F301" s="186">
        <v>0.25934579439252325</v>
      </c>
      <c r="G301" s="185">
        <v>4704</v>
      </c>
      <c r="H301" s="186">
        <v>0.36426914153132262</v>
      </c>
      <c r="I301" s="185">
        <v>30502</v>
      </c>
      <c r="J301" s="186">
        <v>0.3100545462354507</v>
      </c>
      <c r="K301" s="185">
        <v>18772</v>
      </c>
      <c r="L301" s="186">
        <v>1.1661666282021694</v>
      </c>
      <c r="M301" s="185">
        <v>53080</v>
      </c>
      <c r="N301" s="186">
        <v>0.17602747313614708</v>
      </c>
      <c r="O301" s="185">
        <v>434</v>
      </c>
      <c r="P301" s="186">
        <v>4.8309178743961345E-2</v>
      </c>
      <c r="Q301" s="185">
        <v>10256</v>
      </c>
      <c r="R301" s="186">
        <v>1.5948489351163886E-2</v>
      </c>
      <c r="S301" s="185">
        <v>23067.151466577019</v>
      </c>
      <c r="T301" s="186">
        <v>0.31140629858749502</v>
      </c>
      <c r="U301" s="185">
        <v>9804</v>
      </c>
      <c r="V301" s="186">
        <v>0.15804394046775339</v>
      </c>
      <c r="W301" s="185">
        <v>2905</v>
      </c>
      <c r="X301" s="186">
        <v>0.38004750593824221</v>
      </c>
      <c r="Y301" s="185">
        <v>6176</v>
      </c>
      <c r="Z301" s="186">
        <v>0.61337513061650983</v>
      </c>
      <c r="AA301" s="185">
        <v>4181</v>
      </c>
      <c r="AB301" s="186">
        <v>0.31065830721003129</v>
      </c>
      <c r="AC301" s="185">
        <v>1414</v>
      </c>
      <c r="AD301" s="186">
        <v>2.0938628158844841E-2</v>
      </c>
      <c r="AE301" s="185">
        <v>823</v>
      </c>
      <c r="AF301" s="186">
        <v>-0.15242018537590118</v>
      </c>
      <c r="AG301" s="185">
        <v>0</v>
      </c>
      <c r="AH301" s="186" t="s">
        <v>132</v>
      </c>
      <c r="AI301" s="185">
        <v>0</v>
      </c>
      <c r="AJ301" s="186" t="s">
        <v>132</v>
      </c>
      <c r="AK301" s="185">
        <v>523</v>
      </c>
      <c r="AL301" s="186">
        <v>-0.22403560830860536</v>
      </c>
      <c r="AM301" s="185">
        <v>386</v>
      </c>
      <c r="AN301" s="186">
        <v>-0.3577371048252912</v>
      </c>
      <c r="AO301" s="185">
        <v>180</v>
      </c>
      <c r="AP301" s="186">
        <v>-2.1739130434782594E-2</v>
      </c>
      <c r="AQ301" s="185">
        <v>967</v>
      </c>
      <c r="AR301" s="186">
        <v>2.6628787878787881</v>
      </c>
      <c r="AS301" s="185">
        <v>148344.05130424566</v>
      </c>
      <c r="AT301" s="186">
        <v>0.28681978534130348</v>
      </c>
      <c r="AU301" s="187">
        <v>186941.65450258419</v>
      </c>
      <c r="AV301" s="188">
        <v>0.3414830779203053</v>
      </c>
    </row>
    <row r="302" spans="2:48" ht="15" hidden="1" customHeight="1" outlineLevel="1">
      <c r="B302" s="184" t="s">
        <v>20</v>
      </c>
      <c r="C302" s="185">
        <v>24292</v>
      </c>
      <c r="D302" s="186">
        <v>-0.25537197682616564</v>
      </c>
      <c r="E302" s="185">
        <v>3943</v>
      </c>
      <c r="F302" s="186">
        <v>-0.12221727515583258</v>
      </c>
      <c r="G302" s="185">
        <v>4255</v>
      </c>
      <c r="H302" s="186">
        <v>-4.6177986998430898E-2</v>
      </c>
      <c r="I302" s="185">
        <v>30988</v>
      </c>
      <c r="J302" s="186">
        <v>7.4330883372625056E-2</v>
      </c>
      <c r="K302" s="185">
        <v>10420</v>
      </c>
      <c r="L302" s="186">
        <v>0.26517727051966977</v>
      </c>
      <c r="M302" s="185">
        <v>51945</v>
      </c>
      <c r="N302" s="186">
        <v>0.1650518099851972</v>
      </c>
      <c r="O302" s="185">
        <v>321</v>
      </c>
      <c r="P302" s="186">
        <v>-0.26712328767123283</v>
      </c>
      <c r="Q302" s="185">
        <v>8661</v>
      </c>
      <c r="R302" s="186">
        <v>5.3009118541033518E-2</v>
      </c>
      <c r="S302" s="185">
        <v>49402.630214692173</v>
      </c>
      <c r="T302" s="186">
        <v>0.24339174069278569</v>
      </c>
      <c r="U302" s="185">
        <v>19843</v>
      </c>
      <c r="V302" s="186">
        <v>0.42447954055994264</v>
      </c>
      <c r="W302" s="185">
        <v>5170</v>
      </c>
      <c r="X302" s="186">
        <v>5.1026631429152314E-2</v>
      </c>
      <c r="Y302" s="185">
        <v>10300</v>
      </c>
      <c r="Z302" s="186">
        <v>0.15470852017937209</v>
      </c>
      <c r="AA302" s="185">
        <v>14089</v>
      </c>
      <c r="AB302" s="186">
        <v>0.17771462007857552</v>
      </c>
      <c r="AC302" s="185">
        <v>1666</v>
      </c>
      <c r="AD302" s="186">
        <v>0.2874806800618237</v>
      </c>
      <c r="AE302" s="185">
        <v>941</v>
      </c>
      <c r="AF302" s="186">
        <v>-0.37098930481283421</v>
      </c>
      <c r="AG302" s="185">
        <v>0</v>
      </c>
      <c r="AH302" s="186" t="s">
        <v>132</v>
      </c>
      <c r="AI302" s="185">
        <v>0</v>
      </c>
      <c r="AJ302" s="186" t="s">
        <v>132</v>
      </c>
      <c r="AK302" s="185">
        <v>648</v>
      </c>
      <c r="AL302" s="186">
        <v>0.69633507853403143</v>
      </c>
      <c r="AM302" s="185">
        <v>944</v>
      </c>
      <c r="AN302" s="186">
        <v>0.19493670886075942</v>
      </c>
      <c r="AO302" s="185">
        <v>182</v>
      </c>
      <c r="AP302" s="186">
        <v>0.22147651006711411</v>
      </c>
      <c r="AQ302" s="185">
        <v>347</v>
      </c>
      <c r="AR302" s="186">
        <v>2.0588235294117574E-2</v>
      </c>
      <c r="AS302" s="185">
        <v>164664.90621039906</v>
      </c>
      <c r="AT302" s="186">
        <v>0.14774100048429539</v>
      </c>
      <c r="AU302" s="187">
        <v>188956.65083842221</v>
      </c>
      <c r="AV302" s="188">
        <v>7.3055614848305028E-2</v>
      </c>
    </row>
    <row r="303" spans="2:48" ht="15" hidden="1" customHeight="1" outlineLevel="1">
      <c r="B303" s="184" t="s">
        <v>21</v>
      </c>
      <c r="C303" s="185">
        <v>19052</v>
      </c>
      <c r="D303" s="186">
        <v>4.2117930204572884E-2</v>
      </c>
      <c r="E303" s="185">
        <v>4298</v>
      </c>
      <c r="F303" s="186">
        <v>0.11404872991187154</v>
      </c>
      <c r="G303" s="185">
        <v>4713</v>
      </c>
      <c r="H303" s="186">
        <v>2.256454762421356E-2</v>
      </c>
      <c r="I303" s="185">
        <v>26958</v>
      </c>
      <c r="J303" s="186">
        <v>8.2868045792327871E-2</v>
      </c>
      <c r="K303" s="185">
        <v>10066</v>
      </c>
      <c r="L303" s="186">
        <v>0.45147801009372746</v>
      </c>
      <c r="M303" s="185">
        <v>56259</v>
      </c>
      <c r="N303" s="186">
        <v>0.37576113271220013</v>
      </c>
      <c r="O303" s="185">
        <v>303</v>
      </c>
      <c r="P303" s="186">
        <v>-0.65450399087799316</v>
      </c>
      <c r="Q303" s="185">
        <v>9553</v>
      </c>
      <c r="R303" s="186">
        <v>0.37552195824334045</v>
      </c>
      <c r="S303" s="185">
        <v>45084.584689755036</v>
      </c>
      <c r="T303" s="186">
        <v>0.26551553847156995</v>
      </c>
      <c r="U303" s="185">
        <v>17421</v>
      </c>
      <c r="V303" s="186">
        <v>0.32247779549077649</v>
      </c>
      <c r="W303" s="185">
        <v>4679</v>
      </c>
      <c r="X303" s="186">
        <v>-4.2953569237062839E-2</v>
      </c>
      <c r="Y303" s="185">
        <v>10132</v>
      </c>
      <c r="Z303" s="186">
        <v>0.30516552879041603</v>
      </c>
      <c r="AA303" s="185">
        <v>12852</v>
      </c>
      <c r="AB303" s="186">
        <v>0.31142857142857139</v>
      </c>
      <c r="AC303" s="185">
        <v>1361</v>
      </c>
      <c r="AD303" s="186">
        <v>0.37197580645161299</v>
      </c>
      <c r="AE303" s="185">
        <v>1168</v>
      </c>
      <c r="AF303" s="186">
        <v>-0.18378756114605166</v>
      </c>
      <c r="AG303" s="185">
        <v>0</v>
      </c>
      <c r="AH303" s="186" t="s">
        <v>132</v>
      </c>
      <c r="AI303" s="185">
        <v>0</v>
      </c>
      <c r="AJ303" s="186" t="s">
        <v>132</v>
      </c>
      <c r="AK303" s="185">
        <v>645</v>
      </c>
      <c r="AL303" s="186">
        <v>1.0093457943925235</v>
      </c>
      <c r="AM303" s="185">
        <v>910</v>
      </c>
      <c r="AN303" s="186">
        <v>-0.15032679738562094</v>
      </c>
      <c r="AO303" s="185">
        <v>170</v>
      </c>
      <c r="AP303" s="186">
        <v>0.11111111111111116</v>
      </c>
      <c r="AQ303" s="185">
        <v>281</v>
      </c>
      <c r="AR303" s="186">
        <v>4.0740740740740744E-2</v>
      </c>
      <c r="AS303" s="185">
        <v>161771.44665315517</v>
      </c>
      <c r="AT303" s="186">
        <v>0.25515132676814178</v>
      </c>
      <c r="AU303" s="187">
        <v>180823.48877108539</v>
      </c>
      <c r="AV303" s="188">
        <v>0.22868761406513727</v>
      </c>
    </row>
    <row r="304" spans="2:48" ht="15" hidden="1" customHeight="1" outlineLevel="1">
      <c r="B304" s="184" t="s">
        <v>22</v>
      </c>
      <c r="C304" s="185">
        <v>21343</v>
      </c>
      <c r="D304" s="186">
        <v>8.8428782701820641E-2</v>
      </c>
      <c r="E304" s="185">
        <v>5107</v>
      </c>
      <c r="F304" s="186">
        <v>0.24926614481409004</v>
      </c>
      <c r="G304" s="185">
        <v>5186</v>
      </c>
      <c r="H304" s="186">
        <v>8.6300795978215383E-2</v>
      </c>
      <c r="I304" s="185">
        <v>34660</v>
      </c>
      <c r="J304" s="186">
        <v>0.12063112289437106</v>
      </c>
      <c r="K304" s="185">
        <v>5765</v>
      </c>
      <c r="L304" s="186">
        <v>0.29842342342342332</v>
      </c>
      <c r="M304" s="185">
        <v>56359</v>
      </c>
      <c r="N304" s="186">
        <v>0.29355734581927506</v>
      </c>
      <c r="O304" s="185">
        <v>538</v>
      </c>
      <c r="P304" s="186">
        <v>4.6692607003891107E-2</v>
      </c>
      <c r="Q304" s="185">
        <v>10560</v>
      </c>
      <c r="R304" s="186">
        <v>0.23754834173209893</v>
      </c>
      <c r="S304" s="185">
        <v>47931.65619840633</v>
      </c>
      <c r="T304" s="186">
        <v>0.2296944822882796</v>
      </c>
      <c r="U304" s="185">
        <v>18076</v>
      </c>
      <c r="V304" s="186">
        <v>0.27394460497568529</v>
      </c>
      <c r="W304" s="185">
        <v>4353</v>
      </c>
      <c r="X304" s="186">
        <v>-7.9509410023260729E-2</v>
      </c>
      <c r="Y304" s="185">
        <v>11507</v>
      </c>
      <c r="Z304" s="186">
        <v>0.46176321138211374</v>
      </c>
      <c r="AA304" s="185">
        <v>13995</v>
      </c>
      <c r="AB304" s="186">
        <v>0.14826058418116173</v>
      </c>
      <c r="AC304" s="185">
        <v>1732</v>
      </c>
      <c r="AD304" s="186">
        <v>0.51398601398601396</v>
      </c>
      <c r="AE304" s="185">
        <v>1679</v>
      </c>
      <c r="AF304" s="186">
        <v>0.13292847503373828</v>
      </c>
      <c r="AG304" s="185">
        <v>0</v>
      </c>
      <c r="AH304" s="186" t="s">
        <v>132</v>
      </c>
      <c r="AI304" s="185">
        <v>0</v>
      </c>
      <c r="AJ304" s="186" t="s">
        <v>132</v>
      </c>
      <c r="AK304" s="185">
        <v>642</v>
      </c>
      <c r="AL304" s="186">
        <v>-1.834862385321101E-2</v>
      </c>
      <c r="AM304" s="185">
        <v>626</v>
      </c>
      <c r="AN304" s="186">
        <v>-0.51771956856702617</v>
      </c>
      <c r="AO304" s="185">
        <v>203</v>
      </c>
      <c r="AP304" s="186">
        <v>0.35333333333333328</v>
      </c>
      <c r="AQ304" s="185">
        <v>376</v>
      </c>
      <c r="AR304" s="186">
        <v>7.1225071225071268E-2</v>
      </c>
      <c r="AS304" s="185">
        <v>171366.36351006039</v>
      </c>
      <c r="AT304" s="186">
        <v>0.2161476198319674</v>
      </c>
      <c r="AU304" s="187">
        <v>192709.45193884306</v>
      </c>
      <c r="AV304" s="188">
        <v>0.20054497267952098</v>
      </c>
    </row>
    <row r="305" spans="2:48" collapsed="1">
      <c r="B305" s="197">
        <v>1987</v>
      </c>
      <c r="C305" s="198">
        <v>424148</v>
      </c>
      <c r="D305" s="199">
        <v>9.5160511550686389E-2</v>
      </c>
      <c r="E305" s="198">
        <v>44943</v>
      </c>
      <c r="F305" s="199">
        <v>0.19348328332049824</v>
      </c>
      <c r="G305" s="198">
        <v>55051</v>
      </c>
      <c r="H305" s="199">
        <v>0.20959307435401642</v>
      </c>
      <c r="I305" s="198">
        <v>331052</v>
      </c>
      <c r="J305" s="199">
        <v>0.19806168867593366</v>
      </c>
      <c r="K305" s="198">
        <v>101868</v>
      </c>
      <c r="L305" s="199">
        <v>0.35478980197098053</v>
      </c>
      <c r="M305" s="198">
        <v>788191</v>
      </c>
      <c r="N305" s="199">
        <v>0.16289750981879125</v>
      </c>
      <c r="O305" s="198">
        <v>5286</v>
      </c>
      <c r="P305" s="199">
        <v>-0.18751921303412233</v>
      </c>
      <c r="Q305" s="198">
        <v>122789</v>
      </c>
      <c r="R305" s="199">
        <v>0.29434149221006467</v>
      </c>
      <c r="S305" s="198">
        <v>307519.65207818931</v>
      </c>
      <c r="T305" s="199">
        <v>0.2973862452561491</v>
      </c>
      <c r="U305" s="198">
        <v>112230</v>
      </c>
      <c r="V305" s="199">
        <v>0.25550956482828058</v>
      </c>
      <c r="W305" s="198">
        <v>27308</v>
      </c>
      <c r="X305" s="199">
        <v>4.8942042318307344E-3</v>
      </c>
      <c r="Y305" s="198">
        <v>80770</v>
      </c>
      <c r="Z305" s="199">
        <v>0.39167442020745025</v>
      </c>
      <c r="AA305" s="198">
        <v>87211</v>
      </c>
      <c r="AB305" s="199">
        <v>0.39700770499943938</v>
      </c>
      <c r="AC305" s="198">
        <v>18541</v>
      </c>
      <c r="AD305" s="199">
        <v>0.12711246200607906</v>
      </c>
      <c r="AE305" s="198">
        <v>13309</v>
      </c>
      <c r="AF305" s="199">
        <v>-1.725172517251683E-3</v>
      </c>
      <c r="AG305" s="198">
        <v>0</v>
      </c>
      <c r="AH305" s="199" t="s">
        <v>132</v>
      </c>
      <c r="AI305" s="198">
        <v>0</v>
      </c>
      <c r="AJ305" s="199" t="s">
        <v>132</v>
      </c>
      <c r="AK305" s="198">
        <v>8061</v>
      </c>
      <c r="AL305" s="199">
        <v>0.169447265341651</v>
      </c>
      <c r="AM305" s="198">
        <v>5790</v>
      </c>
      <c r="AN305" s="199">
        <v>-0.20944838885854722</v>
      </c>
      <c r="AO305" s="198">
        <v>2562</v>
      </c>
      <c r="AP305" s="199">
        <v>-0.11898211829436034</v>
      </c>
      <c r="AQ305" s="198">
        <v>4833</v>
      </c>
      <c r="AR305" s="199">
        <v>0.23290816326530606</v>
      </c>
      <c r="AS305" s="198">
        <v>1809796.9467960868</v>
      </c>
      <c r="AT305" s="199">
        <v>0.20516876032506448</v>
      </c>
      <c r="AU305" s="200">
        <v>2233945.0419565993</v>
      </c>
      <c r="AV305" s="201">
        <v>0.18261412964149404</v>
      </c>
    </row>
    <row r="306" spans="2:48" ht="15" hidden="1" customHeight="1" outlineLevel="1">
      <c r="B306" s="184" t="s">
        <v>11</v>
      </c>
      <c r="C306" s="185">
        <v>27548</v>
      </c>
      <c r="D306" s="186">
        <v>0.15027767338928566</v>
      </c>
      <c r="E306" s="185">
        <v>3577</v>
      </c>
      <c r="F306" s="186">
        <v>-5.8365758754863606E-3</v>
      </c>
      <c r="G306" s="185">
        <v>3469</v>
      </c>
      <c r="H306" s="186">
        <v>-0.10730828615542976</v>
      </c>
      <c r="I306" s="185">
        <v>28520</v>
      </c>
      <c r="J306" s="186">
        <v>5.1002358490566113E-2</v>
      </c>
      <c r="K306" s="185">
        <v>7194</v>
      </c>
      <c r="L306" s="186">
        <v>0.4787255909558068</v>
      </c>
      <c r="M306" s="185">
        <v>47621</v>
      </c>
      <c r="N306" s="186">
        <v>8.6865228802921468E-2</v>
      </c>
      <c r="O306" s="185">
        <v>371</v>
      </c>
      <c r="P306" s="186">
        <v>-0.11244019138755978</v>
      </c>
      <c r="Q306" s="185">
        <v>6912</v>
      </c>
      <c r="R306" s="186">
        <v>-0.17399617590822181</v>
      </c>
      <c r="S306" s="185">
        <v>39040.634225803427</v>
      </c>
      <c r="T306" s="186">
        <v>-7.2143482454891883E-2</v>
      </c>
      <c r="U306" s="185">
        <v>15202</v>
      </c>
      <c r="V306" s="186">
        <v>-0.19378447178616887</v>
      </c>
      <c r="W306" s="185">
        <v>4198</v>
      </c>
      <c r="X306" s="186">
        <v>-0.3119160793312572</v>
      </c>
      <c r="Y306" s="185">
        <v>8668</v>
      </c>
      <c r="Z306" s="186">
        <v>0.13992635455023672</v>
      </c>
      <c r="AA306" s="185">
        <v>10973</v>
      </c>
      <c r="AB306" s="186">
        <v>0.15335295354214851</v>
      </c>
      <c r="AC306" s="185">
        <v>1882</v>
      </c>
      <c r="AD306" s="186">
        <v>0.87637088733798607</v>
      </c>
      <c r="AE306" s="185">
        <v>1323</v>
      </c>
      <c r="AF306" s="186">
        <v>-0.18884120171673824</v>
      </c>
      <c r="AG306" s="185">
        <v>0</v>
      </c>
      <c r="AH306" s="186" t="s">
        <v>132</v>
      </c>
      <c r="AI306" s="185">
        <v>0</v>
      </c>
      <c r="AJ306" s="186" t="s">
        <v>132</v>
      </c>
      <c r="AK306" s="185">
        <v>708</v>
      </c>
      <c r="AL306" s="186">
        <v>0.10108864696734066</v>
      </c>
      <c r="AM306" s="185">
        <v>451</v>
      </c>
      <c r="AN306" s="186">
        <v>-0.25577557755775582</v>
      </c>
      <c r="AO306" s="185">
        <v>138</v>
      </c>
      <c r="AP306" s="186">
        <v>-0.2068965517241379</v>
      </c>
      <c r="AQ306" s="185">
        <v>324</v>
      </c>
      <c r="AR306" s="186">
        <v>-0.18999999999999995</v>
      </c>
      <c r="AS306" s="185">
        <v>141531</v>
      </c>
      <c r="AT306" s="186">
        <v>2.1014586850192529E-2</v>
      </c>
      <c r="AU306" s="187">
        <v>169079</v>
      </c>
      <c r="AV306" s="188">
        <v>4.0057330208467912E-2</v>
      </c>
    </row>
    <row r="307" spans="2:48" ht="15" hidden="1" customHeight="1" outlineLevel="1">
      <c r="B307" s="184" t="s">
        <v>12</v>
      </c>
      <c r="C307" s="185">
        <v>25476</v>
      </c>
      <c r="D307" s="186">
        <v>5.5649939916297075E-2</v>
      </c>
      <c r="E307" s="185">
        <v>2976</v>
      </c>
      <c r="F307" s="186">
        <v>4.3478260869565188E-2</v>
      </c>
      <c r="G307" s="185">
        <v>4203</v>
      </c>
      <c r="H307" s="186">
        <v>0.42522889114954232</v>
      </c>
      <c r="I307" s="185">
        <v>31362</v>
      </c>
      <c r="J307" s="186">
        <v>7.9809943533948546E-2</v>
      </c>
      <c r="K307" s="185">
        <v>3927</v>
      </c>
      <c r="L307" s="186">
        <v>0.30205570291777195</v>
      </c>
      <c r="M307" s="185">
        <v>51445</v>
      </c>
      <c r="N307" s="186">
        <v>0.21567654426012561</v>
      </c>
      <c r="O307" s="185">
        <v>389</v>
      </c>
      <c r="P307" s="186">
        <v>-0.45821727019498604</v>
      </c>
      <c r="Q307" s="185">
        <v>5715</v>
      </c>
      <c r="R307" s="186">
        <v>0.25936535918907011</v>
      </c>
      <c r="S307" s="185">
        <v>41754.553358124678</v>
      </c>
      <c r="T307" s="186">
        <v>0.24968242135466023</v>
      </c>
      <c r="U307" s="185">
        <v>16168</v>
      </c>
      <c r="V307" s="186">
        <v>0.16584943755408132</v>
      </c>
      <c r="W307" s="185">
        <v>4927</v>
      </c>
      <c r="X307" s="186">
        <v>2.0716801325875389E-2</v>
      </c>
      <c r="Y307" s="185">
        <v>9096</v>
      </c>
      <c r="Z307" s="186">
        <v>0.36679188580015021</v>
      </c>
      <c r="AA307" s="185">
        <v>11563</v>
      </c>
      <c r="AB307" s="186">
        <v>0.43443741471281472</v>
      </c>
      <c r="AC307" s="185">
        <v>1916</v>
      </c>
      <c r="AD307" s="186">
        <v>0.69257950530035339</v>
      </c>
      <c r="AE307" s="185">
        <v>1608</v>
      </c>
      <c r="AF307" s="186">
        <v>7.5187969924812581E-3</v>
      </c>
      <c r="AG307" s="185">
        <v>0</v>
      </c>
      <c r="AH307" s="186" t="s">
        <v>132</v>
      </c>
      <c r="AI307" s="185">
        <v>0</v>
      </c>
      <c r="AJ307" s="186" t="s">
        <v>132</v>
      </c>
      <c r="AK307" s="185">
        <v>438</v>
      </c>
      <c r="AL307" s="186">
        <v>-1.5730337078651679E-2</v>
      </c>
      <c r="AM307" s="185">
        <v>347</v>
      </c>
      <c r="AN307" s="186">
        <v>-0.55341055341055334</v>
      </c>
      <c r="AO307" s="185">
        <v>357</v>
      </c>
      <c r="AP307" s="186">
        <v>1.3486842105263159</v>
      </c>
      <c r="AQ307" s="185">
        <v>383</v>
      </c>
      <c r="AR307" s="186">
        <v>0.30272108843537415</v>
      </c>
      <c r="AS307" s="185">
        <v>146823.07546923432</v>
      </c>
      <c r="AT307" s="186">
        <v>0.19131621408357913</v>
      </c>
      <c r="AU307" s="187">
        <v>172299.13111917424</v>
      </c>
      <c r="AV307" s="188">
        <v>0.16910067844856047</v>
      </c>
    </row>
    <row r="308" spans="2:48" ht="15" hidden="1" customHeight="1" outlineLevel="1">
      <c r="B308" s="184" t="s">
        <v>13</v>
      </c>
      <c r="C308" s="185">
        <v>36002</v>
      </c>
      <c r="D308" s="186">
        <v>8.9582955026935362E-2</v>
      </c>
      <c r="E308" s="185">
        <v>3307</v>
      </c>
      <c r="F308" s="186">
        <v>0.28079008520526716</v>
      </c>
      <c r="G308" s="185">
        <v>3954</v>
      </c>
      <c r="H308" s="186">
        <v>0.16191595650896273</v>
      </c>
      <c r="I308" s="185">
        <v>21892</v>
      </c>
      <c r="J308" s="186">
        <v>-2.355040142729703E-2</v>
      </c>
      <c r="K308" s="185">
        <v>6406</v>
      </c>
      <c r="L308" s="186">
        <v>0.4398741290177568</v>
      </c>
      <c r="M308" s="185">
        <v>64572</v>
      </c>
      <c r="N308" s="186">
        <v>0.26927839915082652</v>
      </c>
      <c r="O308" s="185">
        <v>444</v>
      </c>
      <c r="P308" s="186">
        <v>-0.19999999999999996</v>
      </c>
      <c r="Q308" s="185">
        <v>8115</v>
      </c>
      <c r="R308" s="186">
        <v>1.0082150858849781E-2</v>
      </c>
      <c r="S308" s="185">
        <v>14754.447642996465</v>
      </c>
      <c r="T308" s="186">
        <v>-0.11637756780630071</v>
      </c>
      <c r="U308" s="185">
        <v>7036</v>
      </c>
      <c r="V308" s="186">
        <v>-8.9780077619663667E-2</v>
      </c>
      <c r="W308" s="185">
        <v>1277</v>
      </c>
      <c r="X308" s="186">
        <v>-0.39306083650190116</v>
      </c>
      <c r="Y308" s="185">
        <v>3788</v>
      </c>
      <c r="Z308" s="186">
        <v>-6.9516089412920645E-2</v>
      </c>
      <c r="AA308" s="185">
        <v>2654</v>
      </c>
      <c r="AB308" s="186">
        <v>-4.9086348978860661E-2</v>
      </c>
      <c r="AC308" s="185">
        <v>1740</v>
      </c>
      <c r="AD308" s="186">
        <v>0.77914110429447847</v>
      </c>
      <c r="AE308" s="185">
        <v>962</v>
      </c>
      <c r="AF308" s="186">
        <v>6.6518847006651782E-2</v>
      </c>
      <c r="AG308" s="185">
        <v>0</v>
      </c>
      <c r="AH308" s="186" t="s">
        <v>132</v>
      </c>
      <c r="AI308" s="185">
        <v>0</v>
      </c>
      <c r="AJ308" s="186" t="s">
        <v>132</v>
      </c>
      <c r="AK308" s="185">
        <v>450</v>
      </c>
      <c r="AL308" s="186">
        <v>-0.14933837429111529</v>
      </c>
      <c r="AM308" s="185">
        <v>766</v>
      </c>
      <c r="AN308" s="186">
        <v>0.35097001763668434</v>
      </c>
      <c r="AO308" s="185">
        <v>307</v>
      </c>
      <c r="AP308" s="186">
        <v>0.18992248062015493</v>
      </c>
      <c r="AQ308" s="185">
        <v>318</v>
      </c>
      <c r="AR308" s="186">
        <v>-0.19899244332493704</v>
      </c>
      <c r="AS308" s="185">
        <v>127989.56407889123</v>
      </c>
      <c r="AT308" s="186">
        <v>0.13621332075936854</v>
      </c>
      <c r="AU308" s="187">
        <v>163991.65366184621</v>
      </c>
      <c r="AV308" s="188">
        <v>0.12563871199202947</v>
      </c>
    </row>
    <row r="309" spans="2:48" ht="15" hidden="1" customHeight="1" outlineLevel="1">
      <c r="B309" s="184" t="s">
        <v>14</v>
      </c>
      <c r="C309" s="185">
        <v>42798</v>
      </c>
      <c r="D309" s="186">
        <v>0.11461832955699669</v>
      </c>
      <c r="E309" s="185">
        <v>2484</v>
      </c>
      <c r="F309" s="186">
        <v>0.2673469387755103</v>
      </c>
      <c r="G309" s="185">
        <v>3195</v>
      </c>
      <c r="H309" s="186">
        <v>-6.9598136284216627E-2</v>
      </c>
      <c r="I309" s="185">
        <v>18264</v>
      </c>
      <c r="J309" s="186">
        <v>-6.9397737694894546E-2</v>
      </c>
      <c r="K309" s="185">
        <v>4992</v>
      </c>
      <c r="L309" s="186">
        <v>0.10466917459614966</v>
      </c>
      <c r="M309" s="185">
        <v>73026</v>
      </c>
      <c r="N309" s="186">
        <v>0.5226438698915763</v>
      </c>
      <c r="O309" s="185">
        <v>475</v>
      </c>
      <c r="P309" s="186">
        <v>-0.22131147540983609</v>
      </c>
      <c r="Q309" s="185">
        <v>8421</v>
      </c>
      <c r="R309" s="186">
        <v>-0.11553408255435349</v>
      </c>
      <c r="S309" s="185">
        <v>2214.9343618302228</v>
      </c>
      <c r="T309" s="186">
        <v>0.41565480075041017</v>
      </c>
      <c r="U309" s="185">
        <v>322</v>
      </c>
      <c r="V309" s="186">
        <v>4.5454545454545414E-2</v>
      </c>
      <c r="W309" s="185">
        <v>14</v>
      </c>
      <c r="X309" s="186">
        <v>-0.65</v>
      </c>
      <c r="Y309" s="185">
        <v>1859</v>
      </c>
      <c r="Z309" s="186">
        <v>0.53890728476821192</v>
      </c>
      <c r="AA309" s="185">
        <v>20</v>
      </c>
      <c r="AB309" s="186">
        <v>4</v>
      </c>
      <c r="AC309" s="185">
        <v>1323</v>
      </c>
      <c r="AD309" s="186">
        <v>0.66624685138539053</v>
      </c>
      <c r="AE309" s="185">
        <v>810</v>
      </c>
      <c r="AF309" s="186">
        <v>-0.11956521739130432</v>
      </c>
      <c r="AG309" s="185">
        <v>0</v>
      </c>
      <c r="AH309" s="186" t="s">
        <v>132</v>
      </c>
      <c r="AI309" s="185">
        <v>0</v>
      </c>
      <c r="AJ309" s="186" t="s">
        <v>132</v>
      </c>
      <c r="AK309" s="185">
        <v>771</v>
      </c>
      <c r="AL309" s="186">
        <v>7.3816155988857934E-2</v>
      </c>
      <c r="AM309" s="185">
        <v>574</v>
      </c>
      <c r="AN309" s="186">
        <v>-0.25935483870967746</v>
      </c>
      <c r="AO309" s="185">
        <v>239</v>
      </c>
      <c r="AP309" s="186">
        <v>-0.44028103044496492</v>
      </c>
      <c r="AQ309" s="185">
        <v>349</v>
      </c>
      <c r="AR309" s="186">
        <v>-0.13613861386138615</v>
      </c>
      <c r="AS309" s="185">
        <v>117142.38957638491</v>
      </c>
      <c r="AT309" s="186">
        <v>0.25645579589733836</v>
      </c>
      <c r="AU309" s="187">
        <v>159940.50419471448</v>
      </c>
      <c r="AV309" s="188">
        <v>0.21508217284951714</v>
      </c>
    </row>
    <row r="310" spans="2:48" ht="15" hidden="1" customHeight="1" outlineLevel="1">
      <c r="B310" s="184" t="s">
        <v>15</v>
      </c>
      <c r="C310" s="185">
        <v>52429</v>
      </c>
      <c r="D310" s="186">
        <v>3.2026298177237011E-2</v>
      </c>
      <c r="E310" s="185">
        <v>2277</v>
      </c>
      <c r="F310" s="186">
        <v>-6.3733552631578982E-2</v>
      </c>
      <c r="G310" s="185">
        <v>4165</v>
      </c>
      <c r="H310" s="186">
        <v>0.20619750941210535</v>
      </c>
      <c r="I310" s="185">
        <v>17785</v>
      </c>
      <c r="J310" s="186">
        <v>-7.2925354462051728E-2</v>
      </c>
      <c r="K310" s="185">
        <v>6013</v>
      </c>
      <c r="L310" s="186">
        <v>4.4286210489753453E-2</v>
      </c>
      <c r="M310" s="185">
        <v>70430</v>
      </c>
      <c r="N310" s="186">
        <v>0.50305177344316876</v>
      </c>
      <c r="O310" s="185">
        <v>593</v>
      </c>
      <c r="P310" s="186">
        <v>0.17658730158730163</v>
      </c>
      <c r="Q310" s="185">
        <v>10436</v>
      </c>
      <c r="R310" s="186">
        <v>-4.833120554440995E-2</v>
      </c>
      <c r="S310" s="185">
        <v>1736.0695900176672</v>
      </c>
      <c r="T310" s="186">
        <v>7.9767930713489088E-2</v>
      </c>
      <c r="U310" s="185">
        <v>244</v>
      </c>
      <c r="V310" s="186">
        <v>-0.59128978224455619</v>
      </c>
      <c r="W310" s="185">
        <v>3</v>
      </c>
      <c r="X310" s="186">
        <v>-0.85714285714285721</v>
      </c>
      <c r="Y310" s="185">
        <v>1474</v>
      </c>
      <c r="Z310" s="186">
        <v>0.51802265705458295</v>
      </c>
      <c r="AA310" s="185">
        <v>16</v>
      </c>
      <c r="AB310" s="186">
        <v>0.45454545454545459</v>
      </c>
      <c r="AC310" s="185">
        <v>1243</v>
      </c>
      <c r="AD310" s="186">
        <v>0.7408963585434174</v>
      </c>
      <c r="AE310" s="185">
        <v>827</v>
      </c>
      <c r="AF310" s="186">
        <v>-0.12579281183932345</v>
      </c>
      <c r="AG310" s="185">
        <v>0</v>
      </c>
      <c r="AH310" s="186" t="s">
        <v>132</v>
      </c>
      <c r="AI310" s="185">
        <v>0</v>
      </c>
      <c r="AJ310" s="186" t="s">
        <v>132</v>
      </c>
      <c r="AK310" s="185">
        <v>822</v>
      </c>
      <c r="AL310" s="186">
        <v>-0.11038961038961037</v>
      </c>
      <c r="AM310" s="185">
        <v>437</v>
      </c>
      <c r="AN310" s="186">
        <v>-0.11538461538461542</v>
      </c>
      <c r="AO310" s="185">
        <v>232</v>
      </c>
      <c r="AP310" s="186">
        <v>-0.36956521739130432</v>
      </c>
      <c r="AQ310" s="185">
        <v>372</v>
      </c>
      <c r="AR310" s="186">
        <v>-0.52061855670103085</v>
      </c>
      <c r="AS310" s="185">
        <v>117369.33736346358</v>
      </c>
      <c r="AT310" s="186">
        <v>0.23566125965991525</v>
      </c>
      <c r="AU310" s="187">
        <v>169798.36938976179</v>
      </c>
      <c r="AV310" s="188">
        <v>0.16470096103860943</v>
      </c>
    </row>
    <row r="311" spans="2:48" ht="15" hidden="1" customHeight="1" outlineLevel="1">
      <c r="B311" s="184" t="s">
        <v>16</v>
      </c>
      <c r="C311" s="185">
        <v>42434</v>
      </c>
      <c r="D311" s="186">
        <v>9.0147719974309481E-2</v>
      </c>
      <c r="E311" s="185">
        <v>2910</v>
      </c>
      <c r="F311" s="186">
        <v>3.1023784901758056E-3</v>
      </c>
      <c r="G311" s="185">
        <v>4503</v>
      </c>
      <c r="H311" s="186">
        <v>-2.0448118338046606E-2</v>
      </c>
      <c r="I311" s="185">
        <v>16174</v>
      </c>
      <c r="J311" s="186">
        <v>2.9928680590932233E-2</v>
      </c>
      <c r="K311" s="185">
        <v>4130</v>
      </c>
      <c r="L311" s="186">
        <v>-7.9358002674988826E-2</v>
      </c>
      <c r="M311" s="185">
        <v>72360</v>
      </c>
      <c r="N311" s="186">
        <v>0.60978865406006677</v>
      </c>
      <c r="O311" s="185">
        <v>635</v>
      </c>
      <c r="P311" s="186">
        <v>0.41425389755011133</v>
      </c>
      <c r="Q311" s="185">
        <v>7638</v>
      </c>
      <c r="R311" s="186">
        <v>-0.21135776974703147</v>
      </c>
      <c r="S311" s="185">
        <v>2278.2558412159428</v>
      </c>
      <c r="T311" s="186">
        <v>1.5712835471843092</v>
      </c>
      <c r="U311" s="185">
        <v>239</v>
      </c>
      <c r="V311" s="186">
        <v>2.8548387096774195</v>
      </c>
      <c r="W311" s="185">
        <v>41</v>
      </c>
      <c r="X311" s="186">
        <v>0.95238095238095233</v>
      </c>
      <c r="Y311" s="185">
        <v>1954</v>
      </c>
      <c r="Z311" s="186">
        <v>1.4486215538847116</v>
      </c>
      <c r="AA311" s="185">
        <v>39</v>
      </c>
      <c r="AB311" s="186">
        <v>5.5</v>
      </c>
      <c r="AC311" s="185">
        <v>1151</v>
      </c>
      <c r="AD311" s="186">
        <v>0.63262411347517733</v>
      </c>
      <c r="AE311" s="185">
        <v>820</v>
      </c>
      <c r="AF311" s="186">
        <v>-3.6427732079906017E-2</v>
      </c>
      <c r="AG311" s="185">
        <v>0</v>
      </c>
      <c r="AH311" s="186" t="s">
        <v>132</v>
      </c>
      <c r="AI311" s="185">
        <v>0</v>
      </c>
      <c r="AJ311" s="186" t="s">
        <v>132</v>
      </c>
      <c r="AK311" s="185">
        <v>738</v>
      </c>
      <c r="AL311" s="186">
        <v>0.42471042471042475</v>
      </c>
      <c r="AM311" s="185">
        <v>365</v>
      </c>
      <c r="AN311" s="186">
        <v>-0.42155309033280508</v>
      </c>
      <c r="AO311" s="185">
        <v>438</v>
      </c>
      <c r="AP311" s="186">
        <v>8.1481481481481488E-2</v>
      </c>
      <c r="AQ311" s="185">
        <v>374</v>
      </c>
      <c r="AR311" s="186">
        <v>-0.40822784810126578</v>
      </c>
      <c r="AS311" s="185">
        <v>114521.39394390288</v>
      </c>
      <c r="AT311" s="186">
        <v>0.31031840842298397</v>
      </c>
      <c r="AU311" s="187">
        <v>156955.48409162284</v>
      </c>
      <c r="AV311" s="188">
        <v>0.24247689839532161</v>
      </c>
    </row>
    <row r="312" spans="2:48" ht="15" hidden="1" customHeight="1" outlineLevel="1">
      <c r="B312" s="184" t="s">
        <v>17</v>
      </c>
      <c r="C312" s="185">
        <v>30637</v>
      </c>
      <c r="D312" s="186">
        <v>-1.8170747340084614E-2</v>
      </c>
      <c r="E312" s="185">
        <v>2579</v>
      </c>
      <c r="F312" s="186">
        <v>0.15702108568864959</v>
      </c>
      <c r="G312" s="185">
        <v>2509</v>
      </c>
      <c r="H312" s="186">
        <v>-9.0612540775643402E-2</v>
      </c>
      <c r="I312" s="185">
        <v>14939</v>
      </c>
      <c r="J312" s="186">
        <v>6.5549215406562E-2</v>
      </c>
      <c r="K312" s="185">
        <v>5538</v>
      </c>
      <c r="L312" s="186">
        <v>0.27281084808090084</v>
      </c>
      <c r="M312" s="185">
        <v>64076</v>
      </c>
      <c r="N312" s="186">
        <v>0.87252695870715091</v>
      </c>
      <c r="O312" s="185">
        <v>741</v>
      </c>
      <c r="P312" s="186">
        <v>0.60043196544276456</v>
      </c>
      <c r="Q312" s="185">
        <v>7780</v>
      </c>
      <c r="R312" s="186">
        <v>0.1211990200317048</v>
      </c>
      <c r="S312" s="185">
        <v>1743.0546699475767</v>
      </c>
      <c r="T312" s="186">
        <v>0.13636186325135191</v>
      </c>
      <c r="U312" s="185">
        <v>290</v>
      </c>
      <c r="V312" s="186">
        <v>3.4615384615384617</v>
      </c>
      <c r="W312" s="185">
        <v>34</v>
      </c>
      <c r="X312" s="186">
        <v>1.6153846153846154</v>
      </c>
      <c r="Y312" s="185">
        <v>1406</v>
      </c>
      <c r="Z312" s="186">
        <v>-2.2253129346314293E-2</v>
      </c>
      <c r="AA312" s="185">
        <v>8</v>
      </c>
      <c r="AB312" s="186">
        <v>-0.5</v>
      </c>
      <c r="AC312" s="185">
        <v>934</v>
      </c>
      <c r="AD312" s="186">
        <v>0.37151248164464024</v>
      </c>
      <c r="AE312" s="185">
        <v>708</v>
      </c>
      <c r="AF312" s="186">
        <v>-0.19270239452679594</v>
      </c>
      <c r="AG312" s="185">
        <v>0</v>
      </c>
      <c r="AH312" s="186" t="s">
        <v>132</v>
      </c>
      <c r="AI312" s="185">
        <v>0</v>
      </c>
      <c r="AJ312" s="186" t="s">
        <v>132</v>
      </c>
      <c r="AK312" s="185">
        <v>473</v>
      </c>
      <c r="AL312" s="186">
        <v>1.0745614035087718</v>
      </c>
      <c r="AM312" s="185">
        <v>343</v>
      </c>
      <c r="AN312" s="186">
        <v>-0.34790874524714832</v>
      </c>
      <c r="AO312" s="185">
        <v>285</v>
      </c>
      <c r="AP312" s="186">
        <v>-4.0404040404040442E-2</v>
      </c>
      <c r="AQ312" s="185">
        <v>309</v>
      </c>
      <c r="AR312" s="186">
        <v>-7.7611940298507487E-2</v>
      </c>
      <c r="AS312" s="185">
        <v>102959.2974561851</v>
      </c>
      <c r="AT312" s="186">
        <v>0.48234432985696629</v>
      </c>
      <c r="AU312" s="187">
        <v>133596.27928543778</v>
      </c>
      <c r="AV312" s="188">
        <v>0.32718798689690543</v>
      </c>
    </row>
    <row r="313" spans="2:48" ht="15" hidden="1" customHeight="1" outlineLevel="1">
      <c r="B313" s="184" t="s">
        <v>18</v>
      </c>
      <c r="C313" s="185">
        <v>35380</v>
      </c>
      <c r="D313" s="186">
        <v>0.36402189837304344</v>
      </c>
      <c r="E313" s="185">
        <v>2541</v>
      </c>
      <c r="F313" s="186">
        <v>0.11938325991189425</v>
      </c>
      <c r="G313" s="185">
        <v>2222</v>
      </c>
      <c r="H313" s="186">
        <v>-7.6475477971737371E-2</v>
      </c>
      <c r="I313" s="185">
        <v>19436</v>
      </c>
      <c r="J313" s="186">
        <v>-0.10358822986809335</v>
      </c>
      <c r="K313" s="185">
        <v>8714</v>
      </c>
      <c r="L313" s="186">
        <v>0.20525587828492386</v>
      </c>
      <c r="M313" s="185">
        <v>60069</v>
      </c>
      <c r="N313" s="186">
        <v>0.48285566170480632</v>
      </c>
      <c r="O313" s="185">
        <v>615</v>
      </c>
      <c r="P313" s="186">
        <v>1.0847457627118646</v>
      </c>
      <c r="Q313" s="185">
        <v>6051</v>
      </c>
      <c r="R313" s="186">
        <v>-0.3929574638844302</v>
      </c>
      <c r="S313" s="185">
        <v>1590.8179106917842</v>
      </c>
      <c r="T313" s="186">
        <v>-0.69705919705303954</v>
      </c>
      <c r="U313" s="185">
        <v>131</v>
      </c>
      <c r="V313" s="186">
        <v>-0.89676910953506694</v>
      </c>
      <c r="W313" s="185">
        <v>39</v>
      </c>
      <c r="X313" s="186">
        <v>-0.94205052005943535</v>
      </c>
      <c r="Y313" s="185">
        <v>1410</v>
      </c>
      <c r="Z313" s="186">
        <v>-0.34326967862133206</v>
      </c>
      <c r="AA313" s="185">
        <v>13</v>
      </c>
      <c r="AB313" s="186">
        <v>-0.98846495119787048</v>
      </c>
      <c r="AC313" s="185">
        <v>1446</v>
      </c>
      <c r="AD313" s="186">
        <v>1.2211981566820276</v>
      </c>
      <c r="AE313" s="185">
        <v>894</v>
      </c>
      <c r="AF313" s="186">
        <v>-9.966777408637828E-3</v>
      </c>
      <c r="AG313" s="185">
        <v>0</v>
      </c>
      <c r="AH313" s="186" t="s">
        <v>132</v>
      </c>
      <c r="AI313" s="185">
        <v>0</v>
      </c>
      <c r="AJ313" s="186" t="s">
        <v>132</v>
      </c>
      <c r="AK313" s="185">
        <v>462</v>
      </c>
      <c r="AL313" s="186">
        <v>0.81176470588235294</v>
      </c>
      <c r="AM313" s="185">
        <v>281</v>
      </c>
      <c r="AN313" s="186">
        <v>-0.71001031991744068</v>
      </c>
      <c r="AO313" s="185">
        <v>276</v>
      </c>
      <c r="AP313" s="186">
        <v>0.18454935622317592</v>
      </c>
      <c r="AQ313" s="185">
        <v>266</v>
      </c>
      <c r="AR313" s="186">
        <v>-0.17391304347826086</v>
      </c>
      <c r="AS313" s="185">
        <v>104866.03915771682</v>
      </c>
      <c r="AT313" s="186">
        <v>0.1275657551744771</v>
      </c>
      <c r="AU313" s="187">
        <v>140246.40317961518</v>
      </c>
      <c r="AV313" s="188">
        <v>0.17913407817049198</v>
      </c>
    </row>
    <row r="314" spans="2:48" ht="15" hidden="1" customHeight="1" outlineLevel="1">
      <c r="B314" s="184" t="s">
        <v>19</v>
      </c>
      <c r="C314" s="185">
        <v>24075</v>
      </c>
      <c r="D314" s="186">
        <v>-0.12195922535468107</v>
      </c>
      <c r="E314" s="185">
        <v>2568</v>
      </c>
      <c r="F314" s="186">
        <v>-1.2687427912341454E-2</v>
      </c>
      <c r="G314" s="185">
        <v>3448</v>
      </c>
      <c r="H314" s="186">
        <v>0.35215686274509794</v>
      </c>
      <c r="I314" s="185">
        <v>23283</v>
      </c>
      <c r="J314" s="186">
        <v>5.3767820773930719E-2</v>
      </c>
      <c r="K314" s="185">
        <v>8666</v>
      </c>
      <c r="L314" s="186">
        <v>-1.9683257918552077E-2</v>
      </c>
      <c r="M314" s="185">
        <v>45135</v>
      </c>
      <c r="N314" s="186">
        <v>0.24920428440950992</v>
      </c>
      <c r="O314" s="185">
        <v>414</v>
      </c>
      <c r="P314" s="186">
        <v>7.5324675324675239E-2</v>
      </c>
      <c r="Q314" s="185">
        <v>10095</v>
      </c>
      <c r="R314" s="186">
        <v>-0.12156282631395754</v>
      </c>
      <c r="S314" s="185">
        <v>17589.629919745283</v>
      </c>
      <c r="T314" s="186">
        <v>0.21242669841532003</v>
      </c>
      <c r="U314" s="185">
        <v>8466</v>
      </c>
      <c r="V314" s="186">
        <v>0.28662613981762908</v>
      </c>
      <c r="W314" s="185">
        <v>2105</v>
      </c>
      <c r="X314" s="186">
        <v>0.28903857930189836</v>
      </c>
      <c r="Y314" s="185">
        <v>3828</v>
      </c>
      <c r="Z314" s="186">
        <v>5.4255026163591236E-2</v>
      </c>
      <c r="AA314" s="185">
        <v>3190</v>
      </c>
      <c r="AB314" s="186">
        <v>0.19744744744744747</v>
      </c>
      <c r="AC314" s="185">
        <v>1385</v>
      </c>
      <c r="AD314" s="186">
        <v>0.61046511627906974</v>
      </c>
      <c r="AE314" s="185">
        <v>971</v>
      </c>
      <c r="AF314" s="186">
        <v>-2.0181634712411745E-2</v>
      </c>
      <c r="AG314" s="185">
        <v>0</v>
      </c>
      <c r="AH314" s="186" t="s">
        <v>132</v>
      </c>
      <c r="AI314" s="185">
        <v>0</v>
      </c>
      <c r="AJ314" s="186" t="s">
        <v>132</v>
      </c>
      <c r="AK314" s="185">
        <v>674</v>
      </c>
      <c r="AL314" s="186">
        <v>1.0179640718562872</v>
      </c>
      <c r="AM314" s="185">
        <v>601</v>
      </c>
      <c r="AN314" s="186">
        <v>-0.42870722433460073</v>
      </c>
      <c r="AO314" s="185">
        <v>184</v>
      </c>
      <c r="AP314" s="186">
        <v>-0.11961722488038273</v>
      </c>
      <c r="AQ314" s="185">
        <v>264</v>
      </c>
      <c r="AR314" s="186">
        <v>-0.25423728813559321</v>
      </c>
      <c r="AS314" s="185">
        <v>115279.58537325436</v>
      </c>
      <c r="AT314" s="186">
        <v>0.12577226929854257</v>
      </c>
      <c r="AU314" s="187">
        <v>139354.46341402899</v>
      </c>
      <c r="AV314" s="188">
        <v>7.3449705817026256E-2</v>
      </c>
    </row>
    <row r="315" spans="2:48" ht="15" hidden="1" customHeight="1" outlineLevel="1">
      <c r="B315" s="184" t="s">
        <v>20</v>
      </c>
      <c r="C315" s="185">
        <v>32623</v>
      </c>
      <c r="D315" s="186">
        <v>0.43454553449716382</v>
      </c>
      <c r="E315" s="185">
        <v>4492</v>
      </c>
      <c r="F315" s="186">
        <v>0.57172848145556343</v>
      </c>
      <c r="G315" s="185">
        <v>4461</v>
      </c>
      <c r="H315" s="186">
        <v>-2.1066491112574082E-2</v>
      </c>
      <c r="I315" s="185">
        <v>28844</v>
      </c>
      <c r="J315" s="186">
        <v>3.4020433769492708E-2</v>
      </c>
      <c r="K315" s="185">
        <v>8236</v>
      </c>
      <c r="L315" s="186">
        <v>-0.15031466006396366</v>
      </c>
      <c r="M315" s="185">
        <v>44586</v>
      </c>
      <c r="N315" s="186">
        <v>0.13447494974682583</v>
      </c>
      <c r="O315" s="185">
        <v>438</v>
      </c>
      <c r="P315" s="186">
        <v>2.3435114503816794</v>
      </c>
      <c r="Q315" s="185">
        <v>8225</v>
      </c>
      <c r="R315" s="186">
        <v>-0.24810311728677215</v>
      </c>
      <c r="S315" s="185">
        <v>39732.152464810737</v>
      </c>
      <c r="T315" s="186">
        <v>8.8640220816317949E-2</v>
      </c>
      <c r="U315" s="185">
        <v>13930</v>
      </c>
      <c r="V315" s="186">
        <v>-3.0079376131458058E-2</v>
      </c>
      <c r="W315" s="185">
        <v>4919</v>
      </c>
      <c r="X315" s="186">
        <v>4.3044953350296788E-2</v>
      </c>
      <c r="Y315" s="185">
        <v>8920</v>
      </c>
      <c r="Z315" s="186">
        <v>0.13949923352069504</v>
      </c>
      <c r="AA315" s="185">
        <v>11963</v>
      </c>
      <c r="AB315" s="186">
        <v>0.24744525547445262</v>
      </c>
      <c r="AC315" s="185">
        <v>1294</v>
      </c>
      <c r="AD315" s="186">
        <v>8.9225589225589319E-2</v>
      </c>
      <c r="AE315" s="185">
        <v>1496</v>
      </c>
      <c r="AF315" s="186">
        <v>5.5751587861679663E-2</v>
      </c>
      <c r="AG315" s="185">
        <v>0</v>
      </c>
      <c r="AH315" s="186" t="s">
        <v>132</v>
      </c>
      <c r="AI315" s="185">
        <v>0</v>
      </c>
      <c r="AJ315" s="186" t="s">
        <v>132</v>
      </c>
      <c r="AK315" s="185">
        <v>382</v>
      </c>
      <c r="AL315" s="186">
        <v>0.42537313432835822</v>
      </c>
      <c r="AM315" s="185">
        <v>790</v>
      </c>
      <c r="AN315" s="186">
        <v>-2.7093596059113323E-2</v>
      </c>
      <c r="AO315" s="185">
        <v>149</v>
      </c>
      <c r="AP315" s="186">
        <v>-0.15819209039548021</v>
      </c>
      <c r="AQ315" s="185">
        <v>340</v>
      </c>
      <c r="AR315" s="186">
        <v>-0.50073421439060206</v>
      </c>
      <c r="AS315" s="185">
        <v>143468.6973288554</v>
      </c>
      <c r="AT315" s="186">
        <v>5.1715553390511815E-2</v>
      </c>
      <c r="AU315" s="187">
        <v>176092.13187438986</v>
      </c>
      <c r="AV315" s="188">
        <v>0.10641932430294587</v>
      </c>
    </row>
    <row r="316" spans="2:48" ht="15" hidden="1" customHeight="1" outlineLevel="1">
      <c r="B316" s="184" t="s">
        <v>21</v>
      </c>
      <c r="C316" s="185">
        <v>18282</v>
      </c>
      <c r="D316" s="186">
        <v>-1.8310691080921426E-2</v>
      </c>
      <c r="E316" s="185">
        <v>3858</v>
      </c>
      <c r="F316" s="186">
        <v>0.36566371681415921</v>
      </c>
      <c r="G316" s="185">
        <v>4609</v>
      </c>
      <c r="H316" s="186">
        <v>-0.10988798764001551</v>
      </c>
      <c r="I316" s="185">
        <v>24895</v>
      </c>
      <c r="J316" s="186">
        <v>7.0792880258898627E-3</v>
      </c>
      <c r="K316" s="185">
        <v>6935</v>
      </c>
      <c r="L316" s="186">
        <v>-0.11180840163934425</v>
      </c>
      <c r="M316" s="185">
        <v>40893</v>
      </c>
      <c r="N316" s="186">
        <v>0.11522308279698912</v>
      </c>
      <c r="O316" s="185">
        <v>877</v>
      </c>
      <c r="P316" s="186">
        <v>10.101265822784811</v>
      </c>
      <c r="Q316" s="185">
        <v>6945</v>
      </c>
      <c r="R316" s="186">
        <v>-0.12233034247440921</v>
      </c>
      <c r="S316" s="185">
        <v>35625.469082905198</v>
      </c>
      <c r="T316" s="186">
        <v>0.16110486906981092</v>
      </c>
      <c r="U316" s="185">
        <v>13173</v>
      </c>
      <c r="V316" s="186">
        <v>0.18323901913230944</v>
      </c>
      <c r="W316" s="185">
        <v>4889</v>
      </c>
      <c r="X316" s="186">
        <v>0.11265361857077827</v>
      </c>
      <c r="Y316" s="185">
        <v>7763</v>
      </c>
      <c r="Z316" s="186">
        <v>0.17319026749282163</v>
      </c>
      <c r="AA316" s="185">
        <v>9800</v>
      </c>
      <c r="AB316" s="186">
        <v>0.1478097915202623</v>
      </c>
      <c r="AC316" s="185">
        <v>992</v>
      </c>
      <c r="AD316" s="186">
        <v>7.3593073593073655E-2</v>
      </c>
      <c r="AE316" s="185">
        <v>1431</v>
      </c>
      <c r="AF316" s="186">
        <v>0.22203245089666956</v>
      </c>
      <c r="AG316" s="185">
        <v>0</v>
      </c>
      <c r="AH316" s="186" t="s">
        <v>132</v>
      </c>
      <c r="AI316" s="185">
        <v>0</v>
      </c>
      <c r="AJ316" s="186" t="s">
        <v>132</v>
      </c>
      <c r="AK316" s="185">
        <v>321</v>
      </c>
      <c r="AL316" s="186">
        <v>-0.21323529411764708</v>
      </c>
      <c r="AM316" s="185">
        <v>1071</v>
      </c>
      <c r="AN316" s="186">
        <v>4.6904315196998336E-3</v>
      </c>
      <c r="AO316" s="185">
        <v>153</v>
      </c>
      <c r="AP316" s="186">
        <v>-6.1349693251533721E-2</v>
      </c>
      <c r="AQ316" s="185">
        <v>270</v>
      </c>
      <c r="AR316" s="186">
        <v>-0.38636363636363635</v>
      </c>
      <c r="AS316" s="185">
        <v>128886.01015918652</v>
      </c>
      <c r="AT316" s="186">
        <v>7.3649738591454073E-2</v>
      </c>
      <c r="AU316" s="187">
        <v>147167.99184849541</v>
      </c>
      <c r="AV316" s="188">
        <v>6.129918582875149E-2</v>
      </c>
    </row>
    <row r="317" spans="2:48" ht="15" hidden="1" customHeight="1" outlineLevel="1">
      <c r="B317" s="184" t="s">
        <v>22</v>
      </c>
      <c r="C317" s="185">
        <v>19609</v>
      </c>
      <c r="D317" s="186">
        <v>0.13183261183261186</v>
      </c>
      <c r="E317" s="185">
        <v>4088</v>
      </c>
      <c r="F317" s="186">
        <v>0.4189517528635891</v>
      </c>
      <c r="G317" s="185">
        <v>4774</v>
      </c>
      <c r="H317" s="186">
        <v>7.5225225225225234E-2</v>
      </c>
      <c r="I317" s="185">
        <v>30929</v>
      </c>
      <c r="J317" s="186">
        <v>0.12203881734083066</v>
      </c>
      <c r="K317" s="185">
        <v>4440</v>
      </c>
      <c r="L317" s="186">
        <v>-5.8524173027989845E-2</v>
      </c>
      <c r="M317" s="185">
        <v>43569</v>
      </c>
      <c r="N317" s="186">
        <v>7.2098230763552262E-2</v>
      </c>
      <c r="O317" s="185">
        <v>514</v>
      </c>
      <c r="P317" s="186">
        <v>3.145161290322581</v>
      </c>
      <c r="Q317" s="185">
        <v>8533</v>
      </c>
      <c r="R317" s="186">
        <v>-0.17363935696300603</v>
      </c>
      <c r="S317" s="185">
        <v>38978.507986156532</v>
      </c>
      <c r="T317" s="186">
        <v>0.26284041607328379</v>
      </c>
      <c r="U317" s="185">
        <v>14189</v>
      </c>
      <c r="V317" s="186">
        <v>0.18547915448241281</v>
      </c>
      <c r="W317" s="185">
        <v>4729</v>
      </c>
      <c r="X317" s="186">
        <v>0.11533018867924527</v>
      </c>
      <c r="Y317" s="185">
        <v>7872</v>
      </c>
      <c r="Z317" s="186">
        <v>0.20717681337218208</v>
      </c>
      <c r="AA317" s="185">
        <v>12188</v>
      </c>
      <c r="AB317" s="186">
        <v>0.49803343166175029</v>
      </c>
      <c r="AC317" s="185">
        <v>1144</v>
      </c>
      <c r="AD317" s="186">
        <v>0.21443736730360929</v>
      </c>
      <c r="AE317" s="185">
        <v>1482</v>
      </c>
      <c r="AF317" s="186">
        <v>0.16235294117647059</v>
      </c>
      <c r="AG317" s="185">
        <v>0</v>
      </c>
      <c r="AH317" s="186" t="s">
        <v>132</v>
      </c>
      <c r="AI317" s="185">
        <v>0</v>
      </c>
      <c r="AJ317" s="186" t="s">
        <v>132</v>
      </c>
      <c r="AK317" s="185">
        <v>654</v>
      </c>
      <c r="AL317" s="186">
        <v>0.31854838709677424</v>
      </c>
      <c r="AM317" s="185">
        <v>1298</v>
      </c>
      <c r="AN317" s="186">
        <v>0.17148014440433212</v>
      </c>
      <c r="AO317" s="185">
        <v>150</v>
      </c>
      <c r="AP317" s="186">
        <v>-0.46808510638297873</v>
      </c>
      <c r="AQ317" s="185">
        <v>351</v>
      </c>
      <c r="AR317" s="186">
        <v>-9.9999999999999978E-2</v>
      </c>
      <c r="AS317" s="185">
        <v>140909.17970446526</v>
      </c>
      <c r="AT317" s="186">
        <v>0.1178957782817065</v>
      </c>
      <c r="AU317" s="187">
        <v>160518.3115370771</v>
      </c>
      <c r="AV317" s="188">
        <v>0.11958130414973911</v>
      </c>
    </row>
    <row r="318" spans="2:48" collapsed="1">
      <c r="B318" s="197">
        <v>1986</v>
      </c>
      <c r="C318" s="198">
        <v>387293</v>
      </c>
      <c r="D318" s="199">
        <v>9.8709779913644935E-2</v>
      </c>
      <c r="E318" s="198">
        <v>37657</v>
      </c>
      <c r="F318" s="199">
        <v>0.1771859076557567</v>
      </c>
      <c r="G318" s="198">
        <v>45512</v>
      </c>
      <c r="H318" s="199">
        <v>4.3565991011648153E-2</v>
      </c>
      <c r="I318" s="198">
        <v>276323</v>
      </c>
      <c r="J318" s="199">
        <v>1.9299792320659925E-2</v>
      </c>
      <c r="K318" s="198">
        <v>75191</v>
      </c>
      <c r="L318" s="199">
        <v>7.8300899169666316E-2</v>
      </c>
      <c r="M318" s="198">
        <v>677782</v>
      </c>
      <c r="N318" s="199">
        <v>0.34416281103678603</v>
      </c>
      <c r="O318" s="198">
        <v>6506</v>
      </c>
      <c r="P318" s="199">
        <v>0.37518495032762633</v>
      </c>
      <c r="Q318" s="198">
        <v>94866</v>
      </c>
      <c r="R318" s="199">
        <v>-0.12717938337826273</v>
      </c>
      <c r="S318" s="198">
        <v>237030.14672972291</v>
      </c>
      <c r="T318" s="199">
        <v>9.975679295176243E-2</v>
      </c>
      <c r="U318" s="198">
        <v>89390</v>
      </c>
      <c r="V318" s="199">
        <v>2.9850574315372302E-2</v>
      </c>
      <c r="W318" s="198">
        <v>27175</v>
      </c>
      <c r="X318" s="199">
        <v>-5.5866309974637818E-2</v>
      </c>
      <c r="Y318" s="198">
        <v>58038</v>
      </c>
      <c r="Z318" s="199">
        <v>0.17274545858675672</v>
      </c>
      <c r="AA318" s="198">
        <v>62427</v>
      </c>
      <c r="AB318" s="199">
        <v>0.23720718221094761</v>
      </c>
      <c r="AC318" s="198">
        <v>16450</v>
      </c>
      <c r="AD318" s="199">
        <v>0.55599697313658725</v>
      </c>
      <c r="AE318" s="198">
        <v>13332</v>
      </c>
      <c r="AF318" s="199">
        <v>-1.0979228486646897E-2</v>
      </c>
      <c r="AG318" s="198">
        <v>0</v>
      </c>
      <c r="AH318" s="199" t="s">
        <v>132</v>
      </c>
      <c r="AI318" s="198">
        <v>0</v>
      </c>
      <c r="AJ318" s="199" t="s">
        <v>132</v>
      </c>
      <c r="AK318" s="198">
        <v>6893</v>
      </c>
      <c r="AL318" s="199">
        <v>0.19545612209503993</v>
      </c>
      <c r="AM318" s="198">
        <v>7324</v>
      </c>
      <c r="AN318" s="199">
        <v>-0.21943941170201431</v>
      </c>
      <c r="AO318" s="198">
        <v>2908</v>
      </c>
      <c r="AP318" s="199">
        <v>-7.535771065182828E-2</v>
      </c>
      <c r="AQ318" s="198">
        <v>3920</v>
      </c>
      <c r="AR318" s="199">
        <v>-0.27741935483870972</v>
      </c>
      <c r="AS318" s="198">
        <v>1501695.8673140008</v>
      </c>
      <c r="AT318" s="199">
        <v>0.15747954667460684</v>
      </c>
      <c r="AU318" s="200">
        <v>1888988.9660237809</v>
      </c>
      <c r="AV318" s="201">
        <v>0.14492342328919738</v>
      </c>
    </row>
    <row r="319" spans="2:48" ht="15" hidden="1" customHeight="1" outlineLevel="1">
      <c r="B319" s="184" t="s">
        <v>11</v>
      </c>
      <c r="C319" s="185">
        <v>23949</v>
      </c>
      <c r="D319" s="186">
        <v>0.14593999712904915</v>
      </c>
      <c r="E319" s="185">
        <v>3598</v>
      </c>
      <c r="F319" s="186">
        <v>0.35927465054778995</v>
      </c>
      <c r="G319" s="185">
        <v>3886</v>
      </c>
      <c r="H319" s="186">
        <v>2.8387096774193932E-3</v>
      </c>
      <c r="I319" s="185">
        <v>27136</v>
      </c>
      <c r="J319" s="186">
        <v>3.0494056886795962E-2</v>
      </c>
      <c r="K319" s="185">
        <v>4865</v>
      </c>
      <c r="L319" s="186">
        <v>0.2404385517593064</v>
      </c>
      <c r="M319" s="185">
        <v>43815</v>
      </c>
      <c r="N319" s="186">
        <v>0.23027461110799119</v>
      </c>
      <c r="O319" s="185">
        <v>418</v>
      </c>
      <c r="P319" s="186" t="s">
        <v>132</v>
      </c>
      <c r="Q319" s="185">
        <v>8368</v>
      </c>
      <c r="R319" s="186">
        <v>0.10570824524312905</v>
      </c>
      <c r="S319" s="185">
        <v>42076.154542833669</v>
      </c>
      <c r="T319" s="186">
        <v>0.31495871782710583</v>
      </c>
      <c r="U319" s="185">
        <v>18856</v>
      </c>
      <c r="V319" s="186">
        <v>0.40287181013317452</v>
      </c>
      <c r="W319" s="185">
        <v>6101</v>
      </c>
      <c r="X319" s="186">
        <v>0.58880208333333339</v>
      </c>
      <c r="Y319" s="185">
        <v>7604</v>
      </c>
      <c r="Z319" s="186">
        <v>0.16286894020492437</v>
      </c>
      <c r="AA319" s="185">
        <v>9514</v>
      </c>
      <c r="AB319" s="186">
        <v>0.1633651259476645</v>
      </c>
      <c r="AC319" s="185">
        <v>1003</v>
      </c>
      <c r="AD319" s="186">
        <v>-0.19888178913738019</v>
      </c>
      <c r="AE319" s="185">
        <v>1631</v>
      </c>
      <c r="AF319" s="186">
        <v>0.35352697095435692</v>
      </c>
      <c r="AG319" s="185">
        <v>0</v>
      </c>
      <c r="AH319" s="186" t="s">
        <v>132</v>
      </c>
      <c r="AI319" s="185">
        <v>0</v>
      </c>
      <c r="AJ319" s="186" t="s">
        <v>132</v>
      </c>
      <c r="AK319" s="185">
        <v>643</v>
      </c>
      <c r="AL319" s="186">
        <v>0.49883449883449882</v>
      </c>
      <c r="AM319" s="185">
        <v>606</v>
      </c>
      <c r="AN319" s="186">
        <v>-0.18548387096774188</v>
      </c>
      <c r="AO319" s="185">
        <v>174</v>
      </c>
      <c r="AP319" s="186">
        <v>4.8192771084337283E-2</v>
      </c>
      <c r="AQ319" s="185">
        <v>400</v>
      </c>
      <c r="AR319" s="186">
        <v>9.2896174863388081E-2</v>
      </c>
      <c r="AS319" s="185">
        <v>138618</v>
      </c>
      <c r="AT319" s="186">
        <v>0.1937581274382314</v>
      </c>
      <c r="AU319" s="187">
        <v>162567</v>
      </c>
      <c r="AV319" s="188">
        <v>0.18646455210264334</v>
      </c>
    </row>
    <row r="320" spans="2:48" ht="15" hidden="1" customHeight="1" outlineLevel="1">
      <c r="B320" s="184" t="s">
        <v>12</v>
      </c>
      <c r="C320" s="185">
        <v>24133</v>
      </c>
      <c r="D320" s="186">
        <v>7.6789220060681673E-2</v>
      </c>
      <c r="E320" s="185">
        <v>2852</v>
      </c>
      <c r="F320" s="186">
        <v>3.1091829356471479E-2</v>
      </c>
      <c r="G320" s="185">
        <v>2949</v>
      </c>
      <c r="H320" s="186">
        <v>0.22162386081193031</v>
      </c>
      <c r="I320" s="185">
        <v>29044</v>
      </c>
      <c r="J320" s="186">
        <v>-2.4091932394744831E-2</v>
      </c>
      <c r="K320" s="185">
        <v>3016</v>
      </c>
      <c r="L320" s="186">
        <v>-8.7167070217917697E-2</v>
      </c>
      <c r="M320" s="185">
        <v>42318</v>
      </c>
      <c r="N320" s="186">
        <v>1.2029176132966724E-2</v>
      </c>
      <c r="O320" s="185">
        <v>718</v>
      </c>
      <c r="P320" s="186" t="s">
        <v>132</v>
      </c>
      <c r="Q320" s="185">
        <v>4538</v>
      </c>
      <c r="R320" s="186">
        <v>-8.8937964264203972E-2</v>
      </c>
      <c r="S320" s="185">
        <v>33412.131470059881</v>
      </c>
      <c r="T320" s="186">
        <v>0.23548359719698397</v>
      </c>
      <c r="U320" s="185">
        <v>13868</v>
      </c>
      <c r="V320" s="186">
        <v>0.22584637143109698</v>
      </c>
      <c r="W320" s="185">
        <v>4827</v>
      </c>
      <c r="X320" s="186">
        <v>0.67024221453287192</v>
      </c>
      <c r="Y320" s="185">
        <v>6655</v>
      </c>
      <c r="Z320" s="186">
        <v>0.23538147391869324</v>
      </c>
      <c r="AA320" s="185">
        <v>8061</v>
      </c>
      <c r="AB320" s="186">
        <v>8.1432787764958325E-2</v>
      </c>
      <c r="AC320" s="185">
        <v>1132</v>
      </c>
      <c r="AD320" s="186">
        <v>0.28929384965831439</v>
      </c>
      <c r="AE320" s="185">
        <v>1596</v>
      </c>
      <c r="AF320" s="186">
        <v>0.15401301518438171</v>
      </c>
      <c r="AG320" s="185">
        <v>0</v>
      </c>
      <c r="AH320" s="186" t="s">
        <v>132</v>
      </c>
      <c r="AI320" s="185">
        <v>0</v>
      </c>
      <c r="AJ320" s="186" t="s">
        <v>132</v>
      </c>
      <c r="AK320" s="185">
        <v>445</v>
      </c>
      <c r="AL320" s="186">
        <v>2.5345622119815614E-2</v>
      </c>
      <c r="AM320" s="185">
        <v>777</v>
      </c>
      <c r="AN320" s="186">
        <v>0.90909090909090917</v>
      </c>
      <c r="AO320" s="185">
        <v>152</v>
      </c>
      <c r="AP320" s="186">
        <v>-0.32444444444444442</v>
      </c>
      <c r="AQ320" s="185">
        <v>294</v>
      </c>
      <c r="AR320" s="186">
        <v>0.12213740458015265</v>
      </c>
      <c r="AS320" s="185">
        <v>123244.41968766293</v>
      </c>
      <c r="AT320" s="186">
        <v>6.5451008093188046E-2</v>
      </c>
      <c r="AU320" s="187">
        <v>147377.49647688301</v>
      </c>
      <c r="AV320" s="188">
        <v>6.7291852800235308E-2</v>
      </c>
    </row>
    <row r="321" spans="2:48" ht="15" hidden="1" customHeight="1" outlineLevel="1">
      <c r="B321" s="184" t="s">
        <v>13</v>
      </c>
      <c r="C321" s="185">
        <v>33042</v>
      </c>
      <c r="D321" s="186">
        <v>-7.1384407846664E-2</v>
      </c>
      <c r="E321" s="185">
        <v>2582</v>
      </c>
      <c r="F321" s="186">
        <v>0.12114633087277471</v>
      </c>
      <c r="G321" s="185">
        <v>3403</v>
      </c>
      <c r="H321" s="186">
        <v>-6.9964471166985565E-2</v>
      </c>
      <c r="I321" s="185">
        <v>22420</v>
      </c>
      <c r="J321" s="186">
        <v>0.12471154810875884</v>
      </c>
      <c r="K321" s="185">
        <v>4449</v>
      </c>
      <c r="L321" s="186">
        <v>-0.33517632994620439</v>
      </c>
      <c r="M321" s="185">
        <v>50873</v>
      </c>
      <c r="N321" s="186">
        <v>-5.1832109441980134E-2</v>
      </c>
      <c r="O321" s="185">
        <v>555</v>
      </c>
      <c r="P321" s="186" t="s">
        <v>132</v>
      </c>
      <c r="Q321" s="185">
        <v>8034</v>
      </c>
      <c r="R321" s="186">
        <v>8.1292059219380874E-2</v>
      </c>
      <c r="S321" s="185">
        <v>16697.683428392338</v>
      </c>
      <c r="T321" s="186">
        <v>0.3925433428065479</v>
      </c>
      <c r="U321" s="185">
        <v>7730</v>
      </c>
      <c r="V321" s="186">
        <v>0.17103469171337671</v>
      </c>
      <c r="W321" s="185">
        <v>2104</v>
      </c>
      <c r="X321" s="186">
        <v>1.0914512922465209</v>
      </c>
      <c r="Y321" s="185">
        <v>4071</v>
      </c>
      <c r="Z321" s="186">
        <v>0.42094240837696328</v>
      </c>
      <c r="AA321" s="185">
        <v>2791</v>
      </c>
      <c r="AB321" s="186">
        <v>0.83739302172481889</v>
      </c>
      <c r="AC321" s="185">
        <v>978</v>
      </c>
      <c r="AD321" s="186">
        <v>4.7109207708779355E-2</v>
      </c>
      <c r="AE321" s="185">
        <v>902</v>
      </c>
      <c r="AF321" s="186">
        <v>0.11220715166461148</v>
      </c>
      <c r="AG321" s="185">
        <v>0</v>
      </c>
      <c r="AH321" s="186" t="s">
        <v>132</v>
      </c>
      <c r="AI321" s="185">
        <v>0</v>
      </c>
      <c r="AJ321" s="186" t="s">
        <v>132</v>
      </c>
      <c r="AK321" s="185">
        <v>529</v>
      </c>
      <c r="AL321" s="186">
        <v>0.15754923413566746</v>
      </c>
      <c r="AM321" s="185">
        <v>567</v>
      </c>
      <c r="AN321" s="186">
        <v>-0.12093023255813951</v>
      </c>
      <c r="AO321" s="185">
        <v>258</v>
      </c>
      <c r="AP321" s="186">
        <v>0.21126760563380276</v>
      </c>
      <c r="AQ321" s="185">
        <v>397</v>
      </c>
      <c r="AR321" s="186">
        <v>-0.12747252747252746</v>
      </c>
      <c r="AS321" s="185">
        <v>112645.71690934905</v>
      </c>
      <c r="AT321" s="186">
        <v>3.1761427025790434E-2</v>
      </c>
      <c r="AU321" s="187">
        <v>145687.64552494124</v>
      </c>
      <c r="AV321" s="188">
        <v>6.407546228293759E-3</v>
      </c>
    </row>
    <row r="322" spans="2:48" ht="15" hidden="1" customHeight="1" outlineLevel="1">
      <c r="B322" s="184" t="s">
        <v>14</v>
      </c>
      <c r="C322" s="185">
        <v>38397</v>
      </c>
      <c r="D322" s="186">
        <v>-2.7480877361835798E-2</v>
      </c>
      <c r="E322" s="185">
        <v>1960</v>
      </c>
      <c r="F322" s="186">
        <v>-0.12733748886910057</v>
      </c>
      <c r="G322" s="185">
        <v>3434</v>
      </c>
      <c r="H322" s="186">
        <v>-0.17392350252585997</v>
      </c>
      <c r="I322" s="185">
        <v>19626</v>
      </c>
      <c r="J322" s="186">
        <v>0.10931494460773239</v>
      </c>
      <c r="K322" s="185">
        <v>4519</v>
      </c>
      <c r="L322" s="186">
        <v>-0.24126930826057758</v>
      </c>
      <c r="M322" s="185">
        <v>47960</v>
      </c>
      <c r="N322" s="186">
        <v>-5.5533674675068978E-2</v>
      </c>
      <c r="O322" s="185">
        <v>610</v>
      </c>
      <c r="P322" s="186" t="s">
        <v>132</v>
      </c>
      <c r="Q322" s="185">
        <v>9521</v>
      </c>
      <c r="R322" s="186">
        <v>0.63619178553015976</v>
      </c>
      <c r="S322" s="185">
        <v>1564.6006078997016</v>
      </c>
      <c r="T322" s="186">
        <v>9.1695641097256475E-2</v>
      </c>
      <c r="U322" s="185">
        <v>308</v>
      </c>
      <c r="V322" s="186">
        <v>3.3380281690140849</v>
      </c>
      <c r="W322" s="185">
        <v>40</v>
      </c>
      <c r="X322" s="186">
        <v>1.3529411764705883</v>
      </c>
      <c r="Y322" s="185">
        <v>1208</v>
      </c>
      <c r="Z322" s="186">
        <v>-9.0361445783132543E-2</v>
      </c>
      <c r="AA322" s="185">
        <v>4</v>
      </c>
      <c r="AB322" s="186">
        <v>-0.76470588235294112</v>
      </c>
      <c r="AC322" s="185">
        <v>794</v>
      </c>
      <c r="AD322" s="186">
        <v>3.7908496732026231E-2</v>
      </c>
      <c r="AE322" s="185">
        <v>920</v>
      </c>
      <c r="AF322" s="186">
        <v>9.1340450771055792E-2</v>
      </c>
      <c r="AG322" s="185">
        <v>0</v>
      </c>
      <c r="AH322" s="186" t="s">
        <v>132</v>
      </c>
      <c r="AI322" s="185">
        <v>0</v>
      </c>
      <c r="AJ322" s="186" t="s">
        <v>132</v>
      </c>
      <c r="AK322" s="185">
        <v>718</v>
      </c>
      <c r="AL322" s="186">
        <v>0.32717190388170048</v>
      </c>
      <c r="AM322" s="185">
        <v>775</v>
      </c>
      <c r="AN322" s="186">
        <v>9.3088857545839288E-2</v>
      </c>
      <c r="AO322" s="185">
        <v>427</v>
      </c>
      <c r="AP322" s="186">
        <v>0.50352112676056349</v>
      </c>
      <c r="AQ322" s="185">
        <v>404</v>
      </c>
      <c r="AR322" s="186">
        <v>0.16426512968299711</v>
      </c>
      <c r="AS322" s="185">
        <v>93232.400183823338</v>
      </c>
      <c r="AT322" s="186">
        <v>1.8131218755622625E-2</v>
      </c>
      <c r="AU322" s="187">
        <v>131629.37270294596</v>
      </c>
      <c r="AV322" s="188">
        <v>4.3906791043355486E-3</v>
      </c>
    </row>
    <row r="323" spans="2:48" ht="15" hidden="1" customHeight="1" outlineLevel="1">
      <c r="B323" s="184" t="s">
        <v>15</v>
      </c>
      <c r="C323" s="185">
        <v>50802</v>
      </c>
      <c r="D323" s="186">
        <v>5.2193363986578811E-2</v>
      </c>
      <c r="E323" s="185">
        <v>2432</v>
      </c>
      <c r="F323" s="186">
        <v>0.18982387475538154</v>
      </c>
      <c r="G323" s="185">
        <v>3453</v>
      </c>
      <c r="H323" s="186">
        <v>-0.16694813027744271</v>
      </c>
      <c r="I323" s="185">
        <v>19184</v>
      </c>
      <c r="J323" s="186">
        <v>5.4239709842281769E-2</v>
      </c>
      <c r="K323" s="185">
        <v>5758</v>
      </c>
      <c r="L323" s="186">
        <v>-4.5582628874523468E-2</v>
      </c>
      <c r="M323" s="185">
        <v>46858</v>
      </c>
      <c r="N323" s="186">
        <v>-0.132628695185384</v>
      </c>
      <c r="O323" s="185">
        <v>504</v>
      </c>
      <c r="P323" s="186" t="s">
        <v>132</v>
      </c>
      <c r="Q323" s="185">
        <v>10966</v>
      </c>
      <c r="R323" s="186">
        <v>0.51401353030512209</v>
      </c>
      <c r="S323" s="185">
        <v>1607.8173287388774</v>
      </c>
      <c r="T323" s="186">
        <v>0.46398678834457963</v>
      </c>
      <c r="U323" s="185">
        <v>597</v>
      </c>
      <c r="V323" s="186">
        <v>7.91044776119403</v>
      </c>
      <c r="W323" s="185">
        <v>21</v>
      </c>
      <c r="X323" s="186">
        <v>-0.125</v>
      </c>
      <c r="Y323" s="185">
        <v>971</v>
      </c>
      <c r="Z323" s="186">
        <v>3.1880977683315548E-2</v>
      </c>
      <c r="AA323" s="185">
        <v>11</v>
      </c>
      <c r="AB323" s="186">
        <v>-0.26666666666666672</v>
      </c>
      <c r="AC323" s="185">
        <v>714</v>
      </c>
      <c r="AD323" s="186">
        <v>0.493723849372385</v>
      </c>
      <c r="AE323" s="185">
        <v>946</v>
      </c>
      <c r="AF323" s="186">
        <v>0.3286516853932584</v>
      </c>
      <c r="AG323" s="185">
        <v>0</v>
      </c>
      <c r="AH323" s="186" t="s">
        <v>132</v>
      </c>
      <c r="AI323" s="185">
        <v>0</v>
      </c>
      <c r="AJ323" s="186" t="s">
        <v>132</v>
      </c>
      <c r="AK323" s="185">
        <v>924</v>
      </c>
      <c r="AL323" s="186">
        <v>0.13096695226438193</v>
      </c>
      <c r="AM323" s="185">
        <v>494</v>
      </c>
      <c r="AN323" s="186">
        <v>-6.2618595825426948E-2</v>
      </c>
      <c r="AO323" s="185">
        <v>368</v>
      </c>
      <c r="AP323" s="186">
        <v>-0.29770992366412219</v>
      </c>
      <c r="AQ323" s="185">
        <v>776</v>
      </c>
      <c r="AR323" s="186">
        <v>-8.9399744572158379E-3</v>
      </c>
      <c r="AS323" s="185">
        <v>94985.042580170033</v>
      </c>
      <c r="AT323" s="186">
        <v>-1.6983562823003395E-2</v>
      </c>
      <c r="AU323" s="187">
        <v>145787.09477353393</v>
      </c>
      <c r="AV323" s="188">
        <v>6.0672610923515613E-3</v>
      </c>
    </row>
    <row r="324" spans="2:48" ht="15" hidden="1" customHeight="1" outlineLevel="1">
      <c r="B324" s="184" t="s">
        <v>16</v>
      </c>
      <c r="C324" s="185">
        <v>38925</v>
      </c>
      <c r="D324" s="186">
        <v>1.8789251518582795E-3</v>
      </c>
      <c r="E324" s="185">
        <v>2901</v>
      </c>
      <c r="F324" s="186">
        <v>0.20874999999999999</v>
      </c>
      <c r="G324" s="185">
        <v>4597</v>
      </c>
      <c r="H324" s="186">
        <v>-0.16630395357272398</v>
      </c>
      <c r="I324" s="185">
        <v>15704</v>
      </c>
      <c r="J324" s="186">
        <v>0.1527563679072157</v>
      </c>
      <c r="K324" s="185">
        <v>4486</v>
      </c>
      <c r="L324" s="186">
        <v>-0.15961034095166726</v>
      </c>
      <c r="M324" s="185">
        <v>44950</v>
      </c>
      <c r="N324" s="186">
        <v>-0.12917974350032935</v>
      </c>
      <c r="O324" s="185">
        <v>449</v>
      </c>
      <c r="P324" s="186" t="s">
        <v>132</v>
      </c>
      <c r="Q324" s="185">
        <v>9685</v>
      </c>
      <c r="R324" s="186">
        <v>0.69377404686953481</v>
      </c>
      <c r="S324" s="185">
        <v>886.03835376722759</v>
      </c>
      <c r="T324" s="186">
        <v>-0.42912450752747011</v>
      </c>
      <c r="U324" s="185">
        <v>62</v>
      </c>
      <c r="V324" s="186">
        <v>-6.0606060606060552E-2</v>
      </c>
      <c r="W324" s="185">
        <v>21</v>
      </c>
      <c r="X324" s="186">
        <v>-0.48780487804878048</v>
      </c>
      <c r="Y324" s="185">
        <v>798</v>
      </c>
      <c r="Z324" s="186">
        <v>-0.41323529411764703</v>
      </c>
      <c r="AA324" s="185">
        <v>6</v>
      </c>
      <c r="AB324" s="186">
        <v>-0.4</v>
      </c>
      <c r="AC324" s="185">
        <v>705</v>
      </c>
      <c r="AD324" s="186">
        <v>-0.11654135338345861</v>
      </c>
      <c r="AE324" s="185">
        <v>851</v>
      </c>
      <c r="AF324" s="186">
        <v>2.6537997587454676E-2</v>
      </c>
      <c r="AG324" s="185">
        <v>0</v>
      </c>
      <c r="AH324" s="186" t="s">
        <v>132</v>
      </c>
      <c r="AI324" s="185">
        <v>0</v>
      </c>
      <c r="AJ324" s="186" t="s">
        <v>132</v>
      </c>
      <c r="AK324" s="185">
        <v>518</v>
      </c>
      <c r="AL324" s="186">
        <v>0</v>
      </c>
      <c r="AM324" s="185">
        <v>631</v>
      </c>
      <c r="AN324" s="186">
        <v>0.19056603773584913</v>
      </c>
      <c r="AO324" s="185">
        <v>405</v>
      </c>
      <c r="AP324" s="186">
        <v>2.2727272727272707E-2</v>
      </c>
      <c r="AQ324" s="185">
        <v>632</v>
      </c>
      <c r="AR324" s="186">
        <v>3.7766830870279211E-2</v>
      </c>
      <c r="AS324" s="185">
        <v>87399.668056051771</v>
      </c>
      <c r="AT324" s="186">
        <v>-2.2863818565609151E-2</v>
      </c>
      <c r="AU324" s="187">
        <v>126324.66993497692</v>
      </c>
      <c r="AV324" s="188">
        <v>-1.5369470195458201E-2</v>
      </c>
    </row>
    <row r="325" spans="2:48" ht="15" hidden="1" customHeight="1" outlineLevel="1">
      <c r="B325" s="184" t="s">
        <v>17</v>
      </c>
      <c r="C325" s="185">
        <v>31204</v>
      </c>
      <c r="D325" s="186">
        <v>8.5318771520990655E-2</v>
      </c>
      <c r="E325" s="185">
        <v>2229</v>
      </c>
      <c r="F325" s="186">
        <v>1.8273184102329809E-2</v>
      </c>
      <c r="G325" s="185">
        <v>2759</v>
      </c>
      <c r="H325" s="186">
        <v>0.28564771668219935</v>
      </c>
      <c r="I325" s="185">
        <v>14020</v>
      </c>
      <c r="J325" s="186">
        <v>1.9933071438964056E-2</v>
      </c>
      <c r="K325" s="185">
        <v>4351</v>
      </c>
      <c r="L325" s="186">
        <v>-0.27313732041430006</v>
      </c>
      <c r="M325" s="185">
        <v>34219</v>
      </c>
      <c r="N325" s="186">
        <v>-0.24908931314461269</v>
      </c>
      <c r="O325" s="185">
        <v>463</v>
      </c>
      <c r="P325" s="186" t="s">
        <v>132</v>
      </c>
      <c r="Q325" s="185">
        <v>6939</v>
      </c>
      <c r="R325" s="186">
        <v>0.347378640776699</v>
      </c>
      <c r="S325" s="185">
        <v>1533.8905029427501</v>
      </c>
      <c r="T325" s="186">
        <v>1.3071158672788092</v>
      </c>
      <c r="U325" s="185">
        <v>65</v>
      </c>
      <c r="V325" s="186">
        <v>0.54761904761904767</v>
      </c>
      <c r="W325" s="185">
        <v>13</v>
      </c>
      <c r="X325" s="186">
        <v>-0.35</v>
      </c>
      <c r="Y325" s="185">
        <v>1438</v>
      </c>
      <c r="Z325" s="186">
        <v>1.6928838951310863</v>
      </c>
      <c r="AA325" s="185">
        <v>16</v>
      </c>
      <c r="AB325" s="186">
        <v>-0.69230769230769229</v>
      </c>
      <c r="AC325" s="185">
        <v>681</v>
      </c>
      <c r="AD325" s="186">
        <v>7.4132492113564652E-2</v>
      </c>
      <c r="AE325" s="185">
        <v>877</v>
      </c>
      <c r="AF325" s="186">
        <v>0.4400656814449917</v>
      </c>
      <c r="AG325" s="185">
        <v>0</v>
      </c>
      <c r="AH325" s="186" t="s">
        <v>132</v>
      </c>
      <c r="AI325" s="185">
        <v>0</v>
      </c>
      <c r="AJ325" s="186" t="s">
        <v>132</v>
      </c>
      <c r="AK325" s="185">
        <v>228</v>
      </c>
      <c r="AL325" s="186">
        <v>-0.36312849162011174</v>
      </c>
      <c r="AM325" s="185">
        <v>526</v>
      </c>
      <c r="AN325" s="186">
        <v>-5.2252252252252274E-2</v>
      </c>
      <c r="AO325" s="185">
        <v>297</v>
      </c>
      <c r="AP325" s="186">
        <v>-2.6229508196721318E-2</v>
      </c>
      <c r="AQ325" s="185">
        <v>335</v>
      </c>
      <c r="AR325" s="186">
        <v>-2.8985507246376829E-2</v>
      </c>
      <c r="AS325" s="185">
        <v>69457.072410510591</v>
      </c>
      <c r="AT325" s="186">
        <v>-0.11247876684587621</v>
      </c>
      <c r="AU325" s="187">
        <v>100661.1577292821</v>
      </c>
      <c r="AV325" s="188">
        <v>-5.9333851793551551E-2</v>
      </c>
    </row>
    <row r="326" spans="2:48" ht="15" hidden="1" customHeight="1" outlineLevel="1">
      <c r="B326" s="184" t="s">
        <v>18</v>
      </c>
      <c r="C326" s="185">
        <v>25938</v>
      </c>
      <c r="D326" s="186">
        <v>1.6458970138725659E-2</v>
      </c>
      <c r="E326" s="185">
        <v>2270</v>
      </c>
      <c r="F326" s="186">
        <v>0.19915478077126259</v>
      </c>
      <c r="G326" s="185">
        <v>2406</v>
      </c>
      <c r="H326" s="186">
        <v>2.1222410865874286E-2</v>
      </c>
      <c r="I326" s="185">
        <v>21682</v>
      </c>
      <c r="J326" s="186">
        <v>0.17415791183797258</v>
      </c>
      <c r="K326" s="185">
        <v>7230</v>
      </c>
      <c r="L326" s="186">
        <v>-0.17286351676009615</v>
      </c>
      <c r="M326" s="185">
        <v>40509</v>
      </c>
      <c r="N326" s="186">
        <v>-0.22184870721118755</v>
      </c>
      <c r="O326" s="185">
        <v>295</v>
      </c>
      <c r="P326" s="186" t="s">
        <v>132</v>
      </c>
      <c r="Q326" s="185">
        <v>9968</v>
      </c>
      <c r="R326" s="186">
        <v>0.59411482488405576</v>
      </c>
      <c r="S326" s="185">
        <v>5251.2500634333774</v>
      </c>
      <c r="T326" s="186">
        <v>4.7923954451006789</v>
      </c>
      <c r="U326" s="185">
        <v>1269</v>
      </c>
      <c r="V326" s="186">
        <v>25.4375</v>
      </c>
      <c r="W326" s="185">
        <v>673</v>
      </c>
      <c r="X326" s="186">
        <v>7.8552631578947363</v>
      </c>
      <c r="Y326" s="185">
        <v>2147</v>
      </c>
      <c r="Z326" s="186">
        <v>1.9573002754820936</v>
      </c>
      <c r="AA326" s="185">
        <v>1127</v>
      </c>
      <c r="AB326" s="186">
        <v>58.315789473684212</v>
      </c>
      <c r="AC326" s="185">
        <v>651</v>
      </c>
      <c r="AD326" s="186">
        <v>-0.16645326504481439</v>
      </c>
      <c r="AE326" s="185">
        <v>903</v>
      </c>
      <c r="AF326" s="186">
        <v>0.53050847457627115</v>
      </c>
      <c r="AG326" s="185">
        <v>0</v>
      </c>
      <c r="AH326" s="186" t="s">
        <v>132</v>
      </c>
      <c r="AI326" s="185">
        <v>0</v>
      </c>
      <c r="AJ326" s="186" t="s">
        <v>132</v>
      </c>
      <c r="AK326" s="185">
        <v>255</v>
      </c>
      <c r="AL326" s="186">
        <v>-0.42437923250564336</v>
      </c>
      <c r="AM326" s="185">
        <v>969</v>
      </c>
      <c r="AN326" s="186">
        <v>-0.50911854103343468</v>
      </c>
      <c r="AO326" s="185">
        <v>233</v>
      </c>
      <c r="AP326" s="186">
        <v>0.15346534653465338</v>
      </c>
      <c r="AQ326" s="185">
        <v>322</v>
      </c>
      <c r="AR326" s="186">
        <v>-7.4712643678160884E-2</v>
      </c>
      <c r="AS326" s="185">
        <v>93002.14969856909</v>
      </c>
      <c r="AT326" s="186">
        <v>-2.1191862204443801E-2</v>
      </c>
      <c r="AU326" s="187">
        <v>118940.16615753924</v>
      </c>
      <c r="AV326" s="188">
        <v>-1.3220229461505695E-2</v>
      </c>
    </row>
    <row r="327" spans="2:48" ht="15" hidden="1" customHeight="1" outlineLevel="1">
      <c r="B327" s="184" t="s">
        <v>19</v>
      </c>
      <c r="C327" s="185">
        <v>27419</v>
      </c>
      <c r="D327" s="186">
        <v>-0.1727810293851445</v>
      </c>
      <c r="E327" s="185">
        <v>2601</v>
      </c>
      <c r="F327" s="186">
        <v>-0.1449704142011834</v>
      </c>
      <c r="G327" s="185">
        <v>2550</v>
      </c>
      <c r="H327" s="186">
        <v>-0.40614811364694925</v>
      </c>
      <c r="I327" s="185">
        <v>22095</v>
      </c>
      <c r="J327" s="186">
        <v>-0.1331554788340068</v>
      </c>
      <c r="K327" s="185">
        <v>8840</v>
      </c>
      <c r="L327" s="186">
        <v>-8.2702085711320983E-2</v>
      </c>
      <c r="M327" s="185">
        <v>36131</v>
      </c>
      <c r="N327" s="186">
        <v>-1.1761166270069179E-2</v>
      </c>
      <c r="O327" s="185">
        <v>385</v>
      </c>
      <c r="P327" s="186" t="s">
        <v>132</v>
      </c>
      <c r="Q327" s="185">
        <v>11492</v>
      </c>
      <c r="R327" s="186">
        <v>0.41110019646365425</v>
      </c>
      <c r="S327" s="185">
        <v>14507.78834113063</v>
      </c>
      <c r="T327" s="186">
        <v>-7.0904793937720534E-2</v>
      </c>
      <c r="U327" s="185">
        <v>6580</v>
      </c>
      <c r="V327" s="186">
        <v>-0.1707624448645243</v>
      </c>
      <c r="W327" s="185">
        <v>1633</v>
      </c>
      <c r="X327" s="186">
        <v>-0.39473684210526316</v>
      </c>
      <c r="Y327" s="185">
        <v>3631</v>
      </c>
      <c r="Z327" s="186">
        <v>0.3538404175988068</v>
      </c>
      <c r="AA327" s="185">
        <v>2664</v>
      </c>
      <c r="AB327" s="186">
        <v>0.15876468029578072</v>
      </c>
      <c r="AC327" s="185">
        <v>860</v>
      </c>
      <c r="AD327" s="186">
        <v>-0.17624521072796939</v>
      </c>
      <c r="AE327" s="185">
        <v>991</v>
      </c>
      <c r="AF327" s="186">
        <v>0.16451233842538193</v>
      </c>
      <c r="AG327" s="185">
        <v>0</v>
      </c>
      <c r="AH327" s="186" t="s">
        <v>132</v>
      </c>
      <c r="AI327" s="185">
        <v>0</v>
      </c>
      <c r="AJ327" s="186" t="s">
        <v>132</v>
      </c>
      <c r="AK327" s="185">
        <v>334</v>
      </c>
      <c r="AL327" s="186">
        <v>-0.55994729907773388</v>
      </c>
      <c r="AM327" s="185">
        <v>1052</v>
      </c>
      <c r="AN327" s="186">
        <v>5.7361376673039643E-3</v>
      </c>
      <c r="AO327" s="185">
        <v>209</v>
      </c>
      <c r="AP327" s="186">
        <v>-0.15384615384615385</v>
      </c>
      <c r="AQ327" s="185">
        <v>354</v>
      </c>
      <c r="AR327" s="186">
        <v>-0.26096033402922758</v>
      </c>
      <c r="AS327" s="185">
        <v>102400.44857836471</v>
      </c>
      <c r="AT327" s="186">
        <v>-4.4854398635911452E-2</v>
      </c>
      <c r="AU327" s="187">
        <v>129819.27579733531</v>
      </c>
      <c r="AV327" s="188">
        <v>-7.5068200952042696E-2</v>
      </c>
    </row>
    <row r="328" spans="2:48" ht="15" hidden="1" customHeight="1" outlineLevel="1">
      <c r="B328" s="184" t="s">
        <v>20</v>
      </c>
      <c r="C328" s="185">
        <v>22741</v>
      </c>
      <c r="D328" s="186">
        <v>-5.4666316802238768E-3</v>
      </c>
      <c r="E328" s="185">
        <v>2858</v>
      </c>
      <c r="F328" s="186">
        <v>-0.20918649695628111</v>
      </c>
      <c r="G328" s="185">
        <v>4557</v>
      </c>
      <c r="H328" s="186">
        <v>4.8791714614499382E-2</v>
      </c>
      <c r="I328" s="185">
        <v>27895</v>
      </c>
      <c r="J328" s="186">
        <v>1.8676148403549142E-3</v>
      </c>
      <c r="K328" s="185">
        <v>9693</v>
      </c>
      <c r="L328" s="186">
        <v>-1.3033295998370886E-2</v>
      </c>
      <c r="M328" s="185">
        <v>39301</v>
      </c>
      <c r="N328" s="186">
        <v>4.6714784137214638E-2</v>
      </c>
      <c r="O328" s="185">
        <v>131</v>
      </c>
      <c r="P328" s="186" t="s">
        <v>132</v>
      </c>
      <c r="Q328" s="185">
        <v>10939</v>
      </c>
      <c r="R328" s="186">
        <v>0.57895496535796775</v>
      </c>
      <c r="S328" s="185">
        <v>36497.046228016028</v>
      </c>
      <c r="T328" s="186">
        <v>0.28911913058544414</v>
      </c>
      <c r="U328" s="185">
        <v>14362</v>
      </c>
      <c r="V328" s="186">
        <v>0.24152835408022133</v>
      </c>
      <c r="W328" s="185">
        <v>4716</v>
      </c>
      <c r="X328" s="186">
        <v>1.0932475884244397E-2</v>
      </c>
      <c r="Y328" s="185">
        <v>7828</v>
      </c>
      <c r="Z328" s="186">
        <v>0.7937671860678277</v>
      </c>
      <c r="AA328" s="185">
        <v>9590</v>
      </c>
      <c r="AB328" s="186">
        <v>0.2430330524951394</v>
      </c>
      <c r="AC328" s="185">
        <v>1188</v>
      </c>
      <c r="AD328" s="186">
        <v>8.3941605839416011E-2</v>
      </c>
      <c r="AE328" s="185">
        <v>1417</v>
      </c>
      <c r="AF328" s="186">
        <v>0.35339063992359132</v>
      </c>
      <c r="AG328" s="185">
        <v>0</v>
      </c>
      <c r="AH328" s="186" t="s">
        <v>132</v>
      </c>
      <c r="AI328" s="185">
        <v>0</v>
      </c>
      <c r="AJ328" s="186" t="s">
        <v>132</v>
      </c>
      <c r="AK328" s="185">
        <v>268</v>
      </c>
      <c r="AL328" s="186">
        <v>-0.42612419700214133</v>
      </c>
      <c r="AM328" s="185">
        <v>812</v>
      </c>
      <c r="AN328" s="186">
        <v>-0.47579083279535184</v>
      </c>
      <c r="AO328" s="185">
        <v>177</v>
      </c>
      <c r="AP328" s="186">
        <v>0.27338129496402885</v>
      </c>
      <c r="AQ328" s="185">
        <v>681</v>
      </c>
      <c r="AR328" s="186">
        <v>0.7153652392947103</v>
      </c>
      <c r="AS328" s="185">
        <v>136413.97321390011</v>
      </c>
      <c r="AT328" s="186">
        <v>0.10810177813151922</v>
      </c>
      <c r="AU328" s="187">
        <v>159154.96774726841</v>
      </c>
      <c r="AV328" s="188">
        <v>9.0313918848285102E-2</v>
      </c>
    </row>
    <row r="329" spans="2:48" ht="15" hidden="1" customHeight="1" outlineLevel="1">
      <c r="B329" s="184" t="s">
        <v>21</v>
      </c>
      <c r="C329" s="185">
        <v>18623</v>
      </c>
      <c r="D329" s="186">
        <v>2.4423785686781496E-2</v>
      </c>
      <c r="E329" s="185">
        <v>2825</v>
      </c>
      <c r="F329" s="186">
        <v>8.5683684398429882E-3</v>
      </c>
      <c r="G329" s="185">
        <v>5178</v>
      </c>
      <c r="H329" s="186">
        <v>9.7033898305084687E-2</v>
      </c>
      <c r="I329" s="185">
        <v>24720</v>
      </c>
      <c r="J329" s="186">
        <v>6.203815088503184E-2</v>
      </c>
      <c r="K329" s="185">
        <v>7808</v>
      </c>
      <c r="L329" s="186">
        <v>-8.1843838193791152E-2</v>
      </c>
      <c r="M329" s="185">
        <v>36668</v>
      </c>
      <c r="N329" s="186">
        <v>-1.1564277434833015E-2</v>
      </c>
      <c r="O329" s="185">
        <v>79</v>
      </c>
      <c r="P329" s="186" t="s">
        <v>132</v>
      </c>
      <c r="Q329" s="185">
        <v>7913</v>
      </c>
      <c r="R329" s="186">
        <v>0.41328808715842125</v>
      </c>
      <c r="S329" s="185">
        <v>30682.387122745957</v>
      </c>
      <c r="T329" s="186">
        <v>8.434989553478367E-2</v>
      </c>
      <c r="U329" s="185">
        <v>11133</v>
      </c>
      <c r="V329" s="186">
        <v>6.6890273119309951E-2</v>
      </c>
      <c r="W329" s="185">
        <v>4394</v>
      </c>
      <c r="X329" s="186">
        <v>-4.3535045711798004E-2</v>
      </c>
      <c r="Y329" s="185">
        <v>6617</v>
      </c>
      <c r="Z329" s="186">
        <v>0.36376751854905187</v>
      </c>
      <c r="AA329" s="185">
        <v>8538</v>
      </c>
      <c r="AB329" s="186">
        <v>1.461675579322641E-2</v>
      </c>
      <c r="AC329" s="185">
        <v>924</v>
      </c>
      <c r="AD329" s="186">
        <v>-9.6774193548387122E-2</v>
      </c>
      <c r="AE329" s="185">
        <v>1171</v>
      </c>
      <c r="AF329" s="186">
        <v>0.10263653483992474</v>
      </c>
      <c r="AG329" s="185">
        <v>0</v>
      </c>
      <c r="AH329" s="186" t="s">
        <v>132</v>
      </c>
      <c r="AI329" s="185">
        <v>0</v>
      </c>
      <c r="AJ329" s="186" t="s">
        <v>132</v>
      </c>
      <c r="AK329" s="185">
        <v>408</v>
      </c>
      <c r="AL329" s="186">
        <v>-0.2153846153846154</v>
      </c>
      <c r="AM329" s="185">
        <v>1066</v>
      </c>
      <c r="AN329" s="186">
        <v>-0.54560954816709295</v>
      </c>
      <c r="AO329" s="185">
        <v>163</v>
      </c>
      <c r="AP329" s="186">
        <v>2.515723270440251E-2</v>
      </c>
      <c r="AQ329" s="185">
        <v>440</v>
      </c>
      <c r="AR329" s="186">
        <v>0.58844765342960281</v>
      </c>
      <c r="AS329" s="185">
        <v>120044.7459972142</v>
      </c>
      <c r="AT329" s="186">
        <v>3.772395057471134E-2</v>
      </c>
      <c r="AU329" s="187">
        <v>138667.77042099988</v>
      </c>
      <c r="AV329" s="188">
        <v>3.5918632218849389E-2</v>
      </c>
    </row>
    <row r="330" spans="2:48" ht="15" hidden="1" customHeight="1" outlineLevel="1">
      <c r="B330" s="184" t="s">
        <v>22</v>
      </c>
      <c r="C330" s="185">
        <v>17325</v>
      </c>
      <c r="D330" s="186">
        <v>-6.4676348323705612E-2</v>
      </c>
      <c r="E330" s="185">
        <v>2881</v>
      </c>
      <c r="F330" s="186">
        <v>2.4173480270174297E-2</v>
      </c>
      <c r="G330" s="185">
        <v>4440</v>
      </c>
      <c r="H330" s="186">
        <v>-0.21995783555867887</v>
      </c>
      <c r="I330" s="185">
        <v>27565</v>
      </c>
      <c r="J330" s="186">
        <v>5.9011103000499388E-2</v>
      </c>
      <c r="K330" s="185">
        <v>4716</v>
      </c>
      <c r="L330" s="186">
        <v>-0.2436246992782678</v>
      </c>
      <c r="M330" s="185">
        <v>40639</v>
      </c>
      <c r="N330" s="186">
        <v>5.8417543494113877E-2</v>
      </c>
      <c r="O330" s="185">
        <v>124</v>
      </c>
      <c r="P330" s="186" t="s">
        <v>132</v>
      </c>
      <c r="Q330" s="185">
        <v>10326</v>
      </c>
      <c r="R330" s="186">
        <v>0.43237619642114034</v>
      </c>
      <c r="S330" s="185">
        <v>30865.743200837318</v>
      </c>
      <c r="T330" s="186">
        <v>-7.3879792456372995E-2</v>
      </c>
      <c r="U330" s="185">
        <v>11969</v>
      </c>
      <c r="V330" s="186">
        <v>-4.0868659347704117E-2</v>
      </c>
      <c r="W330" s="185">
        <v>4240</v>
      </c>
      <c r="X330" s="186">
        <v>-0.2602930914166085</v>
      </c>
      <c r="Y330" s="185">
        <v>6521</v>
      </c>
      <c r="Z330" s="186">
        <v>4.4362588084561283E-2</v>
      </c>
      <c r="AA330" s="185">
        <v>8136</v>
      </c>
      <c r="AB330" s="186">
        <v>-8.3060971486532131E-2</v>
      </c>
      <c r="AC330" s="185">
        <v>942</v>
      </c>
      <c r="AD330" s="186">
        <v>-0.14129443938012765</v>
      </c>
      <c r="AE330" s="185">
        <v>1275</v>
      </c>
      <c r="AF330" s="186">
        <v>7.7768385460693201E-2</v>
      </c>
      <c r="AG330" s="185">
        <v>0</v>
      </c>
      <c r="AH330" s="186" t="s">
        <v>132</v>
      </c>
      <c r="AI330" s="185">
        <v>0</v>
      </c>
      <c r="AJ330" s="186" t="s">
        <v>132</v>
      </c>
      <c r="AK330" s="185">
        <v>496</v>
      </c>
      <c r="AL330" s="186">
        <v>-0.37766624843161856</v>
      </c>
      <c r="AM330" s="185">
        <v>1108</v>
      </c>
      <c r="AN330" s="186">
        <v>-0.37330316742081449</v>
      </c>
      <c r="AO330" s="185">
        <v>282</v>
      </c>
      <c r="AP330" s="186">
        <v>6.0150375939849621E-2</v>
      </c>
      <c r="AQ330" s="185">
        <v>390</v>
      </c>
      <c r="AR330" s="186">
        <v>-3.703703703703709E-2</v>
      </c>
      <c r="AS330" s="185">
        <v>126048.58381436393</v>
      </c>
      <c r="AT330" s="186">
        <v>6.6307133453178402E-3</v>
      </c>
      <c r="AU330" s="187">
        <v>143373.5191380156</v>
      </c>
      <c r="AV330" s="188">
        <v>-2.5582584492965799E-3</v>
      </c>
    </row>
    <row r="331" spans="2:48" collapsed="1">
      <c r="B331" s="197">
        <v>1985</v>
      </c>
      <c r="C331" s="198">
        <v>352498</v>
      </c>
      <c r="D331" s="199">
        <v>1.7021662902960699E-5</v>
      </c>
      <c r="E331" s="198">
        <v>31989</v>
      </c>
      <c r="F331" s="199">
        <v>4.0022108069445395E-2</v>
      </c>
      <c r="G331" s="198">
        <v>43612</v>
      </c>
      <c r="H331" s="199">
        <v>-7.8301667476805337E-2</v>
      </c>
      <c r="I331" s="198">
        <v>271091</v>
      </c>
      <c r="J331" s="199">
        <v>4.1100046468936835E-2</v>
      </c>
      <c r="K331" s="198">
        <v>69731</v>
      </c>
      <c r="L331" s="199">
        <v>-0.13019995260013217</v>
      </c>
      <c r="M331" s="198">
        <v>504241</v>
      </c>
      <c r="N331" s="199">
        <v>-5.7022850656308854E-2</v>
      </c>
      <c r="O331" s="198">
        <v>4731</v>
      </c>
      <c r="P331" s="199" t="s">
        <v>132</v>
      </c>
      <c r="Q331" s="198">
        <v>108689</v>
      </c>
      <c r="R331" s="199">
        <v>0.39269880320852879</v>
      </c>
      <c r="S331" s="198">
        <v>215529.6045896936</v>
      </c>
      <c r="T331" s="199">
        <v>0.18385775991017339</v>
      </c>
      <c r="U331" s="198">
        <v>86799</v>
      </c>
      <c r="V331" s="199">
        <v>0.17191423865201316</v>
      </c>
      <c r="W331" s="198">
        <v>28783</v>
      </c>
      <c r="X331" s="199">
        <v>0.12420419482091938</v>
      </c>
      <c r="Y331" s="198">
        <v>49489</v>
      </c>
      <c r="Z331" s="199">
        <v>0.30847126011316162</v>
      </c>
      <c r="AA331" s="198">
        <v>50458</v>
      </c>
      <c r="AB331" s="199">
        <v>0.13220840999865358</v>
      </c>
      <c r="AC331" s="198">
        <v>10572</v>
      </c>
      <c r="AD331" s="199">
        <v>-1.9294990723562111E-2</v>
      </c>
      <c r="AE331" s="198">
        <v>13480</v>
      </c>
      <c r="AF331" s="199">
        <v>0.21168539325842706</v>
      </c>
      <c r="AG331" s="198">
        <v>0</v>
      </c>
      <c r="AH331" s="199" t="s">
        <v>132</v>
      </c>
      <c r="AI331" s="198">
        <v>0</v>
      </c>
      <c r="AJ331" s="199" t="s">
        <v>132</v>
      </c>
      <c r="AK331" s="198">
        <v>5766</v>
      </c>
      <c r="AL331" s="199">
        <v>-0.11834862385321099</v>
      </c>
      <c r="AM331" s="198">
        <v>9383</v>
      </c>
      <c r="AN331" s="199">
        <v>-0.26695312500000001</v>
      </c>
      <c r="AO331" s="198">
        <v>3145</v>
      </c>
      <c r="AP331" s="199">
        <v>6.078055022392892E-3</v>
      </c>
      <c r="AQ331" s="198">
        <v>5425</v>
      </c>
      <c r="AR331" s="199">
        <v>6.9386950522373425E-2</v>
      </c>
      <c r="AS331" s="198">
        <v>1297384.3655624965</v>
      </c>
      <c r="AT331" s="199">
        <v>2.729765012032126E-2</v>
      </c>
      <c r="AU331" s="200">
        <v>1649882.365579518</v>
      </c>
      <c r="AV331" s="201">
        <v>2.1344888361257697E-2</v>
      </c>
    </row>
    <row r="332" spans="2:48" ht="15" hidden="1" customHeight="1" outlineLevel="1">
      <c r="B332" s="184" t="s">
        <v>11</v>
      </c>
      <c r="C332" s="185">
        <v>20899</v>
      </c>
      <c r="D332" s="186">
        <v>-2.0940691464442995E-2</v>
      </c>
      <c r="E332" s="185">
        <v>2647</v>
      </c>
      <c r="F332" s="186">
        <v>-5.4980364155658656E-2</v>
      </c>
      <c r="G332" s="185">
        <v>3875</v>
      </c>
      <c r="H332" s="186">
        <v>-0.30951532430506057</v>
      </c>
      <c r="I332" s="185">
        <v>26333</v>
      </c>
      <c r="J332" s="186">
        <v>-0.10587076839496112</v>
      </c>
      <c r="K332" s="185">
        <v>3922</v>
      </c>
      <c r="L332" s="186">
        <v>3.866525423728806E-2</v>
      </c>
      <c r="M332" s="185">
        <v>35614</v>
      </c>
      <c r="N332" s="186">
        <v>-3.6886797555303108E-2</v>
      </c>
      <c r="O332" s="185">
        <v>0</v>
      </c>
      <c r="P332" s="186" t="s">
        <v>132</v>
      </c>
      <c r="Q332" s="185">
        <v>7568</v>
      </c>
      <c r="R332" s="186">
        <v>0.39863241545000916</v>
      </c>
      <c r="S332" s="185">
        <v>31998.08022290016</v>
      </c>
      <c r="T332" s="186">
        <v>8.6593573087353048E-2</v>
      </c>
      <c r="U332" s="185">
        <v>13441</v>
      </c>
      <c r="V332" s="186">
        <v>0.11018419096390519</v>
      </c>
      <c r="W332" s="185">
        <v>3840</v>
      </c>
      <c r="X332" s="186">
        <v>-0.22999799478644478</v>
      </c>
      <c r="Y332" s="185">
        <v>6539</v>
      </c>
      <c r="Z332" s="186">
        <v>0.20003670398238205</v>
      </c>
      <c r="AA332" s="185">
        <v>8178</v>
      </c>
      <c r="AB332" s="186">
        <v>0.18435916002896446</v>
      </c>
      <c r="AC332" s="185">
        <v>1252</v>
      </c>
      <c r="AD332" s="186">
        <v>0.49225268176400472</v>
      </c>
      <c r="AE332" s="185">
        <v>1205</v>
      </c>
      <c r="AF332" s="186">
        <v>1.7736486486486402E-2</v>
      </c>
      <c r="AG332" s="185">
        <v>0</v>
      </c>
      <c r="AH332" s="186" t="s">
        <v>132</v>
      </c>
      <c r="AI332" s="185">
        <v>0</v>
      </c>
      <c r="AJ332" s="186" t="s">
        <v>132</v>
      </c>
      <c r="AK332" s="185">
        <v>429</v>
      </c>
      <c r="AL332" s="186">
        <v>-0.22563176895306858</v>
      </c>
      <c r="AM332" s="185">
        <v>744</v>
      </c>
      <c r="AN332" s="186">
        <v>7.2046109510086387E-2</v>
      </c>
      <c r="AO332" s="185">
        <v>166</v>
      </c>
      <c r="AP332" s="186">
        <v>-4.5977011494252928E-2</v>
      </c>
      <c r="AQ332" s="185">
        <v>366</v>
      </c>
      <c r="AR332" s="186">
        <v>-0.15081206496519717</v>
      </c>
      <c r="AS332" s="185">
        <v>116119</v>
      </c>
      <c r="AT332" s="186">
        <v>-1.0515282949732807E-2</v>
      </c>
      <c r="AU332" s="187">
        <v>137018</v>
      </c>
      <c r="AV332" s="188">
        <v>-1.2119770149748743E-2</v>
      </c>
    </row>
    <row r="333" spans="2:48" ht="15" hidden="1" customHeight="1" outlineLevel="1">
      <c r="B333" s="184" t="s">
        <v>12</v>
      </c>
      <c r="C333" s="185">
        <v>22412</v>
      </c>
      <c r="D333" s="186">
        <v>-4.7957371225577639E-3</v>
      </c>
      <c r="E333" s="185">
        <v>2766</v>
      </c>
      <c r="F333" s="186">
        <v>0.22497785651018609</v>
      </c>
      <c r="G333" s="185">
        <v>2414</v>
      </c>
      <c r="H333" s="186">
        <v>-0.27442140066125642</v>
      </c>
      <c r="I333" s="185">
        <v>29761</v>
      </c>
      <c r="J333" s="186">
        <v>0.16054437685228518</v>
      </c>
      <c r="K333" s="185">
        <v>3304</v>
      </c>
      <c r="L333" s="186">
        <v>9.4402119907254001E-2</v>
      </c>
      <c r="M333" s="185">
        <v>41815</v>
      </c>
      <c r="N333" s="186">
        <v>-3.1140665909775489E-2</v>
      </c>
      <c r="O333" s="185">
        <v>0</v>
      </c>
      <c r="P333" s="186" t="s">
        <v>132</v>
      </c>
      <c r="Q333" s="185">
        <v>4981</v>
      </c>
      <c r="R333" s="186">
        <v>0.61878453038674031</v>
      </c>
      <c r="S333" s="185">
        <v>27043.767756904257</v>
      </c>
      <c r="T333" s="186">
        <v>1.1265278894011077E-2</v>
      </c>
      <c r="U333" s="185">
        <v>11313</v>
      </c>
      <c r="V333" s="186">
        <v>2.925531914893531E-3</v>
      </c>
      <c r="W333" s="185">
        <v>2890</v>
      </c>
      <c r="X333" s="186">
        <v>-0.19988925802879287</v>
      </c>
      <c r="Y333" s="185">
        <v>5387</v>
      </c>
      <c r="Z333" s="186">
        <v>-3.5279369627507218E-2</v>
      </c>
      <c r="AA333" s="185">
        <v>7454</v>
      </c>
      <c r="AB333" s="186">
        <v>0.1895946377274178</v>
      </c>
      <c r="AC333" s="185">
        <v>878</v>
      </c>
      <c r="AD333" s="186">
        <v>-4.3572984749455368E-2</v>
      </c>
      <c r="AE333" s="185">
        <v>1383</v>
      </c>
      <c r="AF333" s="186">
        <v>3.9068369646882095E-2</v>
      </c>
      <c r="AG333" s="185">
        <v>0</v>
      </c>
      <c r="AH333" s="186" t="s">
        <v>132</v>
      </c>
      <c r="AI333" s="185">
        <v>0</v>
      </c>
      <c r="AJ333" s="186" t="s">
        <v>132</v>
      </c>
      <c r="AK333" s="185">
        <v>434</v>
      </c>
      <c r="AL333" s="186">
        <v>-0.34242424242424241</v>
      </c>
      <c r="AM333" s="185">
        <v>407</v>
      </c>
      <c r="AN333" s="186">
        <v>-0.37191358024691357</v>
      </c>
      <c r="AO333" s="185">
        <v>225</v>
      </c>
      <c r="AP333" s="186">
        <v>6.1320754716981174E-2</v>
      </c>
      <c r="AQ333" s="185">
        <v>262</v>
      </c>
      <c r="AR333" s="186">
        <v>-8.0701754385964941E-2</v>
      </c>
      <c r="AS333" s="185">
        <v>115673.47419214562</v>
      </c>
      <c r="AT333" s="186">
        <v>3.9464452909356407E-2</v>
      </c>
      <c r="AU333" s="187">
        <v>138085.4693964085</v>
      </c>
      <c r="AV333" s="188">
        <v>3.2015057955169901E-2</v>
      </c>
    </row>
    <row r="334" spans="2:48" ht="15" hidden="1" customHeight="1" outlineLevel="1">
      <c r="B334" s="184" t="s">
        <v>13</v>
      </c>
      <c r="C334" s="185">
        <v>35582</v>
      </c>
      <c r="D334" s="186">
        <v>2.2823962285845711E-2</v>
      </c>
      <c r="E334" s="185">
        <v>2303</v>
      </c>
      <c r="F334" s="186">
        <v>-9.4623655913979032E-3</v>
      </c>
      <c r="G334" s="185">
        <v>3659</v>
      </c>
      <c r="H334" s="186">
        <v>-0.2176608937353004</v>
      </c>
      <c r="I334" s="185">
        <v>19934</v>
      </c>
      <c r="J334" s="186">
        <v>8.4076571677180745E-2</v>
      </c>
      <c r="K334" s="185">
        <v>6692</v>
      </c>
      <c r="L334" s="186">
        <v>8.8838268792710728E-2</v>
      </c>
      <c r="M334" s="185">
        <v>53654</v>
      </c>
      <c r="N334" s="186">
        <v>0.37061257855208707</v>
      </c>
      <c r="O334" s="185">
        <v>0</v>
      </c>
      <c r="P334" s="186" t="s">
        <v>132</v>
      </c>
      <c r="Q334" s="185">
        <v>7430</v>
      </c>
      <c r="R334" s="186">
        <v>1.0558937465412286</v>
      </c>
      <c r="S334" s="185">
        <v>11990.781841475493</v>
      </c>
      <c r="T334" s="186">
        <v>-1.6845096671915916E-2</v>
      </c>
      <c r="U334" s="185">
        <v>6601</v>
      </c>
      <c r="V334" s="186">
        <v>0.21230486685032135</v>
      </c>
      <c r="W334" s="185">
        <v>1006</v>
      </c>
      <c r="X334" s="186">
        <v>-0.49750249750249753</v>
      </c>
      <c r="Y334" s="185">
        <v>2865</v>
      </c>
      <c r="Z334" s="186">
        <v>6.7039106145251326E-2</v>
      </c>
      <c r="AA334" s="185">
        <v>1519</v>
      </c>
      <c r="AB334" s="186">
        <v>-0.26405038759689925</v>
      </c>
      <c r="AC334" s="185">
        <v>934</v>
      </c>
      <c r="AD334" s="186">
        <v>0.28296703296703307</v>
      </c>
      <c r="AE334" s="185">
        <v>811</v>
      </c>
      <c r="AF334" s="186">
        <v>0.34717607973421938</v>
      </c>
      <c r="AG334" s="185">
        <v>0</v>
      </c>
      <c r="AH334" s="186" t="s">
        <v>132</v>
      </c>
      <c r="AI334" s="185">
        <v>0</v>
      </c>
      <c r="AJ334" s="186" t="s">
        <v>132</v>
      </c>
      <c r="AK334" s="185">
        <v>457</v>
      </c>
      <c r="AL334" s="186">
        <v>-0.28031496062992123</v>
      </c>
      <c r="AM334" s="185">
        <v>645</v>
      </c>
      <c r="AN334" s="186">
        <v>1.5527950310558758E-3</v>
      </c>
      <c r="AO334" s="185">
        <v>213</v>
      </c>
      <c r="AP334" s="186">
        <v>-0.1198347107438017</v>
      </c>
      <c r="AQ334" s="185">
        <v>455</v>
      </c>
      <c r="AR334" s="186">
        <v>-0.21551724137931039</v>
      </c>
      <c r="AS334" s="185">
        <v>109178.06574148395</v>
      </c>
      <c r="AT334" s="186">
        <v>0.21409730058243825</v>
      </c>
      <c r="AU334" s="187">
        <v>144760.08856544623</v>
      </c>
      <c r="AV334" s="188">
        <v>0.16074310600590525</v>
      </c>
    </row>
    <row r="335" spans="2:48" ht="15" hidden="1" customHeight="1" outlineLevel="1">
      <c r="B335" s="184" t="s">
        <v>14</v>
      </c>
      <c r="C335" s="185">
        <v>39482</v>
      </c>
      <c r="D335" s="186">
        <v>-0.12981574539363483</v>
      </c>
      <c r="E335" s="185">
        <v>2246</v>
      </c>
      <c r="F335" s="186">
        <v>0.12187812187812197</v>
      </c>
      <c r="G335" s="185">
        <v>4157</v>
      </c>
      <c r="H335" s="186">
        <v>2.4143877802414337E-2</v>
      </c>
      <c r="I335" s="185">
        <v>17692</v>
      </c>
      <c r="J335" s="186">
        <v>-2.3674190166105613E-2</v>
      </c>
      <c r="K335" s="185">
        <v>5956</v>
      </c>
      <c r="L335" s="186">
        <v>-2.3286323384716257E-2</v>
      </c>
      <c r="M335" s="185">
        <v>50780</v>
      </c>
      <c r="N335" s="186">
        <v>0.17734344207182762</v>
      </c>
      <c r="O335" s="185">
        <v>0</v>
      </c>
      <c r="P335" s="186" t="s">
        <v>132</v>
      </c>
      <c r="Q335" s="185">
        <v>5819</v>
      </c>
      <c r="R335" s="186">
        <v>0.8207133917396745</v>
      </c>
      <c r="S335" s="185">
        <v>1433.183892103051</v>
      </c>
      <c r="T335" s="186">
        <v>-0.17195062884753365</v>
      </c>
      <c r="U335" s="185">
        <v>71</v>
      </c>
      <c r="V335" s="186">
        <v>-0.81216931216931221</v>
      </c>
      <c r="W335" s="185">
        <v>17</v>
      </c>
      <c r="X335" s="186">
        <v>-0.96822429906542051</v>
      </c>
      <c r="Y335" s="185">
        <v>1328</v>
      </c>
      <c r="Z335" s="186">
        <v>1.9642857142857144</v>
      </c>
      <c r="AA335" s="185">
        <v>17</v>
      </c>
      <c r="AB335" s="186">
        <v>-0.95211267605633798</v>
      </c>
      <c r="AC335" s="185">
        <v>765</v>
      </c>
      <c r="AD335" s="186">
        <v>0.51785714285714279</v>
      </c>
      <c r="AE335" s="185">
        <v>843</v>
      </c>
      <c r="AF335" s="186">
        <v>0.25074183976261133</v>
      </c>
      <c r="AG335" s="185">
        <v>0</v>
      </c>
      <c r="AH335" s="186" t="s">
        <v>132</v>
      </c>
      <c r="AI335" s="185">
        <v>0</v>
      </c>
      <c r="AJ335" s="186" t="s">
        <v>132</v>
      </c>
      <c r="AK335" s="185">
        <v>541</v>
      </c>
      <c r="AL335" s="186">
        <v>-0.38382687927107062</v>
      </c>
      <c r="AM335" s="185">
        <v>709</v>
      </c>
      <c r="AN335" s="186">
        <v>0.24385964912280711</v>
      </c>
      <c r="AO335" s="185">
        <v>284</v>
      </c>
      <c r="AP335" s="186">
        <v>-5.0167224080267525E-2</v>
      </c>
      <c r="AQ335" s="185">
        <v>347</v>
      </c>
      <c r="AR335" s="186">
        <v>-0.62445887445887438</v>
      </c>
      <c r="AS335" s="185">
        <v>91572.086648883604</v>
      </c>
      <c r="AT335" s="186">
        <v>0.1137474836485779</v>
      </c>
      <c r="AU335" s="187">
        <v>131053.9568331382</v>
      </c>
      <c r="AV335" s="188">
        <v>2.7134531183730104E-2</v>
      </c>
    </row>
    <row r="336" spans="2:48" ht="15" hidden="1" customHeight="1" outlineLevel="1">
      <c r="B336" s="184" t="s">
        <v>15</v>
      </c>
      <c r="C336" s="185">
        <v>48282</v>
      </c>
      <c r="D336" s="186">
        <v>-0.19728004256168119</v>
      </c>
      <c r="E336" s="185">
        <v>2044</v>
      </c>
      <c r="F336" s="186">
        <v>0.10188679245283017</v>
      </c>
      <c r="G336" s="185">
        <v>4145</v>
      </c>
      <c r="H336" s="186">
        <v>9.1076599105027745E-2</v>
      </c>
      <c r="I336" s="185">
        <v>18197</v>
      </c>
      <c r="J336" s="186">
        <v>0.25983107172528386</v>
      </c>
      <c r="K336" s="185">
        <v>6033</v>
      </c>
      <c r="L336" s="186">
        <v>-8.0335365853658525E-2</v>
      </c>
      <c r="M336" s="185">
        <v>54023</v>
      </c>
      <c r="N336" s="186">
        <v>0.22434502764935194</v>
      </c>
      <c r="O336" s="185">
        <v>0</v>
      </c>
      <c r="P336" s="186" t="s">
        <v>132</v>
      </c>
      <c r="Q336" s="185">
        <v>7243</v>
      </c>
      <c r="R336" s="186">
        <v>0.57149056194402248</v>
      </c>
      <c r="S336" s="185">
        <v>1098.2457912457912</v>
      </c>
      <c r="T336" s="186">
        <v>8.5248841995929325</v>
      </c>
      <c r="U336" s="185">
        <v>67</v>
      </c>
      <c r="V336" s="186">
        <v>0.2407407407407407</v>
      </c>
      <c r="W336" s="185">
        <v>24</v>
      </c>
      <c r="X336" s="186">
        <v>-0.27272727272727271</v>
      </c>
      <c r="Y336" s="185">
        <v>941</v>
      </c>
      <c r="Z336" s="186">
        <v>51.277777777777779</v>
      </c>
      <c r="AA336" s="185">
        <v>15</v>
      </c>
      <c r="AB336" s="186">
        <v>0.5</v>
      </c>
      <c r="AC336" s="185">
        <v>478</v>
      </c>
      <c r="AD336" s="186">
        <v>9.6330275229357776E-2</v>
      </c>
      <c r="AE336" s="185">
        <v>712</v>
      </c>
      <c r="AF336" s="186">
        <v>0.11424100156494532</v>
      </c>
      <c r="AG336" s="185">
        <v>0</v>
      </c>
      <c r="AH336" s="186" t="s">
        <v>132</v>
      </c>
      <c r="AI336" s="185">
        <v>0</v>
      </c>
      <c r="AJ336" s="186" t="s">
        <v>132</v>
      </c>
      <c r="AK336" s="185">
        <v>817</v>
      </c>
      <c r="AL336" s="186">
        <v>-0.29264069264069259</v>
      </c>
      <c r="AM336" s="185">
        <v>527</v>
      </c>
      <c r="AN336" s="186">
        <v>0.57784431137724557</v>
      </c>
      <c r="AO336" s="185">
        <v>524</v>
      </c>
      <c r="AP336" s="186">
        <v>0.25961538461538458</v>
      </c>
      <c r="AQ336" s="185">
        <v>783</v>
      </c>
      <c r="AR336" s="186">
        <v>-0.56035934868051651</v>
      </c>
      <c r="AS336" s="185">
        <v>96626.097985651024</v>
      </c>
      <c r="AT336" s="186">
        <v>0.20379166387315162</v>
      </c>
      <c r="AU336" s="187">
        <v>144907.90070560845</v>
      </c>
      <c r="AV336" s="188">
        <v>3.1989391315348836E-2</v>
      </c>
    </row>
    <row r="337" spans="2:48" ht="15" hidden="1" customHeight="1" outlineLevel="1">
      <c r="B337" s="184" t="s">
        <v>16</v>
      </c>
      <c r="C337" s="185">
        <v>38852</v>
      </c>
      <c r="D337" s="186">
        <v>-0.19634287605493961</v>
      </c>
      <c r="E337" s="185">
        <v>2400</v>
      </c>
      <c r="F337" s="186">
        <v>0.18401578687715836</v>
      </c>
      <c r="G337" s="185">
        <v>5514</v>
      </c>
      <c r="H337" s="186">
        <v>-0.15713848975848366</v>
      </c>
      <c r="I337" s="185">
        <v>13623</v>
      </c>
      <c r="J337" s="186">
        <v>-4.8207922867323449E-2</v>
      </c>
      <c r="K337" s="185">
        <v>5338</v>
      </c>
      <c r="L337" s="186">
        <v>-0.12534818941504178</v>
      </c>
      <c r="M337" s="185">
        <v>51618</v>
      </c>
      <c r="N337" s="186">
        <v>0.21382716049382711</v>
      </c>
      <c r="O337" s="185">
        <v>0</v>
      </c>
      <c r="P337" s="186" t="s">
        <v>132</v>
      </c>
      <c r="Q337" s="185">
        <v>5718</v>
      </c>
      <c r="R337" s="186">
        <v>0.96900826446280997</v>
      </c>
      <c r="S337" s="185">
        <v>1552.0693486590039</v>
      </c>
      <c r="T337" s="186">
        <v>12.257777787008745</v>
      </c>
      <c r="U337" s="185">
        <v>66</v>
      </c>
      <c r="V337" s="186">
        <v>0.10000000000000009</v>
      </c>
      <c r="W337" s="185">
        <v>41</v>
      </c>
      <c r="X337" s="186">
        <v>0.4137931034482758</v>
      </c>
      <c r="Y337" s="185">
        <v>1360</v>
      </c>
      <c r="Z337" s="186">
        <v>74.555555555555557</v>
      </c>
      <c r="AA337" s="185">
        <v>10</v>
      </c>
      <c r="AB337" s="186">
        <v>0</v>
      </c>
      <c r="AC337" s="185">
        <v>798</v>
      </c>
      <c r="AD337" s="186">
        <v>1.4705882352941178</v>
      </c>
      <c r="AE337" s="185">
        <v>829</v>
      </c>
      <c r="AF337" s="186">
        <v>9.3667546174142524E-2</v>
      </c>
      <c r="AG337" s="185">
        <v>0</v>
      </c>
      <c r="AH337" s="186" t="s">
        <v>132</v>
      </c>
      <c r="AI337" s="185">
        <v>0</v>
      </c>
      <c r="AJ337" s="186" t="s">
        <v>132</v>
      </c>
      <c r="AK337" s="185">
        <v>518</v>
      </c>
      <c r="AL337" s="186">
        <v>-0.32020997375328086</v>
      </c>
      <c r="AM337" s="185">
        <v>530</v>
      </c>
      <c r="AN337" s="186">
        <v>4.5364891518737682E-2</v>
      </c>
      <c r="AO337" s="185">
        <v>396</v>
      </c>
      <c r="AP337" s="186">
        <v>0.28990228013029307</v>
      </c>
      <c r="AQ337" s="185">
        <v>609</v>
      </c>
      <c r="AR337" s="186">
        <v>-0.47680412371134018</v>
      </c>
      <c r="AS337" s="185">
        <v>89444.715809983711</v>
      </c>
      <c r="AT337" s="186">
        <v>0.14142400331491611</v>
      </c>
      <c r="AU337" s="187">
        <v>128296.51946710765</v>
      </c>
      <c r="AV337" s="188">
        <v>1.2548923262410305E-2</v>
      </c>
    </row>
    <row r="338" spans="2:48" ht="15" hidden="1" customHeight="1" outlineLevel="1">
      <c r="B338" s="184" t="s">
        <v>17</v>
      </c>
      <c r="C338" s="185">
        <v>28751</v>
      </c>
      <c r="D338" s="186">
        <v>-0.11464556260392933</v>
      </c>
      <c r="E338" s="185">
        <v>2189</v>
      </c>
      <c r="F338" s="186">
        <v>0.7236220472440944</v>
      </c>
      <c r="G338" s="185">
        <v>2146</v>
      </c>
      <c r="H338" s="186">
        <v>-0.34111145225667794</v>
      </c>
      <c r="I338" s="185">
        <v>13746</v>
      </c>
      <c r="J338" s="186">
        <v>-8.5827623512441109E-3</v>
      </c>
      <c r="K338" s="185">
        <v>5986</v>
      </c>
      <c r="L338" s="186">
        <v>5.573192239858904E-2</v>
      </c>
      <c r="M338" s="185">
        <v>45570</v>
      </c>
      <c r="N338" s="186">
        <v>0.28889014594411133</v>
      </c>
      <c r="O338" s="185">
        <v>0</v>
      </c>
      <c r="P338" s="186" t="s">
        <v>132</v>
      </c>
      <c r="Q338" s="185">
        <v>5150</v>
      </c>
      <c r="R338" s="186">
        <v>1.1711635750421587</v>
      </c>
      <c r="S338" s="185">
        <v>664.85195854161373</v>
      </c>
      <c r="T338" s="186">
        <v>2.5084734127831907</v>
      </c>
      <c r="U338" s="185">
        <v>42</v>
      </c>
      <c r="V338" s="186">
        <v>0.13513513513513509</v>
      </c>
      <c r="W338" s="185">
        <v>20</v>
      </c>
      <c r="X338" s="186">
        <v>-0.69696969696969702</v>
      </c>
      <c r="Y338" s="185">
        <v>534</v>
      </c>
      <c r="Z338" s="186">
        <v>17.413793103448278</v>
      </c>
      <c r="AA338" s="185">
        <v>52</v>
      </c>
      <c r="AB338" s="186">
        <v>-8.7719298245614086E-2</v>
      </c>
      <c r="AC338" s="185">
        <v>634</v>
      </c>
      <c r="AD338" s="186">
        <v>0.49528301886792447</v>
      </c>
      <c r="AE338" s="185">
        <v>609</v>
      </c>
      <c r="AF338" s="186">
        <v>0.46394230769230771</v>
      </c>
      <c r="AG338" s="185">
        <v>0</v>
      </c>
      <c r="AH338" s="186" t="s">
        <v>132</v>
      </c>
      <c r="AI338" s="185">
        <v>0</v>
      </c>
      <c r="AJ338" s="186" t="s">
        <v>132</v>
      </c>
      <c r="AK338" s="185">
        <v>358</v>
      </c>
      <c r="AL338" s="186">
        <v>-0.5251989389920424</v>
      </c>
      <c r="AM338" s="185">
        <v>555</v>
      </c>
      <c r="AN338" s="186">
        <v>0.19098712446351929</v>
      </c>
      <c r="AO338" s="185">
        <v>305</v>
      </c>
      <c r="AP338" s="186">
        <v>0.50990099009900991</v>
      </c>
      <c r="AQ338" s="185">
        <v>345</v>
      </c>
      <c r="AR338" s="186">
        <v>-0.4</v>
      </c>
      <c r="AS338" s="185">
        <v>78259.617703646451</v>
      </c>
      <c r="AT338" s="186">
        <v>0.20722969857858309</v>
      </c>
      <c r="AU338" s="187">
        <v>107010.50305808385</v>
      </c>
      <c r="AV338" s="188">
        <v>9.9801029884926784E-2</v>
      </c>
    </row>
    <row r="339" spans="2:48" ht="15" hidden="1" customHeight="1" outlineLevel="1">
      <c r="B339" s="184" t="s">
        <v>18</v>
      </c>
      <c r="C339" s="185">
        <v>25518</v>
      </c>
      <c r="D339" s="186">
        <v>-6.087148535256881E-2</v>
      </c>
      <c r="E339" s="185">
        <v>1893</v>
      </c>
      <c r="F339" s="186">
        <v>-9.1650671785028837E-2</v>
      </c>
      <c r="G339" s="185">
        <v>2356</v>
      </c>
      <c r="H339" s="186">
        <v>-0.36099810143748301</v>
      </c>
      <c r="I339" s="185">
        <v>18466</v>
      </c>
      <c r="J339" s="186">
        <v>0.10304043963920906</v>
      </c>
      <c r="K339" s="185">
        <v>8741</v>
      </c>
      <c r="L339" s="186">
        <v>0.18699076588810426</v>
      </c>
      <c r="M339" s="185">
        <v>52058</v>
      </c>
      <c r="N339" s="186">
        <v>0.48903063413517911</v>
      </c>
      <c r="O339" s="185">
        <v>0</v>
      </c>
      <c r="P339" s="186" t="s">
        <v>132</v>
      </c>
      <c r="Q339" s="185">
        <v>6253</v>
      </c>
      <c r="R339" s="186">
        <v>1.2268518518518516</v>
      </c>
      <c r="S339" s="185">
        <v>906.57658186562298</v>
      </c>
      <c r="T339" s="186">
        <v>5.4110000652718453</v>
      </c>
      <c r="U339" s="185">
        <v>48</v>
      </c>
      <c r="V339" s="186">
        <v>-0.34246575342465757</v>
      </c>
      <c r="W339" s="185">
        <v>76</v>
      </c>
      <c r="X339" s="186">
        <v>2.6190476190476191</v>
      </c>
      <c r="Y339" s="185">
        <v>726</v>
      </c>
      <c r="Z339" s="186">
        <v>35.299999999999997</v>
      </c>
      <c r="AA339" s="185">
        <v>19</v>
      </c>
      <c r="AB339" s="186">
        <v>-0.3214285714285714</v>
      </c>
      <c r="AC339" s="185">
        <v>781</v>
      </c>
      <c r="AD339" s="186">
        <v>0.51356589147286824</v>
      </c>
      <c r="AE339" s="185">
        <v>590</v>
      </c>
      <c r="AF339" s="186">
        <v>-7.6682316118935834E-2</v>
      </c>
      <c r="AG339" s="185">
        <v>0</v>
      </c>
      <c r="AH339" s="186" t="s">
        <v>132</v>
      </c>
      <c r="AI339" s="185">
        <v>0</v>
      </c>
      <c r="AJ339" s="186" t="s">
        <v>132</v>
      </c>
      <c r="AK339" s="185">
        <v>443</v>
      </c>
      <c r="AL339" s="186">
        <v>-0.48904267589388695</v>
      </c>
      <c r="AM339" s="185">
        <v>1974</v>
      </c>
      <c r="AN339" s="186">
        <v>3.9848484848484844</v>
      </c>
      <c r="AO339" s="185">
        <v>202</v>
      </c>
      <c r="AP339" s="186">
        <v>0.19526627218934922</v>
      </c>
      <c r="AQ339" s="185">
        <v>348</v>
      </c>
      <c r="AR339" s="186">
        <v>-0.24838012958963285</v>
      </c>
      <c r="AS339" s="185">
        <v>95015.709522017132</v>
      </c>
      <c r="AT339" s="186">
        <v>0.34121772379365378</v>
      </c>
      <c r="AU339" s="187">
        <v>120533.64865053177</v>
      </c>
      <c r="AV339" s="188">
        <v>0.22974950567696828</v>
      </c>
    </row>
    <row r="340" spans="2:48" ht="15" hidden="1" customHeight="1" outlineLevel="1">
      <c r="B340" s="184" t="s">
        <v>19</v>
      </c>
      <c r="C340" s="185">
        <v>33146</v>
      </c>
      <c r="D340" s="186">
        <v>0.25629169193450574</v>
      </c>
      <c r="E340" s="185">
        <v>3042</v>
      </c>
      <c r="F340" s="186">
        <v>3.539823008849563E-2</v>
      </c>
      <c r="G340" s="185">
        <v>4294</v>
      </c>
      <c r="H340" s="186">
        <v>4.604141291108399E-2</v>
      </c>
      <c r="I340" s="185">
        <v>25489</v>
      </c>
      <c r="J340" s="186">
        <v>8.7553867815846731E-2</v>
      </c>
      <c r="K340" s="185">
        <v>9637</v>
      </c>
      <c r="L340" s="186">
        <v>-7.3365384615384666E-2</v>
      </c>
      <c r="M340" s="185">
        <v>36561</v>
      </c>
      <c r="N340" s="186">
        <v>0.20978789583402269</v>
      </c>
      <c r="O340" s="185">
        <v>0</v>
      </c>
      <c r="P340" s="186" t="s">
        <v>132</v>
      </c>
      <c r="Q340" s="185">
        <v>8144</v>
      </c>
      <c r="R340" s="186">
        <v>2.1262955854126679</v>
      </c>
      <c r="S340" s="185">
        <v>15614.964157029714</v>
      </c>
      <c r="T340" s="186">
        <v>0.16447946577963735</v>
      </c>
      <c r="U340" s="185">
        <v>7935</v>
      </c>
      <c r="V340" s="186">
        <v>0.16949152542372881</v>
      </c>
      <c r="W340" s="185">
        <v>2698</v>
      </c>
      <c r="X340" s="186">
        <v>0.55414746543778803</v>
      </c>
      <c r="Y340" s="185">
        <v>2682</v>
      </c>
      <c r="Z340" s="186">
        <v>0.24051803885291401</v>
      </c>
      <c r="AA340" s="185">
        <v>2299</v>
      </c>
      <c r="AB340" s="186">
        <v>-0.1566397652237711</v>
      </c>
      <c r="AC340" s="185">
        <v>1044</v>
      </c>
      <c r="AD340" s="186">
        <v>0.42622950819672134</v>
      </c>
      <c r="AE340" s="185">
        <v>851</v>
      </c>
      <c r="AF340" s="186">
        <v>2.1608643457383003E-2</v>
      </c>
      <c r="AG340" s="185">
        <v>0</v>
      </c>
      <c r="AH340" s="186" t="s">
        <v>132</v>
      </c>
      <c r="AI340" s="185">
        <v>0</v>
      </c>
      <c r="AJ340" s="186" t="s">
        <v>132</v>
      </c>
      <c r="AK340" s="185">
        <v>759</v>
      </c>
      <c r="AL340" s="186">
        <v>0.42669172932330834</v>
      </c>
      <c r="AM340" s="185">
        <v>1046</v>
      </c>
      <c r="AN340" s="186">
        <v>-0.22918201915991154</v>
      </c>
      <c r="AO340" s="185">
        <v>247</v>
      </c>
      <c r="AP340" s="186">
        <v>0.49696969696969706</v>
      </c>
      <c r="AQ340" s="185">
        <v>479</v>
      </c>
      <c r="AR340" s="186">
        <v>0.25721784776902878</v>
      </c>
      <c r="AS340" s="185">
        <v>107209.25525084531</v>
      </c>
      <c r="AT340" s="186">
        <v>0.1766239466276216</v>
      </c>
      <c r="AU340" s="187">
        <v>140355.51154253725</v>
      </c>
      <c r="AV340" s="188">
        <v>0.19451841439852857</v>
      </c>
    </row>
    <row r="341" spans="2:48" ht="15" hidden="1" customHeight="1" outlineLevel="1">
      <c r="B341" s="184" t="s">
        <v>20</v>
      </c>
      <c r="C341" s="185">
        <v>22866</v>
      </c>
      <c r="D341" s="186">
        <v>-0.30394812943289395</v>
      </c>
      <c r="E341" s="185">
        <v>3614</v>
      </c>
      <c r="F341" s="186">
        <v>1.7454954954954971E-2</v>
      </c>
      <c r="G341" s="185">
        <v>4345</v>
      </c>
      <c r="H341" s="186">
        <v>0.13505747126436773</v>
      </c>
      <c r="I341" s="185">
        <v>27843</v>
      </c>
      <c r="J341" s="186">
        <v>2.9810999741095578E-2</v>
      </c>
      <c r="K341" s="185">
        <v>9821</v>
      </c>
      <c r="L341" s="186">
        <v>0.11273510083843186</v>
      </c>
      <c r="M341" s="185">
        <v>37547</v>
      </c>
      <c r="N341" s="186">
        <v>7.2036317953403373E-2</v>
      </c>
      <c r="O341" s="185">
        <v>0</v>
      </c>
      <c r="P341" s="186" t="s">
        <v>132</v>
      </c>
      <c r="Q341" s="185">
        <v>6928</v>
      </c>
      <c r="R341" s="186">
        <v>2.1123090745732256</v>
      </c>
      <c r="S341" s="185">
        <v>28311.616329393204</v>
      </c>
      <c r="T341" s="186">
        <v>-7.6945611369707123E-2</v>
      </c>
      <c r="U341" s="185">
        <v>11568</v>
      </c>
      <c r="V341" s="186">
        <v>-0.13009475109038948</v>
      </c>
      <c r="W341" s="185">
        <v>4665</v>
      </c>
      <c r="X341" s="186">
        <v>-3.6356124767609965E-2</v>
      </c>
      <c r="Y341" s="185">
        <v>4364</v>
      </c>
      <c r="Z341" s="186">
        <v>-0.21721973094170399</v>
      </c>
      <c r="AA341" s="185">
        <v>7715</v>
      </c>
      <c r="AB341" s="186">
        <v>0.10895500934310776</v>
      </c>
      <c r="AC341" s="185">
        <v>1096</v>
      </c>
      <c r="AD341" s="186">
        <v>6.5111758989309987E-2</v>
      </c>
      <c r="AE341" s="185">
        <v>1047</v>
      </c>
      <c r="AF341" s="186">
        <v>0.21040462427745665</v>
      </c>
      <c r="AG341" s="185">
        <v>0</v>
      </c>
      <c r="AH341" s="186" t="s">
        <v>132</v>
      </c>
      <c r="AI341" s="185">
        <v>0</v>
      </c>
      <c r="AJ341" s="186" t="s">
        <v>132</v>
      </c>
      <c r="AK341" s="185">
        <v>467</v>
      </c>
      <c r="AL341" s="186">
        <v>-8.7890625E-2</v>
      </c>
      <c r="AM341" s="185">
        <v>1549</v>
      </c>
      <c r="AN341" s="186">
        <v>0.89364303178484117</v>
      </c>
      <c r="AO341" s="185">
        <v>139</v>
      </c>
      <c r="AP341" s="186">
        <v>-0.1775147928994083</v>
      </c>
      <c r="AQ341" s="185">
        <v>397</v>
      </c>
      <c r="AR341" s="186">
        <v>-0.372827804107425</v>
      </c>
      <c r="AS341" s="185">
        <v>123105.99613324445</v>
      </c>
      <c r="AT341" s="186">
        <v>6.8722733777924372E-2</v>
      </c>
      <c r="AU341" s="187">
        <v>145971.69218511507</v>
      </c>
      <c r="AV341" s="188">
        <v>-1.3978444968570813E-2</v>
      </c>
    </row>
    <row r="342" spans="2:48" ht="15" hidden="1" customHeight="1" outlineLevel="1">
      <c r="B342" s="184" t="s">
        <v>21</v>
      </c>
      <c r="C342" s="185">
        <v>18179</v>
      </c>
      <c r="D342" s="186">
        <v>-9.6246582152622384E-2</v>
      </c>
      <c r="E342" s="185">
        <v>2801</v>
      </c>
      <c r="F342" s="186">
        <v>-0.18457059679767107</v>
      </c>
      <c r="G342" s="185">
        <v>4720</v>
      </c>
      <c r="H342" s="186">
        <v>-0.1289905886694962</v>
      </c>
      <c r="I342" s="185">
        <v>23276</v>
      </c>
      <c r="J342" s="186">
        <v>7.3089986671814877E-4</v>
      </c>
      <c r="K342" s="185">
        <v>8504</v>
      </c>
      <c r="L342" s="186">
        <v>7.1056371387967499E-3</v>
      </c>
      <c r="M342" s="185">
        <v>37097</v>
      </c>
      <c r="N342" s="186">
        <v>0.16525317250910909</v>
      </c>
      <c r="O342" s="185">
        <v>0</v>
      </c>
      <c r="P342" s="186" t="s">
        <v>132</v>
      </c>
      <c r="Q342" s="185">
        <v>5599</v>
      </c>
      <c r="R342" s="186">
        <v>1.2843737250101999</v>
      </c>
      <c r="S342" s="185">
        <v>28295.651845490243</v>
      </c>
      <c r="T342" s="186">
        <v>-6.3239106496133068E-2</v>
      </c>
      <c r="U342" s="185">
        <v>10435</v>
      </c>
      <c r="V342" s="186">
        <v>-0.10979355058863671</v>
      </c>
      <c r="W342" s="185">
        <v>4594</v>
      </c>
      <c r="X342" s="186">
        <v>-6.5500406834825053E-2</v>
      </c>
      <c r="Y342" s="185">
        <v>4852</v>
      </c>
      <c r="Z342" s="186">
        <v>-0.17286055233549269</v>
      </c>
      <c r="AA342" s="185">
        <v>8415</v>
      </c>
      <c r="AB342" s="186">
        <v>9.27152317880795E-2</v>
      </c>
      <c r="AC342" s="185">
        <v>1023</v>
      </c>
      <c r="AD342" s="186">
        <v>0.27397260273972601</v>
      </c>
      <c r="AE342" s="185">
        <v>1062</v>
      </c>
      <c r="AF342" s="186">
        <v>-5.1785714285714324E-2</v>
      </c>
      <c r="AG342" s="185">
        <v>0</v>
      </c>
      <c r="AH342" s="186" t="s">
        <v>132</v>
      </c>
      <c r="AI342" s="185">
        <v>0</v>
      </c>
      <c r="AJ342" s="186" t="s">
        <v>132</v>
      </c>
      <c r="AK342" s="185">
        <v>520</v>
      </c>
      <c r="AL342" s="186">
        <v>4.6277665995975825E-2</v>
      </c>
      <c r="AM342" s="185">
        <v>2346</v>
      </c>
      <c r="AN342" s="186">
        <v>1.4616998950682056</v>
      </c>
      <c r="AO342" s="185">
        <v>159</v>
      </c>
      <c r="AP342" s="186">
        <v>-0.52537313432835819</v>
      </c>
      <c r="AQ342" s="185">
        <v>277</v>
      </c>
      <c r="AR342" s="186">
        <v>-2.4647887323943629E-2</v>
      </c>
      <c r="AS342" s="185">
        <v>115680.80888056126</v>
      </c>
      <c r="AT342" s="186">
        <v>6.0863489101523394E-2</v>
      </c>
      <c r="AU342" s="187">
        <v>133859.71263397913</v>
      </c>
      <c r="AV342" s="188">
        <v>3.6395011402262423E-2</v>
      </c>
    </row>
    <row r="343" spans="2:48" ht="15" hidden="1" customHeight="1" outlineLevel="1">
      <c r="B343" s="184" t="s">
        <v>22</v>
      </c>
      <c r="C343" s="185">
        <v>18523</v>
      </c>
      <c r="D343" s="186">
        <v>-5.0784052475146058E-2</v>
      </c>
      <c r="E343" s="185">
        <v>2813</v>
      </c>
      <c r="F343" s="186">
        <v>-0.22973713033954002</v>
      </c>
      <c r="G343" s="185">
        <v>5692</v>
      </c>
      <c r="H343" s="186">
        <v>-5.0858762714690697E-2</v>
      </c>
      <c r="I343" s="185">
        <v>26029</v>
      </c>
      <c r="J343" s="186">
        <v>-4.6591699937731268E-2</v>
      </c>
      <c r="K343" s="185">
        <v>6235</v>
      </c>
      <c r="L343" s="186">
        <v>-2.3339598997493716E-2</v>
      </c>
      <c r="M343" s="185">
        <v>38396</v>
      </c>
      <c r="N343" s="186">
        <v>6.1953755946454248E-2</v>
      </c>
      <c r="O343" s="185">
        <v>0</v>
      </c>
      <c r="P343" s="186" t="s">
        <v>132</v>
      </c>
      <c r="Q343" s="185">
        <v>7209</v>
      </c>
      <c r="R343" s="186">
        <v>1.2492979719188768</v>
      </c>
      <c r="S343" s="185">
        <v>33328.009635707378</v>
      </c>
      <c r="T343" s="186">
        <v>-2.4597910311999427E-2</v>
      </c>
      <c r="U343" s="185">
        <v>12479</v>
      </c>
      <c r="V343" s="186">
        <v>-0.12348107045023526</v>
      </c>
      <c r="W343" s="185">
        <v>5732</v>
      </c>
      <c r="X343" s="186">
        <v>0.12990341021092067</v>
      </c>
      <c r="Y343" s="185">
        <v>6244</v>
      </c>
      <c r="Z343" s="186">
        <v>3.2133676092545027E-3</v>
      </c>
      <c r="AA343" s="185">
        <v>8873</v>
      </c>
      <c r="AB343" s="186">
        <v>2.768126013435257E-2</v>
      </c>
      <c r="AC343" s="185">
        <v>1097</v>
      </c>
      <c r="AD343" s="186">
        <v>0.15352260778128279</v>
      </c>
      <c r="AE343" s="185">
        <v>1183</v>
      </c>
      <c r="AF343" s="186">
        <v>-0.25173940543959517</v>
      </c>
      <c r="AG343" s="185">
        <v>0</v>
      </c>
      <c r="AH343" s="186" t="s">
        <v>132</v>
      </c>
      <c r="AI343" s="185">
        <v>0</v>
      </c>
      <c r="AJ343" s="186" t="s">
        <v>132</v>
      </c>
      <c r="AK343" s="185">
        <v>797</v>
      </c>
      <c r="AL343" s="186">
        <v>-5.7919621749409012E-2</v>
      </c>
      <c r="AM343" s="185">
        <v>1768</v>
      </c>
      <c r="AN343" s="186">
        <v>0.80592441266598569</v>
      </c>
      <c r="AO343" s="185">
        <v>266</v>
      </c>
      <c r="AP343" s="186">
        <v>-0.10135135135135132</v>
      </c>
      <c r="AQ343" s="185">
        <v>405</v>
      </c>
      <c r="AR343" s="186">
        <v>0.426056338028169</v>
      </c>
      <c r="AS343" s="185">
        <v>125218.29718017337</v>
      </c>
      <c r="AT343" s="186">
        <v>2.8041196067932095E-2</v>
      </c>
      <c r="AU343" s="187">
        <v>143741.2463961209</v>
      </c>
      <c r="AV343" s="188">
        <v>1.7155799430306207E-2</v>
      </c>
    </row>
    <row r="344" spans="2:48" collapsed="1">
      <c r="B344" s="197">
        <v>1984</v>
      </c>
      <c r="C344" s="198">
        <v>352492</v>
      </c>
      <c r="D344" s="199">
        <v>-9.8550487433125E-2</v>
      </c>
      <c r="E344" s="198">
        <v>30758</v>
      </c>
      <c r="F344" s="199">
        <v>1.8510546706844488E-2</v>
      </c>
      <c r="G344" s="198">
        <v>47317</v>
      </c>
      <c r="H344" s="199">
        <v>-0.12874477526745109</v>
      </c>
      <c r="I344" s="198">
        <v>260389</v>
      </c>
      <c r="J344" s="199">
        <v>3.3285582200070607E-2</v>
      </c>
      <c r="K344" s="198">
        <v>80169</v>
      </c>
      <c r="L344" s="199">
        <v>1.7502221094047421E-2</v>
      </c>
      <c r="M344" s="198">
        <v>534733</v>
      </c>
      <c r="N344" s="199">
        <v>0.18142491333732491</v>
      </c>
      <c r="O344" s="198">
        <v>0</v>
      </c>
      <c r="P344" s="199" t="s">
        <v>132</v>
      </c>
      <c r="Q344" s="198">
        <v>78042</v>
      </c>
      <c r="R344" s="199">
        <v>1.0282239201621706</v>
      </c>
      <c r="S344" s="198">
        <v>182057.01046893265</v>
      </c>
      <c r="T344" s="199">
        <v>1.6405723851859122E-2</v>
      </c>
      <c r="U344" s="198">
        <v>74066</v>
      </c>
      <c r="V344" s="199">
        <v>-1.868143515819598E-2</v>
      </c>
      <c r="W344" s="198">
        <v>25603</v>
      </c>
      <c r="X344" s="199">
        <v>-8.0715234641485001E-2</v>
      </c>
      <c r="Y344" s="198">
        <v>37822</v>
      </c>
      <c r="Z344" s="199">
        <v>0.10986560244145793</v>
      </c>
      <c r="AA344" s="198">
        <v>44566</v>
      </c>
      <c r="AB344" s="199">
        <v>6.8395943710593876E-2</v>
      </c>
      <c r="AC344" s="198">
        <v>10780</v>
      </c>
      <c r="AD344" s="199">
        <v>0.31415335852736814</v>
      </c>
      <c r="AE344" s="198">
        <v>11125</v>
      </c>
      <c r="AF344" s="199">
        <v>4.5386205600451035E-2</v>
      </c>
      <c r="AG344" s="198">
        <v>0</v>
      </c>
      <c r="AH344" s="199" t="s">
        <v>132</v>
      </c>
      <c r="AI344" s="198">
        <v>0</v>
      </c>
      <c r="AJ344" s="199" t="s">
        <v>132</v>
      </c>
      <c r="AK344" s="198">
        <v>6540</v>
      </c>
      <c r="AL344" s="199">
        <v>-0.24410540915395285</v>
      </c>
      <c r="AM344" s="198">
        <v>12800</v>
      </c>
      <c r="AN344" s="199">
        <v>0.53000239062873544</v>
      </c>
      <c r="AO344" s="198">
        <v>3126</v>
      </c>
      <c r="AP344" s="199">
        <v>4.6885465505693169E-2</v>
      </c>
      <c r="AQ344" s="198">
        <v>5073</v>
      </c>
      <c r="AR344" s="199">
        <v>-0.34836223506743735</v>
      </c>
      <c r="AS344" s="198">
        <v>1262909.8931653758</v>
      </c>
      <c r="AT344" s="199">
        <v>0.11549972952613485</v>
      </c>
      <c r="AU344" s="200">
        <v>1615401.794614888</v>
      </c>
      <c r="AV344" s="201">
        <v>6.0548920762802272E-2</v>
      </c>
    </row>
    <row r="345" spans="2:48" ht="15" hidden="1" customHeight="1" outlineLevel="1">
      <c r="B345" s="184" t="s">
        <v>11</v>
      </c>
      <c r="C345" s="185">
        <v>21346</v>
      </c>
      <c r="D345" s="186">
        <v>-0.1007288199856764</v>
      </c>
      <c r="E345" s="185">
        <v>2801</v>
      </c>
      <c r="F345" s="186">
        <v>1.1921965317919003E-2</v>
      </c>
      <c r="G345" s="185">
        <v>5612</v>
      </c>
      <c r="H345" s="186">
        <v>0.70473876063183472</v>
      </c>
      <c r="I345" s="185">
        <v>29451</v>
      </c>
      <c r="J345" s="186">
        <v>0.10064279841542723</v>
      </c>
      <c r="K345" s="185">
        <v>3776</v>
      </c>
      <c r="L345" s="186">
        <v>-0.20270270270270274</v>
      </c>
      <c r="M345" s="185">
        <v>36978</v>
      </c>
      <c r="N345" s="186">
        <v>8.3826719033941011E-2</v>
      </c>
      <c r="O345" s="185">
        <v>0</v>
      </c>
      <c r="P345" s="186" t="s">
        <v>132</v>
      </c>
      <c r="Q345" s="185">
        <v>5411</v>
      </c>
      <c r="R345" s="186">
        <v>1.4517444494789307</v>
      </c>
      <c r="S345" s="185">
        <v>29448.066890349426</v>
      </c>
      <c r="T345" s="186">
        <v>1.5461784884104546E-2</v>
      </c>
      <c r="U345" s="185">
        <v>12107</v>
      </c>
      <c r="V345" s="186">
        <v>2.5408655882103837E-2</v>
      </c>
      <c r="W345" s="185">
        <v>4987</v>
      </c>
      <c r="X345" s="186">
        <v>6.0386987029555694E-2</v>
      </c>
      <c r="Y345" s="185">
        <v>5449</v>
      </c>
      <c r="Z345" s="186">
        <v>-1.8905293482174956E-2</v>
      </c>
      <c r="AA345" s="185">
        <v>6905</v>
      </c>
      <c r="AB345" s="186">
        <v>-4.3258832011535686E-3</v>
      </c>
      <c r="AC345" s="185">
        <v>839</v>
      </c>
      <c r="AD345" s="186">
        <v>-7.0874861572535974E-2</v>
      </c>
      <c r="AE345" s="185">
        <v>1184</v>
      </c>
      <c r="AF345" s="186">
        <v>0.52971576227390171</v>
      </c>
      <c r="AG345" s="185">
        <v>0</v>
      </c>
      <c r="AH345" s="186" t="s">
        <v>132</v>
      </c>
      <c r="AI345" s="185">
        <v>0</v>
      </c>
      <c r="AJ345" s="186" t="s">
        <v>132</v>
      </c>
      <c r="AK345" s="185">
        <v>554</v>
      </c>
      <c r="AL345" s="186">
        <v>-9.4771241830065356E-2</v>
      </c>
      <c r="AM345" s="185">
        <v>694</v>
      </c>
      <c r="AN345" s="186">
        <v>0.25497287522603984</v>
      </c>
      <c r="AO345" s="185">
        <v>174</v>
      </c>
      <c r="AP345" s="186">
        <v>-0.41610738255033553</v>
      </c>
      <c r="AQ345" s="185">
        <v>431</v>
      </c>
      <c r="AR345" s="186">
        <v>8.8383838383838453E-2</v>
      </c>
      <c r="AS345" s="185">
        <v>117353</v>
      </c>
      <c r="AT345" s="186">
        <v>0.10279662450429461</v>
      </c>
      <c r="AU345" s="187">
        <v>138699</v>
      </c>
      <c r="AV345" s="188">
        <v>6.567755914284179E-2</v>
      </c>
    </row>
    <row r="346" spans="2:48" ht="15" hidden="1" customHeight="1" outlineLevel="1">
      <c r="B346" s="184" t="s">
        <v>12</v>
      </c>
      <c r="C346" s="185">
        <v>22520</v>
      </c>
      <c r="D346" s="186">
        <v>-1.7730496453900457E-3</v>
      </c>
      <c r="E346" s="185">
        <v>2258</v>
      </c>
      <c r="F346" s="186">
        <v>0.15204081632653055</v>
      </c>
      <c r="G346" s="185">
        <v>3327</v>
      </c>
      <c r="H346" s="186">
        <v>-0.1179745493107105</v>
      </c>
      <c r="I346" s="185">
        <v>25644</v>
      </c>
      <c r="J346" s="186">
        <v>-6.3198655658654235E-2</v>
      </c>
      <c r="K346" s="185">
        <v>3019</v>
      </c>
      <c r="L346" s="186">
        <v>-0.30050973123262281</v>
      </c>
      <c r="M346" s="185">
        <v>43159</v>
      </c>
      <c r="N346" s="186">
        <v>0.23629332569464334</v>
      </c>
      <c r="O346" s="185">
        <v>0</v>
      </c>
      <c r="P346" s="186" t="s">
        <v>132</v>
      </c>
      <c r="Q346" s="185">
        <v>3077</v>
      </c>
      <c r="R346" s="186">
        <v>0.58526532715095314</v>
      </c>
      <c r="S346" s="185">
        <v>26742.505968840513</v>
      </c>
      <c r="T346" s="186">
        <v>8.3862321806705831E-2</v>
      </c>
      <c r="U346" s="185">
        <v>11280</v>
      </c>
      <c r="V346" s="186">
        <v>-7.2292129286947948E-2</v>
      </c>
      <c r="W346" s="185">
        <v>3612</v>
      </c>
      <c r="X346" s="186">
        <v>0.25503822098679629</v>
      </c>
      <c r="Y346" s="185">
        <v>5584</v>
      </c>
      <c r="Z346" s="186">
        <v>0.32322274881516577</v>
      </c>
      <c r="AA346" s="185">
        <v>6266</v>
      </c>
      <c r="AB346" s="186">
        <v>0.15694239290989653</v>
      </c>
      <c r="AC346" s="185">
        <v>918</v>
      </c>
      <c r="AD346" s="186">
        <v>0.29661016949152552</v>
      </c>
      <c r="AE346" s="185">
        <v>1331</v>
      </c>
      <c r="AF346" s="186">
        <v>0.47888888888888892</v>
      </c>
      <c r="AG346" s="185">
        <v>0</v>
      </c>
      <c r="AH346" s="186" t="s">
        <v>132</v>
      </c>
      <c r="AI346" s="185">
        <v>0</v>
      </c>
      <c r="AJ346" s="186" t="s">
        <v>132</v>
      </c>
      <c r="AK346" s="185">
        <v>660</v>
      </c>
      <c r="AL346" s="186">
        <v>0.16607773851590113</v>
      </c>
      <c r="AM346" s="185">
        <v>648</v>
      </c>
      <c r="AN346" s="186">
        <v>0.51401869158878499</v>
      </c>
      <c r="AO346" s="185">
        <v>212</v>
      </c>
      <c r="AP346" s="186">
        <v>-0.22627737226277367</v>
      </c>
      <c r="AQ346" s="185">
        <v>285</v>
      </c>
      <c r="AR346" s="186">
        <v>-6.25E-2</v>
      </c>
      <c r="AS346" s="185">
        <v>111281.79888055546</v>
      </c>
      <c r="AT346" s="186">
        <v>8.9665701696970634E-2</v>
      </c>
      <c r="AU346" s="187">
        <v>133801.79710750582</v>
      </c>
      <c r="AV346" s="188">
        <v>7.31226852506901E-2</v>
      </c>
    </row>
    <row r="347" spans="2:48" ht="15" hidden="1" customHeight="1" outlineLevel="1">
      <c r="B347" s="184" t="s">
        <v>13</v>
      </c>
      <c r="C347" s="185">
        <v>34788</v>
      </c>
      <c r="D347" s="186">
        <v>-1.4057363110758447E-2</v>
      </c>
      <c r="E347" s="185">
        <v>2325</v>
      </c>
      <c r="F347" s="186">
        <v>-0.12297246322142585</v>
      </c>
      <c r="G347" s="185">
        <v>4677</v>
      </c>
      <c r="H347" s="186">
        <v>0.21765165321530855</v>
      </c>
      <c r="I347" s="185">
        <v>18388</v>
      </c>
      <c r="J347" s="186">
        <v>3.5593602162649285E-2</v>
      </c>
      <c r="K347" s="185">
        <v>6146</v>
      </c>
      <c r="L347" s="186">
        <v>-0.15344352617079893</v>
      </c>
      <c r="M347" s="185">
        <v>39146</v>
      </c>
      <c r="N347" s="186">
        <v>0.12356132143164666</v>
      </c>
      <c r="O347" s="185">
        <v>0</v>
      </c>
      <c r="P347" s="186" t="s">
        <v>132</v>
      </c>
      <c r="Q347" s="185">
        <v>3614</v>
      </c>
      <c r="R347" s="186">
        <v>0.63233965672990067</v>
      </c>
      <c r="S347" s="185">
        <v>12196.22848941242</v>
      </c>
      <c r="T347" s="186">
        <v>6.3289225696681051E-3</v>
      </c>
      <c r="U347" s="185">
        <v>5445</v>
      </c>
      <c r="V347" s="186">
        <v>-0.18622029591989242</v>
      </c>
      <c r="W347" s="185">
        <v>2002</v>
      </c>
      <c r="X347" s="186">
        <v>0.41284403669724767</v>
      </c>
      <c r="Y347" s="185">
        <v>2685</v>
      </c>
      <c r="Z347" s="186">
        <v>1.8656716417910779E-3</v>
      </c>
      <c r="AA347" s="185">
        <v>2064</v>
      </c>
      <c r="AB347" s="186">
        <v>0.5518796992481203</v>
      </c>
      <c r="AC347" s="185">
        <v>728</v>
      </c>
      <c r="AD347" s="186">
        <v>1.1411764705882352</v>
      </c>
      <c r="AE347" s="185">
        <v>602</v>
      </c>
      <c r="AF347" s="186">
        <v>0.16216216216216206</v>
      </c>
      <c r="AG347" s="185">
        <v>0</v>
      </c>
      <c r="AH347" s="186" t="s">
        <v>132</v>
      </c>
      <c r="AI347" s="185">
        <v>0</v>
      </c>
      <c r="AJ347" s="186" t="s">
        <v>132</v>
      </c>
      <c r="AK347" s="185">
        <v>635</v>
      </c>
      <c r="AL347" s="186">
        <v>1.9261637239165408E-2</v>
      </c>
      <c r="AM347" s="185">
        <v>644</v>
      </c>
      <c r="AN347" s="186">
        <v>0.83475783475783483</v>
      </c>
      <c r="AO347" s="185">
        <v>242</v>
      </c>
      <c r="AP347" s="186">
        <v>-0.73667029379760607</v>
      </c>
      <c r="AQ347" s="185">
        <v>580</v>
      </c>
      <c r="AR347" s="186">
        <v>-9.5163806552262087E-2</v>
      </c>
      <c r="AS347" s="185">
        <v>89925.301447510035</v>
      </c>
      <c r="AT347" s="186">
        <v>6.9593484364554481E-2</v>
      </c>
      <c r="AU347" s="187">
        <v>124713.28739014691</v>
      </c>
      <c r="AV347" s="188">
        <v>4.4865991891984258E-2</v>
      </c>
    </row>
    <row r="348" spans="2:48" ht="15" hidden="1" customHeight="1" outlineLevel="1">
      <c r="B348" s="184" t="s">
        <v>14</v>
      </c>
      <c r="C348" s="185">
        <v>45372</v>
      </c>
      <c r="D348" s="186">
        <v>2.062760094477567E-2</v>
      </c>
      <c r="E348" s="185">
        <v>2002</v>
      </c>
      <c r="F348" s="186">
        <v>4.8716605552645342E-2</v>
      </c>
      <c r="G348" s="185">
        <v>4059</v>
      </c>
      <c r="H348" s="186">
        <v>5.8685446009389741E-2</v>
      </c>
      <c r="I348" s="185">
        <v>18121</v>
      </c>
      <c r="J348" s="186">
        <v>8.5284781697310796E-2</v>
      </c>
      <c r="K348" s="185">
        <v>6098</v>
      </c>
      <c r="L348" s="186">
        <v>6.0890744606819869E-2</v>
      </c>
      <c r="M348" s="185">
        <v>43131</v>
      </c>
      <c r="N348" s="186">
        <v>-0.13884396525905962</v>
      </c>
      <c r="O348" s="185">
        <v>0</v>
      </c>
      <c r="P348" s="186" t="s">
        <v>132</v>
      </c>
      <c r="Q348" s="185">
        <v>3196</v>
      </c>
      <c r="R348" s="186">
        <v>0.59959959959959952</v>
      </c>
      <c r="S348" s="185">
        <v>1730.7952182952181</v>
      </c>
      <c r="T348" s="186">
        <v>1.4034894146045191</v>
      </c>
      <c r="U348" s="185">
        <v>378</v>
      </c>
      <c r="V348" s="186">
        <v>5.75</v>
      </c>
      <c r="W348" s="185">
        <v>535</v>
      </c>
      <c r="X348" s="186">
        <v>9.2884615384615383</v>
      </c>
      <c r="Y348" s="185">
        <v>448</v>
      </c>
      <c r="Z348" s="186">
        <v>-0.2432432432432432</v>
      </c>
      <c r="AA348" s="185">
        <v>355</v>
      </c>
      <c r="AB348" s="186">
        <v>31.272727272727273</v>
      </c>
      <c r="AC348" s="185">
        <v>504</v>
      </c>
      <c r="AD348" s="186">
        <v>0.65789473684210531</v>
      </c>
      <c r="AE348" s="185">
        <v>674</v>
      </c>
      <c r="AF348" s="186">
        <v>0.57476635514018692</v>
      </c>
      <c r="AG348" s="185">
        <v>0</v>
      </c>
      <c r="AH348" s="186" t="s">
        <v>132</v>
      </c>
      <c r="AI348" s="185">
        <v>0</v>
      </c>
      <c r="AJ348" s="186" t="s">
        <v>132</v>
      </c>
      <c r="AK348" s="185">
        <v>878</v>
      </c>
      <c r="AL348" s="186">
        <v>0.26149425287356332</v>
      </c>
      <c r="AM348" s="185">
        <v>570</v>
      </c>
      <c r="AN348" s="186">
        <v>0.56164383561643838</v>
      </c>
      <c r="AO348" s="185">
        <v>299</v>
      </c>
      <c r="AP348" s="186">
        <v>-0.4462962962962963</v>
      </c>
      <c r="AQ348" s="185">
        <v>924</v>
      </c>
      <c r="AR348" s="186">
        <v>-0.35429769392033539</v>
      </c>
      <c r="AS348" s="185">
        <v>82219.792182064732</v>
      </c>
      <c r="AT348" s="186">
        <v>-2.9919582485895102E-2</v>
      </c>
      <c r="AU348" s="187">
        <v>127591.81280966567</v>
      </c>
      <c r="AV348" s="188">
        <v>-1.252777641440217E-2</v>
      </c>
    </row>
    <row r="349" spans="2:48" ht="15" hidden="1" customHeight="1" outlineLevel="1">
      <c r="B349" s="184" t="s">
        <v>15</v>
      </c>
      <c r="C349" s="185">
        <v>60148</v>
      </c>
      <c r="D349" s="186">
        <v>-4.7628095509531954E-2</v>
      </c>
      <c r="E349" s="185">
        <v>1855</v>
      </c>
      <c r="F349" s="186">
        <v>-4.2333505420753759E-2</v>
      </c>
      <c r="G349" s="185">
        <v>3799</v>
      </c>
      <c r="H349" s="186">
        <v>-0.3350253807106599</v>
      </c>
      <c r="I349" s="185">
        <v>14444</v>
      </c>
      <c r="J349" s="186">
        <v>2.1282613306936371E-2</v>
      </c>
      <c r="K349" s="185">
        <v>6560</v>
      </c>
      <c r="L349" s="186">
        <v>-0.15289256198347112</v>
      </c>
      <c r="M349" s="185">
        <v>44124</v>
      </c>
      <c r="N349" s="186">
        <v>0.13888960586428523</v>
      </c>
      <c r="O349" s="185">
        <v>0</v>
      </c>
      <c r="P349" s="186" t="s">
        <v>132</v>
      </c>
      <c r="Q349" s="185">
        <v>4609</v>
      </c>
      <c r="R349" s="186">
        <v>0.34021517883105545</v>
      </c>
      <c r="S349" s="185">
        <v>115.30279720279719</v>
      </c>
      <c r="T349" s="186">
        <v>0.12754671784588756</v>
      </c>
      <c r="U349" s="185">
        <v>54</v>
      </c>
      <c r="V349" s="186">
        <v>0.38461538461538458</v>
      </c>
      <c r="W349" s="185">
        <v>33</v>
      </c>
      <c r="X349" s="186">
        <v>0.10000000000000009</v>
      </c>
      <c r="Y349" s="185">
        <v>18</v>
      </c>
      <c r="Z349" s="186">
        <v>-0.18181818181818177</v>
      </c>
      <c r="AA349" s="185">
        <v>10</v>
      </c>
      <c r="AB349" s="186">
        <v>-0.16666666666666663</v>
      </c>
      <c r="AC349" s="185">
        <v>436</v>
      </c>
      <c r="AD349" s="186">
        <v>0.92920353982300874</v>
      </c>
      <c r="AE349" s="185">
        <v>639</v>
      </c>
      <c r="AF349" s="186">
        <v>0.60552763819095468</v>
      </c>
      <c r="AG349" s="185">
        <v>0</v>
      </c>
      <c r="AH349" s="186" t="s">
        <v>132</v>
      </c>
      <c r="AI349" s="185">
        <v>0</v>
      </c>
      <c r="AJ349" s="186" t="s">
        <v>132</v>
      </c>
      <c r="AK349" s="185">
        <v>1155</v>
      </c>
      <c r="AL349" s="186">
        <v>8.1460674157303403E-2</v>
      </c>
      <c r="AM349" s="185">
        <v>334</v>
      </c>
      <c r="AN349" s="186">
        <v>0.18439716312056742</v>
      </c>
      <c r="AO349" s="185">
        <v>416</v>
      </c>
      <c r="AP349" s="186">
        <v>-0.44310575635876837</v>
      </c>
      <c r="AQ349" s="185">
        <v>1781</v>
      </c>
      <c r="AR349" s="186">
        <v>9.7350585335797879E-2</v>
      </c>
      <c r="AS349" s="185">
        <v>80268.123534566112</v>
      </c>
      <c r="AT349" s="186">
        <v>5.3867332138836099E-2</v>
      </c>
      <c r="AU349" s="187">
        <v>140416.07590647065</v>
      </c>
      <c r="AV349" s="188">
        <v>7.8586357470729062E-3</v>
      </c>
    </row>
    <row r="350" spans="2:48" ht="15" hidden="1" customHeight="1" outlineLevel="1">
      <c r="B350" s="184" t="s">
        <v>16</v>
      </c>
      <c r="C350" s="185">
        <v>48344</v>
      </c>
      <c r="D350" s="186">
        <v>9.6907403625802635E-2</v>
      </c>
      <c r="E350" s="185">
        <v>2027</v>
      </c>
      <c r="F350" s="186">
        <v>-0.15857202158572026</v>
      </c>
      <c r="G350" s="185">
        <v>6542</v>
      </c>
      <c r="H350" s="186">
        <v>1.4106340102309822E-2</v>
      </c>
      <c r="I350" s="185">
        <v>14313</v>
      </c>
      <c r="J350" s="186">
        <v>-0.1238369245837414</v>
      </c>
      <c r="K350" s="185">
        <v>6103</v>
      </c>
      <c r="L350" s="186">
        <v>5.4969749351771791E-2</v>
      </c>
      <c r="M350" s="185">
        <v>42525</v>
      </c>
      <c r="N350" s="186">
        <v>0.11834319526627213</v>
      </c>
      <c r="O350" s="185">
        <v>0</v>
      </c>
      <c r="P350" s="186" t="s">
        <v>132</v>
      </c>
      <c r="Q350" s="185">
        <v>2904</v>
      </c>
      <c r="R350" s="186">
        <v>0.57654723127035834</v>
      </c>
      <c r="S350" s="185">
        <v>117.06858974358974</v>
      </c>
      <c r="T350" s="186">
        <v>5.497920605898643E-2</v>
      </c>
      <c r="U350" s="185">
        <v>60</v>
      </c>
      <c r="V350" s="186">
        <v>0.875</v>
      </c>
      <c r="W350" s="185">
        <v>29</v>
      </c>
      <c r="X350" s="186">
        <v>-0.25641025641025639</v>
      </c>
      <c r="Y350" s="185">
        <v>18</v>
      </c>
      <c r="Z350" s="186">
        <v>-0.55000000000000004</v>
      </c>
      <c r="AA350" s="185">
        <v>10</v>
      </c>
      <c r="AB350" s="186">
        <v>9</v>
      </c>
      <c r="AC350" s="185">
        <v>323</v>
      </c>
      <c r="AD350" s="186">
        <v>2.2151898734177111E-2</v>
      </c>
      <c r="AE350" s="185">
        <v>758</v>
      </c>
      <c r="AF350" s="186">
        <v>0.84878048780487814</v>
      </c>
      <c r="AG350" s="185">
        <v>0</v>
      </c>
      <c r="AH350" s="186" t="s">
        <v>132</v>
      </c>
      <c r="AI350" s="185">
        <v>0</v>
      </c>
      <c r="AJ350" s="186" t="s">
        <v>132</v>
      </c>
      <c r="AK350" s="185">
        <v>762</v>
      </c>
      <c r="AL350" s="186">
        <v>5.3941908713692976E-2</v>
      </c>
      <c r="AM350" s="185">
        <v>507</v>
      </c>
      <c r="AN350" s="186">
        <v>0.85714285714285721</v>
      </c>
      <c r="AO350" s="185">
        <v>307</v>
      </c>
      <c r="AP350" s="186">
        <v>-0.36307053941908718</v>
      </c>
      <c r="AQ350" s="185">
        <v>1164</v>
      </c>
      <c r="AR350" s="186">
        <v>1.093525179856115</v>
      </c>
      <c r="AS350" s="185">
        <v>78362.392546695133</v>
      </c>
      <c r="AT350" s="186">
        <v>6.2995386016650778E-2</v>
      </c>
      <c r="AU350" s="187">
        <v>126706.48945409876</v>
      </c>
      <c r="AV350" s="188">
        <v>7.5685611234266759E-2</v>
      </c>
    </row>
    <row r="351" spans="2:48" ht="15" hidden="1" customHeight="1" outlineLevel="1">
      <c r="B351" s="184" t="s">
        <v>17</v>
      </c>
      <c r="C351" s="185">
        <v>32474</v>
      </c>
      <c r="D351" s="186">
        <v>8.6304944135946915E-2</v>
      </c>
      <c r="E351" s="185">
        <v>1270</v>
      </c>
      <c r="F351" s="186">
        <v>-0.15333333333333332</v>
      </c>
      <c r="G351" s="185">
        <v>3257</v>
      </c>
      <c r="H351" s="186">
        <v>-4.1494997057092364E-2</v>
      </c>
      <c r="I351" s="185">
        <v>13865</v>
      </c>
      <c r="J351" s="186">
        <v>5.0697180963928501E-2</v>
      </c>
      <c r="K351" s="185">
        <v>5670</v>
      </c>
      <c r="L351" s="186">
        <v>0.22250970245795609</v>
      </c>
      <c r="M351" s="185">
        <v>35356</v>
      </c>
      <c r="N351" s="186">
        <v>0.11790558699845066</v>
      </c>
      <c r="O351" s="185">
        <v>0</v>
      </c>
      <c r="P351" s="186" t="s">
        <v>132</v>
      </c>
      <c r="Q351" s="185">
        <v>2372</v>
      </c>
      <c r="R351" s="186">
        <v>0.3431483578708947</v>
      </c>
      <c r="S351" s="185">
        <v>189.49893025246044</v>
      </c>
      <c r="T351" s="186">
        <v>0.54928426223379478</v>
      </c>
      <c r="U351" s="185">
        <v>37</v>
      </c>
      <c r="V351" s="186">
        <v>-9.7560975609756073E-2</v>
      </c>
      <c r="W351" s="185">
        <v>66</v>
      </c>
      <c r="X351" s="186">
        <v>0.83333333333333326</v>
      </c>
      <c r="Y351" s="185">
        <v>29</v>
      </c>
      <c r="Z351" s="186">
        <v>-0.23684210526315785</v>
      </c>
      <c r="AA351" s="185">
        <v>57</v>
      </c>
      <c r="AB351" s="186">
        <v>6.125</v>
      </c>
      <c r="AC351" s="185">
        <v>424</v>
      </c>
      <c r="AD351" s="186">
        <v>2.050359712230216</v>
      </c>
      <c r="AE351" s="185">
        <v>416</v>
      </c>
      <c r="AF351" s="186">
        <v>-0.23529411764705888</v>
      </c>
      <c r="AG351" s="185">
        <v>0</v>
      </c>
      <c r="AH351" s="186" t="s">
        <v>132</v>
      </c>
      <c r="AI351" s="185">
        <v>0</v>
      </c>
      <c r="AJ351" s="186" t="s">
        <v>132</v>
      </c>
      <c r="AK351" s="185">
        <v>754</v>
      </c>
      <c r="AL351" s="186">
        <v>0.68303571428571419</v>
      </c>
      <c r="AM351" s="185">
        <v>466</v>
      </c>
      <c r="AN351" s="186">
        <v>0.806201550387597</v>
      </c>
      <c r="AO351" s="185">
        <v>202</v>
      </c>
      <c r="AP351" s="186">
        <v>-0.33552631578947367</v>
      </c>
      <c r="AQ351" s="185">
        <v>575</v>
      </c>
      <c r="AR351" s="186">
        <v>1.3469387755102042</v>
      </c>
      <c r="AS351" s="185">
        <v>64825.788990935958</v>
      </c>
      <c r="AT351" s="186">
        <v>0.11410592262955621</v>
      </c>
      <c r="AU351" s="187">
        <v>97299.875295880076</v>
      </c>
      <c r="AV351" s="188">
        <v>0.10467350545737353</v>
      </c>
    </row>
    <row r="352" spans="2:48" ht="15" hidden="1" customHeight="1" outlineLevel="1">
      <c r="B352" s="184" t="s">
        <v>18</v>
      </c>
      <c r="C352" s="185">
        <v>27172</v>
      </c>
      <c r="D352" s="186">
        <v>-7.0120803531706688E-2</v>
      </c>
      <c r="E352" s="185">
        <v>2084</v>
      </c>
      <c r="F352" s="186">
        <v>0.40525960890087664</v>
      </c>
      <c r="G352" s="185">
        <v>3687</v>
      </c>
      <c r="H352" s="186">
        <v>0.30976909413854359</v>
      </c>
      <c r="I352" s="185">
        <v>16741</v>
      </c>
      <c r="J352" s="186">
        <v>-8.7286010249700174E-2</v>
      </c>
      <c r="K352" s="185">
        <v>7364</v>
      </c>
      <c r="L352" s="186">
        <v>-0.26777368996718698</v>
      </c>
      <c r="M352" s="185">
        <v>34961</v>
      </c>
      <c r="N352" s="186">
        <v>0.18007830959292503</v>
      </c>
      <c r="O352" s="185">
        <v>0</v>
      </c>
      <c r="P352" s="186" t="s">
        <v>132</v>
      </c>
      <c r="Q352" s="185">
        <v>2808</v>
      </c>
      <c r="R352" s="186">
        <v>0.33650642551166121</v>
      </c>
      <c r="S352" s="185">
        <v>141.40954182429593</v>
      </c>
      <c r="T352" s="186">
        <v>5.9347174187743823E-2</v>
      </c>
      <c r="U352" s="185">
        <v>73</v>
      </c>
      <c r="V352" s="186">
        <v>0.19672131147540983</v>
      </c>
      <c r="W352" s="185">
        <v>21</v>
      </c>
      <c r="X352" s="186">
        <v>-0.30000000000000004</v>
      </c>
      <c r="Y352" s="185">
        <v>20</v>
      </c>
      <c r="Z352" s="186">
        <v>-0.48717948717948723</v>
      </c>
      <c r="AA352" s="185">
        <v>28</v>
      </c>
      <c r="AB352" s="186">
        <v>4.5999999999999996</v>
      </c>
      <c r="AC352" s="185">
        <v>516</v>
      </c>
      <c r="AD352" s="186">
        <v>0.58769230769230774</v>
      </c>
      <c r="AE352" s="185">
        <v>639</v>
      </c>
      <c r="AF352" s="186">
        <v>0.26785714285714279</v>
      </c>
      <c r="AG352" s="185">
        <v>0</v>
      </c>
      <c r="AH352" s="186" t="s">
        <v>132</v>
      </c>
      <c r="AI352" s="185">
        <v>0</v>
      </c>
      <c r="AJ352" s="186" t="s">
        <v>132</v>
      </c>
      <c r="AK352" s="185">
        <v>867</v>
      </c>
      <c r="AL352" s="186">
        <v>0.83298097251585634</v>
      </c>
      <c r="AM352" s="185">
        <v>396</v>
      </c>
      <c r="AN352" s="186">
        <v>-7.4766355140186924E-2</v>
      </c>
      <c r="AO352" s="185">
        <v>169</v>
      </c>
      <c r="AP352" s="186">
        <v>-0.29583333333333328</v>
      </c>
      <c r="AQ352" s="185">
        <v>463</v>
      </c>
      <c r="AR352" s="186">
        <v>0.74060150375939848</v>
      </c>
      <c r="AS352" s="185">
        <v>70842.867519871288</v>
      </c>
      <c r="AT352" s="186">
        <v>6.0611967619776053E-2</v>
      </c>
      <c r="AU352" s="187">
        <v>98014.797399067756</v>
      </c>
      <c r="AV352" s="188">
        <v>2.0823814736954382E-2</v>
      </c>
    </row>
    <row r="353" spans="2:48" ht="15" hidden="1" customHeight="1" outlineLevel="1">
      <c r="B353" s="184" t="s">
        <v>19</v>
      </c>
      <c r="C353" s="185">
        <v>26384</v>
      </c>
      <c r="D353" s="186">
        <v>-0.3262340713501366</v>
      </c>
      <c r="E353" s="185">
        <v>2938</v>
      </c>
      <c r="F353" s="186">
        <v>7.8165137614678804E-2</v>
      </c>
      <c r="G353" s="185">
        <v>4105</v>
      </c>
      <c r="H353" s="186">
        <v>1.0088582677165281E-2</v>
      </c>
      <c r="I353" s="185">
        <v>23437</v>
      </c>
      <c r="J353" s="186">
        <v>-4.7137761168676295E-3</v>
      </c>
      <c r="K353" s="185">
        <v>10400</v>
      </c>
      <c r="L353" s="186">
        <v>6.9518716577540163E-2</v>
      </c>
      <c r="M353" s="185">
        <v>30221</v>
      </c>
      <c r="N353" s="186">
        <v>6.7050349551585287E-2</v>
      </c>
      <c r="O353" s="185">
        <v>0</v>
      </c>
      <c r="P353" s="186" t="s">
        <v>132</v>
      </c>
      <c r="Q353" s="185">
        <v>2605</v>
      </c>
      <c r="R353" s="186">
        <v>0.12091222030981075</v>
      </c>
      <c r="S353" s="185">
        <v>13409.394167869888</v>
      </c>
      <c r="T353" s="186">
        <v>3.6041495390556344E-2</v>
      </c>
      <c r="U353" s="185">
        <v>6785</v>
      </c>
      <c r="V353" s="186">
        <v>-2.2052464687229767E-2</v>
      </c>
      <c r="W353" s="185">
        <v>1736</v>
      </c>
      <c r="X353" s="186">
        <v>0.56537421100090168</v>
      </c>
      <c r="Y353" s="185">
        <v>2162</v>
      </c>
      <c r="Z353" s="186">
        <v>-0.14915387642660372</v>
      </c>
      <c r="AA353" s="185">
        <v>2726</v>
      </c>
      <c r="AB353" s="186">
        <v>0.15753715498938425</v>
      </c>
      <c r="AC353" s="185">
        <v>732</v>
      </c>
      <c r="AD353" s="186">
        <v>0.44378698224852076</v>
      </c>
      <c r="AE353" s="185">
        <v>833</v>
      </c>
      <c r="AF353" s="186">
        <v>0.29750778816199386</v>
      </c>
      <c r="AG353" s="185">
        <v>0</v>
      </c>
      <c r="AH353" s="186" t="s">
        <v>132</v>
      </c>
      <c r="AI353" s="185">
        <v>0</v>
      </c>
      <c r="AJ353" s="186" t="s">
        <v>132</v>
      </c>
      <c r="AK353" s="185">
        <v>532</v>
      </c>
      <c r="AL353" s="186">
        <v>-5.0000000000000044E-2</v>
      </c>
      <c r="AM353" s="185">
        <v>1357</v>
      </c>
      <c r="AN353" s="186">
        <v>-0.11307189542483664</v>
      </c>
      <c r="AO353" s="185">
        <v>165</v>
      </c>
      <c r="AP353" s="186">
        <v>-0.36046511627906974</v>
      </c>
      <c r="AQ353" s="185">
        <v>381</v>
      </c>
      <c r="AR353" s="186">
        <v>0.17592592592592582</v>
      </c>
      <c r="AS353" s="185">
        <v>91115.989571793863</v>
      </c>
      <c r="AT353" s="186">
        <v>4.1589191470581266E-2</v>
      </c>
      <c r="AU353" s="187">
        <v>117499.66333772254</v>
      </c>
      <c r="AV353" s="188">
        <v>-7.2152005890363746E-2</v>
      </c>
    </row>
    <row r="354" spans="2:48" ht="15" hidden="1" customHeight="1" outlineLevel="1">
      <c r="B354" s="184" t="s">
        <v>20</v>
      </c>
      <c r="C354" s="185">
        <v>32851</v>
      </c>
      <c r="D354" s="186">
        <v>0.24050298315837182</v>
      </c>
      <c r="E354" s="185">
        <v>3552</v>
      </c>
      <c r="F354" s="186">
        <v>-2.7115858668857795E-2</v>
      </c>
      <c r="G354" s="185">
        <v>3828</v>
      </c>
      <c r="H354" s="186">
        <v>-0.19647355163727964</v>
      </c>
      <c r="I354" s="185">
        <v>27037</v>
      </c>
      <c r="J354" s="186">
        <v>0.14282695071434603</v>
      </c>
      <c r="K354" s="185">
        <v>8826</v>
      </c>
      <c r="L354" s="186">
        <v>-0.26627317316485166</v>
      </c>
      <c r="M354" s="185">
        <v>35024</v>
      </c>
      <c r="N354" s="186">
        <v>7.0611970410221936E-2</v>
      </c>
      <c r="O354" s="185">
        <v>0</v>
      </c>
      <c r="P354" s="186" t="s">
        <v>132</v>
      </c>
      <c r="Q354" s="185">
        <v>2226</v>
      </c>
      <c r="R354" s="186">
        <v>-0.31759656652360513</v>
      </c>
      <c r="S354" s="185">
        <v>30671.666456626033</v>
      </c>
      <c r="T354" s="186">
        <v>8.3224315647619118E-2</v>
      </c>
      <c r="U354" s="185">
        <v>13298</v>
      </c>
      <c r="V354" s="186">
        <v>-2.6250656266406658E-3</v>
      </c>
      <c r="W354" s="185">
        <v>4841</v>
      </c>
      <c r="X354" s="186">
        <v>0.74576271186440679</v>
      </c>
      <c r="Y354" s="185">
        <v>5575</v>
      </c>
      <c r="Z354" s="186">
        <v>-7.6681020205366046E-2</v>
      </c>
      <c r="AA354" s="185">
        <v>6957</v>
      </c>
      <c r="AB354" s="186">
        <v>0.12755267423014582</v>
      </c>
      <c r="AC354" s="185">
        <v>1029</v>
      </c>
      <c r="AD354" s="186">
        <v>4.2553191489361764E-2</v>
      </c>
      <c r="AE354" s="185">
        <v>865</v>
      </c>
      <c r="AF354" s="186">
        <v>3.9663461538461453E-2</v>
      </c>
      <c r="AG354" s="185">
        <v>0</v>
      </c>
      <c r="AH354" s="186" t="s">
        <v>132</v>
      </c>
      <c r="AI354" s="185">
        <v>0</v>
      </c>
      <c r="AJ354" s="186" t="s">
        <v>132</v>
      </c>
      <c r="AK354" s="185">
        <v>512</v>
      </c>
      <c r="AL354" s="186">
        <v>-0.34105534105534108</v>
      </c>
      <c r="AM354" s="185">
        <v>818</v>
      </c>
      <c r="AN354" s="186">
        <v>-0.12137486573576795</v>
      </c>
      <c r="AO354" s="185">
        <v>169</v>
      </c>
      <c r="AP354" s="186">
        <v>-0.30165289256198347</v>
      </c>
      <c r="AQ354" s="185">
        <v>633</v>
      </c>
      <c r="AR354" s="186">
        <v>0.72479564032697552</v>
      </c>
      <c r="AS354" s="185">
        <v>115189.8357191916</v>
      </c>
      <c r="AT354" s="186">
        <v>2.360636128864968E-2</v>
      </c>
      <c r="AU354" s="187">
        <v>148041.07622217474</v>
      </c>
      <c r="AV354" s="188">
        <v>6.4926247629738532E-2</v>
      </c>
    </row>
    <row r="355" spans="2:48" ht="15" hidden="1" customHeight="1" outlineLevel="1">
      <c r="B355" s="184" t="s">
        <v>21</v>
      </c>
      <c r="C355" s="185">
        <v>20115</v>
      </c>
      <c r="D355" s="186">
        <v>-3.9535883111302073E-2</v>
      </c>
      <c r="E355" s="185">
        <v>3435</v>
      </c>
      <c r="F355" s="186">
        <v>-0.14339152119700749</v>
      </c>
      <c r="G355" s="185">
        <v>5419</v>
      </c>
      <c r="H355" s="186">
        <v>0.19969005977418641</v>
      </c>
      <c r="I355" s="185">
        <v>23259</v>
      </c>
      <c r="J355" s="186">
        <v>0.1152186421173762</v>
      </c>
      <c r="K355" s="185">
        <v>8444</v>
      </c>
      <c r="L355" s="186">
        <v>-0.12342987646631376</v>
      </c>
      <c r="M355" s="185">
        <v>31836</v>
      </c>
      <c r="N355" s="186">
        <v>0.18742307261944724</v>
      </c>
      <c r="O355" s="185">
        <v>0</v>
      </c>
      <c r="P355" s="186" t="s">
        <v>132</v>
      </c>
      <c r="Q355" s="185">
        <v>2451</v>
      </c>
      <c r="R355" s="186">
        <v>0.32558139534883712</v>
      </c>
      <c r="S355" s="185">
        <v>30205.842325092148</v>
      </c>
      <c r="T355" s="186">
        <v>0.18824569314718298</v>
      </c>
      <c r="U355" s="185">
        <v>11722</v>
      </c>
      <c r="V355" s="186">
        <v>4.5114122681882973E-2</v>
      </c>
      <c r="W355" s="185">
        <v>4916</v>
      </c>
      <c r="X355" s="186">
        <v>0.73587570621468923</v>
      </c>
      <c r="Y355" s="185">
        <v>5866</v>
      </c>
      <c r="Z355" s="186">
        <v>6.1335263253120997E-2</v>
      </c>
      <c r="AA355" s="185">
        <v>7701</v>
      </c>
      <c r="AB355" s="186">
        <v>0.31776180698151957</v>
      </c>
      <c r="AC355" s="185">
        <v>803</v>
      </c>
      <c r="AD355" s="186">
        <v>-5.7511737089201875E-2</v>
      </c>
      <c r="AE355" s="185">
        <v>1120</v>
      </c>
      <c r="AF355" s="186">
        <v>0.23348017621145378</v>
      </c>
      <c r="AG355" s="185">
        <v>0</v>
      </c>
      <c r="AH355" s="186" t="s">
        <v>132</v>
      </c>
      <c r="AI355" s="185">
        <v>0</v>
      </c>
      <c r="AJ355" s="186" t="s">
        <v>132</v>
      </c>
      <c r="AK355" s="185">
        <v>497</v>
      </c>
      <c r="AL355" s="186">
        <v>-0.31542699724517909</v>
      </c>
      <c r="AM355" s="185">
        <v>953</v>
      </c>
      <c r="AN355" s="186">
        <v>1.2582938388625591</v>
      </c>
      <c r="AO355" s="185">
        <v>335</v>
      </c>
      <c r="AP355" s="186">
        <v>0.49553571428571419</v>
      </c>
      <c r="AQ355" s="185">
        <v>284</v>
      </c>
      <c r="AR355" s="186">
        <v>0.20338983050847448</v>
      </c>
      <c r="AS355" s="185">
        <v>109044.009968271</v>
      </c>
      <c r="AT355" s="186">
        <v>0.13039049732171071</v>
      </c>
      <c r="AU355" s="187">
        <v>129158.97043238788</v>
      </c>
      <c r="AV355" s="188">
        <v>0.10007987545856967</v>
      </c>
    </row>
    <row r="356" spans="2:48" ht="15" hidden="1" customHeight="1" outlineLevel="1">
      <c r="B356" s="184" t="s">
        <v>22</v>
      </c>
      <c r="C356" s="185">
        <v>19514</v>
      </c>
      <c r="D356" s="186">
        <v>4.2024883857531892E-2</v>
      </c>
      <c r="E356" s="185">
        <v>3652</v>
      </c>
      <c r="F356" s="186">
        <v>-0.16161616161616166</v>
      </c>
      <c r="G356" s="185">
        <v>5997</v>
      </c>
      <c r="H356" s="186">
        <v>0.12959126012431721</v>
      </c>
      <c r="I356" s="185">
        <v>27301</v>
      </c>
      <c r="J356" s="186">
        <v>8.2857369506584178E-2</v>
      </c>
      <c r="K356" s="185">
        <v>6384</v>
      </c>
      <c r="L356" s="186">
        <v>-1.0539367637941721E-2</v>
      </c>
      <c r="M356" s="185">
        <v>36156</v>
      </c>
      <c r="N356" s="186">
        <v>0.11078341013824877</v>
      </c>
      <c r="O356" s="185">
        <v>0</v>
      </c>
      <c r="P356" s="186" t="s">
        <v>132</v>
      </c>
      <c r="Q356" s="185">
        <v>3205</v>
      </c>
      <c r="R356" s="186">
        <v>0.44957033016734504</v>
      </c>
      <c r="S356" s="185">
        <v>34168.482913921092</v>
      </c>
      <c r="T356" s="186">
        <v>7.936851405982015E-2</v>
      </c>
      <c r="U356" s="185">
        <v>14237</v>
      </c>
      <c r="V356" s="186">
        <v>-6.4898813677599643E-3</v>
      </c>
      <c r="W356" s="185">
        <v>5073</v>
      </c>
      <c r="X356" s="186">
        <v>0.38644438371139667</v>
      </c>
      <c r="Y356" s="185">
        <v>6224</v>
      </c>
      <c r="Z356" s="186">
        <v>0.10295941874889247</v>
      </c>
      <c r="AA356" s="185">
        <v>8634</v>
      </c>
      <c r="AB356" s="186">
        <v>7.6156051352362031E-2</v>
      </c>
      <c r="AC356" s="185">
        <v>951</v>
      </c>
      <c r="AD356" s="186">
        <v>-4.9950049950049924E-2</v>
      </c>
      <c r="AE356" s="185">
        <v>1581</v>
      </c>
      <c r="AF356" s="186">
        <v>0.23902821316614431</v>
      </c>
      <c r="AG356" s="185">
        <v>0</v>
      </c>
      <c r="AH356" s="186" t="s">
        <v>132</v>
      </c>
      <c r="AI356" s="185">
        <v>0</v>
      </c>
      <c r="AJ356" s="186" t="s">
        <v>132</v>
      </c>
      <c r="AK356" s="185">
        <v>846</v>
      </c>
      <c r="AL356" s="186">
        <v>-0.24733096085409256</v>
      </c>
      <c r="AM356" s="185">
        <v>979</v>
      </c>
      <c r="AN356" s="186">
        <v>2.1785714285714284</v>
      </c>
      <c r="AO356" s="185">
        <v>296</v>
      </c>
      <c r="AP356" s="186">
        <v>-2.9508196721311442E-2</v>
      </c>
      <c r="AQ356" s="185">
        <v>284</v>
      </c>
      <c r="AR356" s="186">
        <v>-0.28822055137844615</v>
      </c>
      <c r="AS356" s="185">
        <v>121802.80095691714</v>
      </c>
      <c r="AT356" s="186">
        <v>8.5967004980612716E-2</v>
      </c>
      <c r="AU356" s="187">
        <v>141316.84298180105</v>
      </c>
      <c r="AV356" s="188">
        <v>7.9681219655631574E-2</v>
      </c>
    </row>
    <row r="357" spans="2:48" collapsed="1">
      <c r="B357" s="197">
        <v>1983</v>
      </c>
      <c r="C357" s="198">
        <v>391028</v>
      </c>
      <c r="D357" s="199">
        <v>-1.6754213698574993E-2</v>
      </c>
      <c r="E357" s="198">
        <v>30199</v>
      </c>
      <c r="F357" s="199">
        <v>-3.6990975477534382E-2</v>
      </c>
      <c r="G357" s="198">
        <v>54309</v>
      </c>
      <c r="H357" s="199">
        <v>4.9043847788294404E-2</v>
      </c>
      <c r="I357" s="198">
        <v>252001</v>
      </c>
      <c r="J357" s="199">
        <v>3.3316111466483056E-2</v>
      </c>
      <c r="K357" s="198">
        <v>78790</v>
      </c>
      <c r="L357" s="199">
        <v>-0.10589864052109577</v>
      </c>
      <c r="M357" s="198">
        <v>452617</v>
      </c>
      <c r="N357" s="199">
        <v>9.7593920052767791E-2</v>
      </c>
      <c r="O357" s="198">
        <v>0</v>
      </c>
      <c r="P357" s="199" t="s">
        <v>132</v>
      </c>
      <c r="Q357" s="198">
        <v>38478</v>
      </c>
      <c r="R357" s="199">
        <v>0.41702879870369003</v>
      </c>
      <c r="S357" s="198">
        <v>179118.44276023321</v>
      </c>
      <c r="T357" s="199">
        <v>8.355801855063949E-2</v>
      </c>
      <c r="U357" s="198">
        <v>75476</v>
      </c>
      <c r="V357" s="199">
        <v>-1.5996766749670766E-2</v>
      </c>
      <c r="W357" s="198">
        <v>27851</v>
      </c>
      <c r="X357" s="199">
        <v>0.42402086102873504</v>
      </c>
      <c r="Y357" s="198">
        <v>34078</v>
      </c>
      <c r="Z357" s="199">
        <v>3.4736138944555739E-2</v>
      </c>
      <c r="AA357" s="198">
        <v>41713</v>
      </c>
      <c r="AB357" s="199">
        <v>0.15516477430074782</v>
      </c>
      <c r="AC357" s="198">
        <v>8203</v>
      </c>
      <c r="AD357" s="199">
        <v>0.24137409200968518</v>
      </c>
      <c r="AE357" s="198">
        <v>10642</v>
      </c>
      <c r="AF357" s="199">
        <v>0.30833538234570934</v>
      </c>
      <c r="AG357" s="198">
        <v>0</v>
      </c>
      <c r="AH357" s="199" t="s">
        <v>132</v>
      </c>
      <c r="AI357" s="198">
        <v>0</v>
      </c>
      <c r="AJ357" s="199" t="s">
        <v>132</v>
      </c>
      <c r="AK357" s="198">
        <v>8652</v>
      </c>
      <c r="AL357" s="199">
        <v>3.0490709861838994E-2</v>
      </c>
      <c r="AM357" s="198">
        <v>8366</v>
      </c>
      <c r="AN357" s="199">
        <v>0.36498613150595527</v>
      </c>
      <c r="AO357" s="198">
        <v>2986</v>
      </c>
      <c r="AP357" s="199">
        <v>-0.38216428719222018</v>
      </c>
      <c r="AQ357" s="198">
        <v>7785</v>
      </c>
      <c r="AR357" s="199">
        <v>0.14687684148497349</v>
      </c>
      <c r="AS357" s="198">
        <v>1132147.1980112994</v>
      </c>
      <c r="AT357" s="199">
        <v>6.7210058696482777E-2</v>
      </c>
      <c r="AU357" s="200">
        <v>1523175.1812570856</v>
      </c>
      <c r="AV357" s="201">
        <v>4.4316078004299708E-2</v>
      </c>
    </row>
    <row r="358" spans="2:48" ht="15" hidden="1" customHeight="1" outlineLevel="1">
      <c r="B358" s="184" t="s">
        <v>11</v>
      </c>
      <c r="C358" s="185">
        <v>23737</v>
      </c>
      <c r="D358" s="186">
        <v>-7.0667919505128851E-2</v>
      </c>
      <c r="E358" s="185">
        <v>2768</v>
      </c>
      <c r="F358" s="186">
        <v>-2.7406886858749147E-2</v>
      </c>
      <c r="G358" s="185">
        <v>3292</v>
      </c>
      <c r="H358" s="186">
        <v>-0.3886722376973073</v>
      </c>
      <c r="I358" s="185">
        <v>26758</v>
      </c>
      <c r="J358" s="186">
        <v>-1.4365699130691079E-2</v>
      </c>
      <c r="K358" s="185">
        <v>4736</v>
      </c>
      <c r="L358" s="186">
        <v>-0.13116859291873051</v>
      </c>
      <c r="M358" s="185">
        <v>34118</v>
      </c>
      <c r="N358" s="186">
        <v>7.1511573128984596E-2</v>
      </c>
      <c r="O358" s="185">
        <v>0</v>
      </c>
      <c r="P358" s="186" t="s">
        <v>132</v>
      </c>
      <c r="Q358" s="185">
        <v>2207</v>
      </c>
      <c r="R358" s="186">
        <v>-0.14589783281733748</v>
      </c>
      <c r="S358" s="185">
        <v>28999.680075317021</v>
      </c>
      <c r="T358" s="186">
        <v>0.10902223807685729</v>
      </c>
      <c r="U358" s="185">
        <v>11807</v>
      </c>
      <c r="V358" s="186">
        <v>-5.4456634900296286E-2</v>
      </c>
      <c r="W358" s="185">
        <v>4703</v>
      </c>
      <c r="X358" s="186">
        <v>0.6012938372488934</v>
      </c>
      <c r="Y358" s="185">
        <v>5554</v>
      </c>
      <c r="Z358" s="186">
        <v>0.1332381146704753</v>
      </c>
      <c r="AA358" s="185">
        <v>6935</v>
      </c>
      <c r="AB358" s="186">
        <v>0.19117141875644106</v>
      </c>
      <c r="AC358" s="185">
        <v>903</v>
      </c>
      <c r="AD358" s="186">
        <v>-0.42775665399239549</v>
      </c>
      <c r="AE358" s="185">
        <v>774</v>
      </c>
      <c r="AF358" s="186">
        <v>-0.21739130434782605</v>
      </c>
      <c r="AG358" s="185">
        <v>0</v>
      </c>
      <c r="AH358" s="186" t="s">
        <v>132</v>
      </c>
      <c r="AI358" s="185">
        <v>0</v>
      </c>
      <c r="AJ358" s="186" t="s">
        <v>132</v>
      </c>
      <c r="AK358" s="185">
        <v>612</v>
      </c>
      <c r="AL358" s="186">
        <v>-0.46126760563380287</v>
      </c>
      <c r="AM358" s="185">
        <v>553</v>
      </c>
      <c r="AN358" s="186">
        <v>0.63126843657817111</v>
      </c>
      <c r="AO358" s="185">
        <v>298</v>
      </c>
      <c r="AP358" s="186">
        <v>-6.8749999999999978E-2</v>
      </c>
      <c r="AQ358" s="185">
        <v>396</v>
      </c>
      <c r="AR358" s="186">
        <v>-4.3478260869565188E-2</v>
      </c>
      <c r="AS358" s="185">
        <v>106414</v>
      </c>
      <c r="AT358" s="186">
        <v>2.2226826649589526E-3</v>
      </c>
      <c r="AU358" s="187">
        <v>130151</v>
      </c>
      <c r="AV358" s="188">
        <v>-1.1911630731855416E-2</v>
      </c>
    </row>
    <row r="359" spans="2:48" ht="15" hidden="1" customHeight="1" outlineLevel="1">
      <c r="B359" s="184" t="s">
        <v>12</v>
      </c>
      <c r="C359" s="185">
        <v>22560</v>
      </c>
      <c r="D359" s="186">
        <v>-0.18517715895546649</v>
      </c>
      <c r="E359" s="185">
        <v>1960</v>
      </c>
      <c r="F359" s="186">
        <v>-0.30447125621007809</v>
      </c>
      <c r="G359" s="185">
        <v>3772</v>
      </c>
      <c r="H359" s="186">
        <v>-0.39072847682119205</v>
      </c>
      <c r="I359" s="185">
        <v>27374</v>
      </c>
      <c r="J359" s="186">
        <v>7.4543670264965556E-2</v>
      </c>
      <c r="K359" s="185">
        <v>4316</v>
      </c>
      <c r="L359" s="186">
        <v>-5.9285091543156088E-2</v>
      </c>
      <c r="M359" s="185">
        <v>34910</v>
      </c>
      <c r="N359" s="186">
        <v>3.2229450029568341E-2</v>
      </c>
      <c r="O359" s="185">
        <v>0</v>
      </c>
      <c r="P359" s="186" t="s">
        <v>132</v>
      </c>
      <c r="Q359" s="185">
        <v>1941</v>
      </c>
      <c r="R359" s="186">
        <v>7.356194690265494E-2</v>
      </c>
      <c r="S359" s="185">
        <v>24673.342204813471</v>
      </c>
      <c r="T359" s="186">
        <v>4.7394300477629825E-2</v>
      </c>
      <c r="U359" s="185">
        <v>12159</v>
      </c>
      <c r="V359" s="186">
        <v>3.7280327589148676E-2</v>
      </c>
      <c r="W359" s="185">
        <v>2878</v>
      </c>
      <c r="X359" s="186">
        <v>0.47893114080164434</v>
      </c>
      <c r="Y359" s="185">
        <v>4220</v>
      </c>
      <c r="Z359" s="186">
        <v>-0.17400665492268541</v>
      </c>
      <c r="AA359" s="185">
        <v>5416</v>
      </c>
      <c r="AB359" s="186">
        <v>0.13329148357396936</v>
      </c>
      <c r="AC359" s="185">
        <v>708</v>
      </c>
      <c r="AD359" s="186">
        <v>-0.66993006993006987</v>
      </c>
      <c r="AE359" s="185">
        <v>900</v>
      </c>
      <c r="AF359" s="186">
        <v>-0.19137466307277629</v>
      </c>
      <c r="AG359" s="185">
        <v>0</v>
      </c>
      <c r="AH359" s="186" t="s">
        <v>132</v>
      </c>
      <c r="AI359" s="185">
        <v>0</v>
      </c>
      <c r="AJ359" s="186" t="s">
        <v>132</v>
      </c>
      <c r="AK359" s="185">
        <v>566</v>
      </c>
      <c r="AL359" s="186">
        <v>-0.33723653395784547</v>
      </c>
      <c r="AM359" s="185">
        <v>428</v>
      </c>
      <c r="AN359" s="186">
        <v>0.25513196480938416</v>
      </c>
      <c r="AO359" s="185">
        <v>274</v>
      </c>
      <c r="AP359" s="186">
        <v>-0.16969696969696968</v>
      </c>
      <c r="AQ359" s="185">
        <v>304</v>
      </c>
      <c r="AR359" s="186">
        <v>-0.33479212253829327</v>
      </c>
      <c r="AS359" s="185">
        <v>102124.7146783209</v>
      </c>
      <c r="AT359" s="186">
        <v>-1.333812753138619E-2</v>
      </c>
      <c r="AU359" s="187">
        <v>124684.52950116196</v>
      </c>
      <c r="AV359" s="188">
        <v>-4.9606207992492046E-2</v>
      </c>
    </row>
    <row r="360" spans="2:48" ht="15" hidden="1" customHeight="1" outlineLevel="1">
      <c r="B360" s="184" t="s">
        <v>13</v>
      </c>
      <c r="C360" s="185">
        <v>35284</v>
      </c>
      <c r="D360" s="186">
        <v>-0.11446856569205677</v>
      </c>
      <c r="E360" s="185">
        <v>2651</v>
      </c>
      <c r="F360" s="186">
        <v>-0.52954747116237799</v>
      </c>
      <c r="G360" s="185">
        <v>3841</v>
      </c>
      <c r="H360" s="186">
        <v>-2.2646310432569927E-2</v>
      </c>
      <c r="I360" s="185">
        <v>17756</v>
      </c>
      <c r="J360" s="186">
        <v>1.4686553517343937E-2</v>
      </c>
      <c r="K360" s="185">
        <v>7260</v>
      </c>
      <c r="L360" s="186">
        <v>6.5766294773928369E-2</v>
      </c>
      <c r="M360" s="185">
        <v>34841</v>
      </c>
      <c r="N360" s="186">
        <v>-1.1322360953461952E-2</v>
      </c>
      <c r="O360" s="185">
        <v>0</v>
      </c>
      <c r="P360" s="186" t="s">
        <v>132</v>
      </c>
      <c r="Q360" s="185">
        <v>2214</v>
      </c>
      <c r="R360" s="186">
        <v>-1.6437139049311433E-2</v>
      </c>
      <c r="S360" s="185">
        <v>12119.524954394894</v>
      </c>
      <c r="T360" s="186">
        <v>0.34207906557225676</v>
      </c>
      <c r="U360" s="185">
        <v>6691</v>
      </c>
      <c r="V360" s="186">
        <v>0.24855383467064751</v>
      </c>
      <c r="W360" s="185">
        <v>1417</v>
      </c>
      <c r="X360" s="186">
        <v>0.2823529411764707</v>
      </c>
      <c r="Y360" s="185">
        <v>2680</v>
      </c>
      <c r="Z360" s="186">
        <v>0.99404761904761907</v>
      </c>
      <c r="AA360" s="185">
        <v>1330</v>
      </c>
      <c r="AB360" s="186">
        <v>8.9271089271089288E-2</v>
      </c>
      <c r="AC360" s="185">
        <v>340</v>
      </c>
      <c r="AD360" s="186">
        <v>-0.30470347648261764</v>
      </c>
      <c r="AE360" s="185">
        <v>518</v>
      </c>
      <c r="AF360" s="186">
        <v>-1.8939393939393923E-2</v>
      </c>
      <c r="AG360" s="185">
        <v>0</v>
      </c>
      <c r="AH360" s="186" t="s">
        <v>132</v>
      </c>
      <c r="AI360" s="185">
        <v>0</v>
      </c>
      <c r="AJ360" s="186" t="s">
        <v>132</v>
      </c>
      <c r="AK360" s="185">
        <v>623</v>
      </c>
      <c r="AL360" s="186">
        <v>-0.50828729281767959</v>
      </c>
      <c r="AM360" s="185">
        <v>351</v>
      </c>
      <c r="AN360" s="186">
        <v>0.22299651567944245</v>
      </c>
      <c r="AO360" s="185">
        <v>919</v>
      </c>
      <c r="AP360" s="186">
        <v>0.75717017208412996</v>
      </c>
      <c r="AQ360" s="185">
        <v>641</v>
      </c>
      <c r="AR360" s="186">
        <v>0.67801047120418856</v>
      </c>
      <c r="AS360" s="185">
        <v>84074.279398714425</v>
      </c>
      <c r="AT360" s="186">
        <v>2.2933574820422908E-3</v>
      </c>
      <c r="AU360" s="187">
        <v>119358.16493014875</v>
      </c>
      <c r="AV360" s="188">
        <v>-3.5312018799649181E-2</v>
      </c>
    </row>
    <row r="361" spans="2:48" ht="15" hidden="1" customHeight="1" outlineLevel="1">
      <c r="B361" s="184" t="s">
        <v>14</v>
      </c>
      <c r="C361" s="185">
        <v>44455</v>
      </c>
      <c r="D361" s="186">
        <v>-0.11223165252121814</v>
      </c>
      <c r="E361" s="185">
        <v>1909</v>
      </c>
      <c r="F361" s="186">
        <v>-0.36217841630471104</v>
      </c>
      <c r="G361" s="185">
        <v>3834</v>
      </c>
      <c r="H361" s="186">
        <v>8.920454545454537E-2</v>
      </c>
      <c r="I361" s="185">
        <v>16697</v>
      </c>
      <c r="J361" s="186">
        <v>0.26799817739975706</v>
      </c>
      <c r="K361" s="185">
        <v>5748</v>
      </c>
      <c r="L361" s="186">
        <v>-9.3804193599243302E-2</v>
      </c>
      <c r="M361" s="185">
        <v>50085</v>
      </c>
      <c r="N361" s="186">
        <v>0.5263302249040045</v>
      </c>
      <c r="O361" s="185">
        <v>0</v>
      </c>
      <c r="P361" s="186" t="s">
        <v>132</v>
      </c>
      <c r="Q361" s="185">
        <v>1998</v>
      </c>
      <c r="R361" s="186">
        <v>0.19712402636309156</v>
      </c>
      <c r="S361" s="185">
        <v>720.11767881241565</v>
      </c>
      <c r="T361" s="186">
        <v>3.2179931943245883</v>
      </c>
      <c r="U361" s="185">
        <v>56</v>
      </c>
      <c r="V361" s="186">
        <v>-0.13846153846153841</v>
      </c>
      <c r="W361" s="185">
        <v>52</v>
      </c>
      <c r="X361" s="186">
        <v>2.4666666666666668</v>
      </c>
      <c r="Y361" s="185">
        <v>592</v>
      </c>
      <c r="Z361" s="186">
        <v>6.7894736842105265</v>
      </c>
      <c r="AA361" s="185">
        <v>11</v>
      </c>
      <c r="AB361" s="186">
        <v>-0.3125</v>
      </c>
      <c r="AC361" s="185">
        <v>304</v>
      </c>
      <c r="AD361" s="186">
        <v>0.20634920634920628</v>
      </c>
      <c r="AE361" s="185">
        <v>428</v>
      </c>
      <c r="AF361" s="186">
        <v>-0.13184584178498981</v>
      </c>
      <c r="AG361" s="185">
        <v>0</v>
      </c>
      <c r="AH361" s="186" t="s">
        <v>132</v>
      </c>
      <c r="AI361" s="185">
        <v>0</v>
      </c>
      <c r="AJ361" s="186" t="s">
        <v>132</v>
      </c>
      <c r="AK361" s="185">
        <v>696</v>
      </c>
      <c r="AL361" s="186">
        <v>-0.31157270029673589</v>
      </c>
      <c r="AM361" s="185">
        <v>365</v>
      </c>
      <c r="AN361" s="186">
        <v>0.69767441860465107</v>
      </c>
      <c r="AO361" s="185">
        <v>540</v>
      </c>
      <c r="AP361" s="186">
        <v>-4.7619047619047672E-2</v>
      </c>
      <c r="AQ361" s="185">
        <v>1431</v>
      </c>
      <c r="AR361" s="186">
        <v>2.4648910411622276</v>
      </c>
      <c r="AS361" s="185">
        <v>84755.645715185528</v>
      </c>
      <c r="AT361" s="186">
        <v>0.33193585215273913</v>
      </c>
      <c r="AU361" s="187">
        <v>129210.533483533</v>
      </c>
      <c r="AV361" s="188">
        <v>0.13633103192800355</v>
      </c>
    </row>
    <row r="362" spans="2:48" ht="15" hidden="1" customHeight="1" outlineLevel="1">
      <c r="B362" s="184" t="s">
        <v>15</v>
      </c>
      <c r="C362" s="185">
        <v>63156</v>
      </c>
      <c r="D362" s="186">
        <v>-0.10058531166778217</v>
      </c>
      <c r="E362" s="185">
        <v>1937</v>
      </c>
      <c r="F362" s="186">
        <v>-0.27965786537746373</v>
      </c>
      <c r="G362" s="185">
        <v>5713</v>
      </c>
      <c r="H362" s="186">
        <v>0.15882352941176481</v>
      </c>
      <c r="I362" s="185">
        <v>14143</v>
      </c>
      <c r="J362" s="186">
        <v>0.28607802127853055</v>
      </c>
      <c r="K362" s="185">
        <v>7744</v>
      </c>
      <c r="L362" s="186">
        <v>-6.4734299516908234E-2</v>
      </c>
      <c r="M362" s="185">
        <v>38743</v>
      </c>
      <c r="N362" s="186">
        <v>0.1424569473932531</v>
      </c>
      <c r="O362" s="185">
        <v>0</v>
      </c>
      <c r="P362" s="186" t="s">
        <v>132</v>
      </c>
      <c r="Q362" s="185">
        <v>3439</v>
      </c>
      <c r="R362" s="186">
        <v>0.21605374823196599</v>
      </c>
      <c r="S362" s="185">
        <v>102.25988455988457</v>
      </c>
      <c r="T362" s="186">
        <v>-0.26501884105769247</v>
      </c>
      <c r="U362" s="185">
        <v>39</v>
      </c>
      <c r="V362" s="186">
        <v>-0.27777777777777779</v>
      </c>
      <c r="W362" s="185">
        <v>30</v>
      </c>
      <c r="X362" s="186">
        <v>-9.0909090909090939E-2</v>
      </c>
      <c r="Y362" s="185">
        <v>22</v>
      </c>
      <c r="Z362" s="186">
        <v>-0.37142857142857144</v>
      </c>
      <c r="AA362" s="185">
        <v>12</v>
      </c>
      <c r="AB362" s="186">
        <v>-0.33333333333333337</v>
      </c>
      <c r="AC362" s="185">
        <v>226</v>
      </c>
      <c r="AD362" s="186">
        <v>-0.10671936758893286</v>
      </c>
      <c r="AE362" s="185">
        <v>398</v>
      </c>
      <c r="AF362" s="186">
        <v>-9.9547511312217174E-2</v>
      </c>
      <c r="AG362" s="185">
        <v>0</v>
      </c>
      <c r="AH362" s="186" t="s">
        <v>132</v>
      </c>
      <c r="AI362" s="185">
        <v>0</v>
      </c>
      <c r="AJ362" s="186" t="s">
        <v>132</v>
      </c>
      <c r="AK362" s="185">
        <v>1068</v>
      </c>
      <c r="AL362" s="186">
        <v>3.5887487875848612E-2</v>
      </c>
      <c r="AM362" s="185">
        <v>282</v>
      </c>
      <c r="AN362" s="186">
        <v>-0.56006240249609984</v>
      </c>
      <c r="AO362" s="185">
        <v>747</v>
      </c>
      <c r="AP362" s="186">
        <v>0.86284289276807979</v>
      </c>
      <c r="AQ362" s="185">
        <v>1623</v>
      </c>
      <c r="AR362" s="186">
        <v>2.2920892494929008</v>
      </c>
      <c r="AS362" s="185">
        <v>76165.301918658981</v>
      </c>
      <c r="AT362" s="186">
        <v>0.13604511188426649</v>
      </c>
      <c r="AU362" s="187">
        <v>139321.20133334727</v>
      </c>
      <c r="AV362" s="188">
        <v>1.499098488651307E-2</v>
      </c>
    </row>
    <row r="363" spans="2:48" ht="15" hidden="1" customHeight="1" outlineLevel="1">
      <c r="B363" s="184" t="s">
        <v>16</v>
      </c>
      <c r="C363" s="185">
        <v>44073</v>
      </c>
      <c r="D363" s="186">
        <v>-9.2045899342823589E-2</v>
      </c>
      <c r="E363" s="185">
        <v>2409</v>
      </c>
      <c r="F363" s="186">
        <v>-0.2301054650047939</v>
      </c>
      <c r="G363" s="185">
        <v>6451</v>
      </c>
      <c r="H363" s="186">
        <v>-5.2020573108008783E-2</v>
      </c>
      <c r="I363" s="185">
        <v>16336</v>
      </c>
      <c r="J363" s="186">
        <v>0.36031309850945115</v>
      </c>
      <c r="K363" s="185">
        <v>5785</v>
      </c>
      <c r="L363" s="186">
        <v>-5.889051569871484E-2</v>
      </c>
      <c r="M363" s="185">
        <v>38025</v>
      </c>
      <c r="N363" s="186">
        <v>0.1799844840961986</v>
      </c>
      <c r="O363" s="185">
        <v>0</v>
      </c>
      <c r="P363" s="186" t="s">
        <v>132</v>
      </c>
      <c r="Q363" s="185">
        <v>1842</v>
      </c>
      <c r="R363" s="186">
        <v>0.56632653061224492</v>
      </c>
      <c r="S363" s="185">
        <v>110.96767507002801</v>
      </c>
      <c r="T363" s="186">
        <v>-0.54873739445216929</v>
      </c>
      <c r="U363" s="185">
        <v>32</v>
      </c>
      <c r="V363" s="186">
        <v>-0.76470588235294112</v>
      </c>
      <c r="W363" s="185">
        <v>39</v>
      </c>
      <c r="X363" s="186">
        <v>-0.21999999999999997</v>
      </c>
      <c r="Y363" s="185">
        <v>40</v>
      </c>
      <c r="Z363" s="186">
        <v>-4.7619047619047672E-2</v>
      </c>
      <c r="AA363" s="185">
        <v>1</v>
      </c>
      <c r="AB363" s="186">
        <v>-0.93333333333333335</v>
      </c>
      <c r="AC363" s="185">
        <v>316</v>
      </c>
      <c r="AD363" s="186">
        <v>0.51923076923076916</v>
      </c>
      <c r="AE363" s="185">
        <v>410</v>
      </c>
      <c r="AF363" s="186">
        <v>-0.18650793650793651</v>
      </c>
      <c r="AG363" s="185">
        <v>0</v>
      </c>
      <c r="AH363" s="186" t="s">
        <v>132</v>
      </c>
      <c r="AI363" s="185">
        <v>0</v>
      </c>
      <c r="AJ363" s="186" t="s">
        <v>132</v>
      </c>
      <c r="AK363" s="185">
        <v>723</v>
      </c>
      <c r="AL363" s="186">
        <v>0.32417582417582413</v>
      </c>
      <c r="AM363" s="185">
        <v>273</v>
      </c>
      <c r="AN363" s="186">
        <v>-0.43827160493827155</v>
      </c>
      <c r="AO363" s="185">
        <v>482</v>
      </c>
      <c r="AP363" s="186">
        <v>1.6877637130801704E-2</v>
      </c>
      <c r="AQ363" s="185">
        <v>556</v>
      </c>
      <c r="AR363" s="186">
        <v>0.97163120567375882</v>
      </c>
      <c r="AS363" s="185">
        <v>73718.469127454577</v>
      </c>
      <c r="AT363" s="186">
        <v>0.14750972752732006</v>
      </c>
      <c r="AU363" s="187">
        <v>117791.37708155524</v>
      </c>
      <c r="AV363" s="188">
        <v>4.4405106364755698E-2</v>
      </c>
    </row>
    <row r="364" spans="2:48" ht="15" hidden="1" customHeight="1" outlineLevel="1">
      <c r="B364" s="184" t="s">
        <v>17</v>
      </c>
      <c r="C364" s="185">
        <v>29894</v>
      </c>
      <c r="D364" s="186">
        <v>-0.16771535163427809</v>
      </c>
      <c r="E364" s="185">
        <v>1500</v>
      </c>
      <c r="F364" s="186">
        <v>-0.25705794947994054</v>
      </c>
      <c r="G364" s="185">
        <v>3398</v>
      </c>
      <c r="H364" s="186">
        <v>0.21400500178635218</v>
      </c>
      <c r="I364" s="185">
        <v>13196</v>
      </c>
      <c r="J364" s="186">
        <v>0.32224448897795588</v>
      </c>
      <c r="K364" s="185">
        <v>4638</v>
      </c>
      <c r="L364" s="186">
        <v>0.19290123456790131</v>
      </c>
      <c r="M364" s="185">
        <v>31627</v>
      </c>
      <c r="N364" s="186">
        <v>0.19046185116874326</v>
      </c>
      <c r="O364" s="185">
        <v>0</v>
      </c>
      <c r="P364" s="186" t="s">
        <v>132</v>
      </c>
      <c r="Q364" s="185">
        <v>1766</v>
      </c>
      <c r="R364" s="186">
        <v>0.29662261380323063</v>
      </c>
      <c r="S364" s="185">
        <v>122.31385477267831</v>
      </c>
      <c r="T364" s="186">
        <v>-0.31366141685115045</v>
      </c>
      <c r="U364" s="185">
        <v>41</v>
      </c>
      <c r="V364" s="186">
        <v>-0.51764705882352935</v>
      </c>
      <c r="W364" s="185">
        <v>36</v>
      </c>
      <c r="X364" s="186">
        <v>-0.1428571428571429</v>
      </c>
      <c r="Y364" s="185">
        <v>38</v>
      </c>
      <c r="Z364" s="186">
        <v>-2.5641025641025661E-2</v>
      </c>
      <c r="AA364" s="185">
        <v>8</v>
      </c>
      <c r="AB364" s="186">
        <v>-0.27272727272727271</v>
      </c>
      <c r="AC364" s="185">
        <v>139</v>
      </c>
      <c r="AD364" s="186">
        <v>-0.25268817204301075</v>
      </c>
      <c r="AE364" s="185">
        <v>544</v>
      </c>
      <c r="AF364" s="186">
        <v>0.63363363363363367</v>
      </c>
      <c r="AG364" s="185">
        <v>0</v>
      </c>
      <c r="AH364" s="186" t="s">
        <v>132</v>
      </c>
      <c r="AI364" s="185">
        <v>0</v>
      </c>
      <c r="AJ364" s="186" t="s">
        <v>132</v>
      </c>
      <c r="AK364" s="185">
        <v>448</v>
      </c>
      <c r="AL364" s="186">
        <v>-5.4852320675105481E-2</v>
      </c>
      <c r="AM364" s="185">
        <v>258</v>
      </c>
      <c r="AN364" s="186">
        <v>0.44134078212290495</v>
      </c>
      <c r="AO364" s="185">
        <v>304</v>
      </c>
      <c r="AP364" s="186">
        <v>-9.2537313432835777E-2</v>
      </c>
      <c r="AQ364" s="185">
        <v>245</v>
      </c>
      <c r="AR364" s="186">
        <v>-5.4054054054054057E-2</v>
      </c>
      <c r="AS364" s="185">
        <v>58186.37857873657</v>
      </c>
      <c r="AT364" s="186">
        <v>0.19812889720589566</v>
      </c>
      <c r="AU364" s="187">
        <v>88080.210863384942</v>
      </c>
      <c r="AV364" s="188">
        <v>4.2585101039222639E-2</v>
      </c>
    </row>
    <row r="365" spans="2:48" ht="15" hidden="1" customHeight="1" outlineLevel="1">
      <c r="B365" s="184" t="s">
        <v>18</v>
      </c>
      <c r="C365" s="185">
        <v>29221</v>
      </c>
      <c r="D365" s="186">
        <v>5.9038851841113349E-2</v>
      </c>
      <c r="E365" s="185">
        <v>1483</v>
      </c>
      <c r="F365" s="186">
        <v>-0.25214321734745337</v>
      </c>
      <c r="G365" s="185">
        <v>2815</v>
      </c>
      <c r="H365" s="186">
        <v>0.18977176669484352</v>
      </c>
      <c r="I365" s="185">
        <v>18342</v>
      </c>
      <c r="J365" s="186">
        <v>0.30678255913365637</v>
      </c>
      <c r="K365" s="185">
        <v>10057</v>
      </c>
      <c r="L365" s="186">
        <v>0.46753246753246747</v>
      </c>
      <c r="M365" s="185">
        <v>29626</v>
      </c>
      <c r="N365" s="186">
        <v>0.2327729693741678</v>
      </c>
      <c r="O365" s="185">
        <v>0</v>
      </c>
      <c r="P365" s="186" t="s">
        <v>132</v>
      </c>
      <c r="Q365" s="185">
        <v>2101</v>
      </c>
      <c r="R365" s="186">
        <v>0.63247863247863245</v>
      </c>
      <c r="S365" s="185">
        <v>133.48743950039034</v>
      </c>
      <c r="T365" s="186">
        <v>-0.62105264115850134</v>
      </c>
      <c r="U365" s="185">
        <v>61</v>
      </c>
      <c r="V365" s="186">
        <v>-0.39</v>
      </c>
      <c r="W365" s="185">
        <v>30</v>
      </c>
      <c r="X365" s="186">
        <v>-0.76190476190476186</v>
      </c>
      <c r="Y365" s="185">
        <v>39</v>
      </c>
      <c r="Z365" s="186">
        <v>-0.36065573770491799</v>
      </c>
      <c r="AA365" s="185">
        <v>5</v>
      </c>
      <c r="AB365" s="186">
        <v>-0.90566037735849059</v>
      </c>
      <c r="AC365" s="185">
        <v>325</v>
      </c>
      <c r="AD365" s="186">
        <v>-0.13101604278074863</v>
      </c>
      <c r="AE365" s="185">
        <v>504</v>
      </c>
      <c r="AF365" s="186">
        <v>0.18032786885245899</v>
      </c>
      <c r="AG365" s="185">
        <v>0</v>
      </c>
      <c r="AH365" s="186" t="s">
        <v>132</v>
      </c>
      <c r="AI365" s="185">
        <v>0</v>
      </c>
      <c r="AJ365" s="186" t="s">
        <v>132</v>
      </c>
      <c r="AK365" s="185">
        <v>473</v>
      </c>
      <c r="AL365" s="186">
        <v>0.11032863849765251</v>
      </c>
      <c r="AM365" s="185">
        <v>428</v>
      </c>
      <c r="AN365" s="186">
        <v>0.71887550200803219</v>
      </c>
      <c r="AO365" s="185">
        <v>240</v>
      </c>
      <c r="AP365" s="186">
        <v>-7.3359073359073323E-2</v>
      </c>
      <c r="AQ365" s="185">
        <v>266</v>
      </c>
      <c r="AR365" s="186">
        <v>-0.13071895424836599</v>
      </c>
      <c r="AS365" s="185">
        <v>66794.331652561639</v>
      </c>
      <c r="AT365" s="186">
        <v>0.26134910958927993</v>
      </c>
      <c r="AU365" s="187">
        <v>96015.390691413471</v>
      </c>
      <c r="AV365" s="188">
        <v>0.19204629974779408</v>
      </c>
    </row>
    <row r="366" spans="2:48" ht="15" hidden="1" customHeight="1" outlineLevel="1">
      <c r="B366" s="184" t="s">
        <v>19</v>
      </c>
      <c r="C366" s="185">
        <v>39159</v>
      </c>
      <c r="D366" s="186">
        <v>-9.6699038084473221E-2</v>
      </c>
      <c r="E366" s="185">
        <v>2725</v>
      </c>
      <c r="F366" s="186">
        <v>2.5206922498118844E-2</v>
      </c>
      <c r="G366" s="185">
        <v>4064</v>
      </c>
      <c r="H366" s="186">
        <v>7.1729957805907185E-2</v>
      </c>
      <c r="I366" s="185">
        <v>23548</v>
      </c>
      <c r="J366" s="186">
        <v>0.25448830643013154</v>
      </c>
      <c r="K366" s="185">
        <v>9724</v>
      </c>
      <c r="L366" s="186">
        <v>0.39272414780865073</v>
      </c>
      <c r="M366" s="185">
        <v>28322</v>
      </c>
      <c r="N366" s="186">
        <v>0.31023316062176165</v>
      </c>
      <c r="O366" s="185">
        <v>0</v>
      </c>
      <c r="P366" s="186" t="s">
        <v>132</v>
      </c>
      <c r="Q366" s="185">
        <v>2324</v>
      </c>
      <c r="R366" s="186">
        <v>0.61388888888888893</v>
      </c>
      <c r="S366" s="185">
        <v>12942.912255473851</v>
      </c>
      <c r="T366" s="186">
        <v>-9.071191342854612E-3</v>
      </c>
      <c r="U366" s="185">
        <v>6938</v>
      </c>
      <c r="V366" s="186">
        <v>-2.1438645980253912E-2</v>
      </c>
      <c r="W366" s="185">
        <v>1109</v>
      </c>
      <c r="X366" s="186">
        <v>8.30078125E-2</v>
      </c>
      <c r="Y366" s="185">
        <v>2541</v>
      </c>
      <c r="Z366" s="186">
        <v>-0.14931369266822903</v>
      </c>
      <c r="AA366" s="185">
        <v>2355</v>
      </c>
      <c r="AB366" s="186">
        <v>0.20214395099540572</v>
      </c>
      <c r="AC366" s="185">
        <v>507</v>
      </c>
      <c r="AD366" s="186">
        <v>0.30670103092783507</v>
      </c>
      <c r="AE366" s="185">
        <v>642</v>
      </c>
      <c r="AF366" s="186">
        <v>-0.20248447204968945</v>
      </c>
      <c r="AG366" s="185">
        <v>0</v>
      </c>
      <c r="AH366" s="186" t="s">
        <v>132</v>
      </c>
      <c r="AI366" s="185">
        <v>0</v>
      </c>
      <c r="AJ366" s="186" t="s">
        <v>132</v>
      </c>
      <c r="AK366" s="185">
        <v>560</v>
      </c>
      <c r="AL366" s="186">
        <v>-3.6144578313253017E-2</v>
      </c>
      <c r="AM366" s="185">
        <v>1530</v>
      </c>
      <c r="AN366" s="186">
        <v>5.681222707423581</v>
      </c>
      <c r="AO366" s="185">
        <v>258</v>
      </c>
      <c r="AP366" s="186">
        <v>-6.1818181818181772E-2</v>
      </c>
      <c r="AQ366" s="185">
        <v>324</v>
      </c>
      <c r="AR366" s="186">
        <v>-7.6923076923076872E-2</v>
      </c>
      <c r="AS366" s="185">
        <v>87477.856258426182</v>
      </c>
      <c r="AT366" s="186">
        <v>0.232929506728625</v>
      </c>
      <c r="AU366" s="187">
        <v>126636.75955938808</v>
      </c>
      <c r="AV366" s="188">
        <v>0.10790824875624216</v>
      </c>
    </row>
    <row r="367" spans="2:48" ht="15" hidden="1" customHeight="1" outlineLevel="1">
      <c r="B367" s="184" t="s">
        <v>20</v>
      </c>
      <c r="C367" s="185">
        <v>26482</v>
      </c>
      <c r="D367" s="186">
        <v>-8.6776079984907106E-4</v>
      </c>
      <c r="E367" s="185">
        <v>3651</v>
      </c>
      <c r="F367" s="186">
        <v>7.7284018768974949E-3</v>
      </c>
      <c r="G367" s="185">
        <v>4764</v>
      </c>
      <c r="H367" s="186">
        <v>0.168792934249264</v>
      </c>
      <c r="I367" s="185">
        <v>23658</v>
      </c>
      <c r="J367" s="186">
        <v>0.28429509798599417</v>
      </c>
      <c r="K367" s="185">
        <v>12029</v>
      </c>
      <c r="L367" s="186">
        <v>0.4120201901631646</v>
      </c>
      <c r="M367" s="185">
        <v>32714</v>
      </c>
      <c r="N367" s="186">
        <v>0.31751913008457522</v>
      </c>
      <c r="O367" s="185">
        <v>0</v>
      </c>
      <c r="P367" s="186" t="s">
        <v>132</v>
      </c>
      <c r="Q367" s="185">
        <v>3262</v>
      </c>
      <c r="R367" s="186">
        <v>1.6737704918032787</v>
      </c>
      <c r="S367" s="185">
        <v>28315.15690107879</v>
      </c>
      <c r="T367" s="186">
        <v>0.30050568106378739</v>
      </c>
      <c r="U367" s="185">
        <v>13333</v>
      </c>
      <c r="V367" s="186">
        <v>0.26715453335867712</v>
      </c>
      <c r="W367" s="185">
        <v>2773</v>
      </c>
      <c r="X367" s="186">
        <v>0.44351900052056226</v>
      </c>
      <c r="Y367" s="185">
        <v>6038</v>
      </c>
      <c r="Z367" s="186">
        <v>0.44622754491017957</v>
      </c>
      <c r="AA367" s="185">
        <v>6170</v>
      </c>
      <c r="AB367" s="186">
        <v>0.19689621726479145</v>
      </c>
      <c r="AC367" s="185">
        <v>987</v>
      </c>
      <c r="AD367" s="186">
        <v>0.78804347826086962</v>
      </c>
      <c r="AE367" s="185">
        <v>832</v>
      </c>
      <c r="AF367" s="186">
        <v>-0.10537634408602148</v>
      </c>
      <c r="AG367" s="185">
        <v>0</v>
      </c>
      <c r="AH367" s="186" t="s">
        <v>132</v>
      </c>
      <c r="AI367" s="185">
        <v>0</v>
      </c>
      <c r="AJ367" s="186" t="s">
        <v>132</v>
      </c>
      <c r="AK367" s="185">
        <v>777</v>
      </c>
      <c r="AL367" s="186">
        <v>0.14264705882352935</v>
      </c>
      <c r="AM367" s="185">
        <v>931</v>
      </c>
      <c r="AN367" s="186">
        <v>1.983974358974359</v>
      </c>
      <c r="AO367" s="185">
        <v>242</v>
      </c>
      <c r="AP367" s="186">
        <v>-2.0242914979757054E-2</v>
      </c>
      <c r="AQ367" s="185">
        <v>367</v>
      </c>
      <c r="AR367" s="186">
        <v>0.18770226537216828</v>
      </c>
      <c r="AS367" s="185">
        <v>112533.33319868738</v>
      </c>
      <c r="AT367" s="186">
        <v>0.31632119485380872</v>
      </c>
      <c r="AU367" s="187">
        <v>139015.33233092661</v>
      </c>
      <c r="AV367" s="188">
        <v>0.24125482276833132</v>
      </c>
    </row>
    <row r="368" spans="2:48" ht="15" hidden="1" customHeight="1" outlineLevel="1">
      <c r="B368" s="184" t="s">
        <v>21</v>
      </c>
      <c r="C368" s="185">
        <v>20943</v>
      </c>
      <c r="D368" s="186">
        <v>-6.758381194069718E-2</v>
      </c>
      <c r="E368" s="185">
        <v>4010</v>
      </c>
      <c r="F368" s="186">
        <v>5.0125313283209127E-3</v>
      </c>
      <c r="G368" s="185">
        <v>4517</v>
      </c>
      <c r="H368" s="186">
        <v>-5.2851794758863591E-3</v>
      </c>
      <c r="I368" s="185">
        <v>20856</v>
      </c>
      <c r="J368" s="186">
        <v>0.20034532374100711</v>
      </c>
      <c r="K368" s="185">
        <v>9633</v>
      </c>
      <c r="L368" s="186">
        <v>0.42500000000000004</v>
      </c>
      <c r="M368" s="185">
        <v>26811</v>
      </c>
      <c r="N368" s="186">
        <v>7.5710158883004253E-2</v>
      </c>
      <c r="O368" s="185">
        <v>0</v>
      </c>
      <c r="P368" s="186" t="s">
        <v>132</v>
      </c>
      <c r="Q368" s="185">
        <v>1849</v>
      </c>
      <c r="R368" s="186">
        <v>0.33405483405483416</v>
      </c>
      <c r="S368" s="185">
        <v>25420.535920554503</v>
      </c>
      <c r="T368" s="186">
        <v>0.23260112953497036</v>
      </c>
      <c r="U368" s="185">
        <v>11216</v>
      </c>
      <c r="V368" s="186">
        <v>0.14565883554647607</v>
      </c>
      <c r="W368" s="185">
        <v>2832</v>
      </c>
      <c r="X368" s="186">
        <v>1.017094017094017</v>
      </c>
      <c r="Y368" s="185">
        <v>5527</v>
      </c>
      <c r="Z368" s="186">
        <v>0.37316770186335413</v>
      </c>
      <c r="AA368" s="185">
        <v>5844</v>
      </c>
      <c r="AB368" s="186">
        <v>8.1221091581868743E-2</v>
      </c>
      <c r="AC368" s="185">
        <v>852</v>
      </c>
      <c r="AD368" s="186">
        <v>0.55758683729433267</v>
      </c>
      <c r="AE368" s="185">
        <v>908</v>
      </c>
      <c r="AF368" s="186">
        <v>-0.21993127147766323</v>
      </c>
      <c r="AG368" s="185">
        <v>0</v>
      </c>
      <c r="AH368" s="186" t="s">
        <v>132</v>
      </c>
      <c r="AI368" s="185">
        <v>0</v>
      </c>
      <c r="AJ368" s="186" t="s">
        <v>132</v>
      </c>
      <c r="AK368" s="185">
        <v>726</v>
      </c>
      <c r="AL368" s="186">
        <v>-0.13365155131264916</v>
      </c>
      <c r="AM368" s="185">
        <v>422</v>
      </c>
      <c r="AN368" s="186">
        <v>0.75103734439834025</v>
      </c>
      <c r="AO368" s="185">
        <v>224</v>
      </c>
      <c r="AP368" s="186">
        <v>-0.48505747126436782</v>
      </c>
      <c r="AQ368" s="185">
        <v>236</v>
      </c>
      <c r="AR368" s="186">
        <v>-0.20805369127516782</v>
      </c>
      <c r="AS368" s="185">
        <v>96465.787908368206</v>
      </c>
      <c r="AT368" s="186">
        <v>0.16054183634404251</v>
      </c>
      <c r="AU368" s="187">
        <v>117408.72032455626</v>
      </c>
      <c r="AV368" s="188">
        <v>0.11201131604372128</v>
      </c>
    </row>
    <row r="369" spans="2:48" ht="15" hidden="1" customHeight="1" outlineLevel="1">
      <c r="B369" s="184" t="s">
        <v>22</v>
      </c>
      <c r="C369" s="185">
        <v>18727</v>
      </c>
      <c r="D369" s="186">
        <v>-0.12059168818971588</v>
      </c>
      <c r="E369" s="185">
        <v>4356</v>
      </c>
      <c r="F369" s="186">
        <v>-8.9084065244667499E-2</v>
      </c>
      <c r="G369" s="185">
        <v>5309</v>
      </c>
      <c r="H369" s="186">
        <v>0.11393201846412082</v>
      </c>
      <c r="I369" s="185">
        <v>25212</v>
      </c>
      <c r="J369" s="186">
        <v>-1.1952815769878944E-2</v>
      </c>
      <c r="K369" s="185">
        <v>6452</v>
      </c>
      <c r="L369" s="186">
        <v>0.55544840887174551</v>
      </c>
      <c r="M369" s="185">
        <v>32550</v>
      </c>
      <c r="N369" s="186">
        <v>0.33989215000205819</v>
      </c>
      <c r="O369" s="185">
        <v>0</v>
      </c>
      <c r="P369" s="186" t="s">
        <v>132</v>
      </c>
      <c r="Q369" s="185">
        <v>2211</v>
      </c>
      <c r="R369" s="186">
        <v>0.35727440147329648</v>
      </c>
      <c r="S369" s="185">
        <v>31655.993730448416</v>
      </c>
      <c r="T369" s="186">
        <v>0.27336640116074951</v>
      </c>
      <c r="U369" s="185">
        <v>14330</v>
      </c>
      <c r="V369" s="186">
        <v>0.26266631421270592</v>
      </c>
      <c r="W369" s="185">
        <v>3659</v>
      </c>
      <c r="X369" s="186">
        <v>0.65865820489573879</v>
      </c>
      <c r="Y369" s="185">
        <v>5643</v>
      </c>
      <c r="Z369" s="186">
        <v>7.2405929304447003E-2</v>
      </c>
      <c r="AA369" s="185">
        <v>8023</v>
      </c>
      <c r="AB369" s="186">
        <v>0.3276518285619725</v>
      </c>
      <c r="AC369" s="185">
        <v>1001</v>
      </c>
      <c r="AD369" s="186">
        <v>0.77168141592920358</v>
      </c>
      <c r="AE369" s="185">
        <v>1276</v>
      </c>
      <c r="AF369" s="186">
        <v>-0.13491525423728812</v>
      </c>
      <c r="AG369" s="185">
        <v>0</v>
      </c>
      <c r="AH369" s="186" t="s">
        <v>132</v>
      </c>
      <c r="AI369" s="185">
        <v>0</v>
      </c>
      <c r="AJ369" s="186" t="s">
        <v>132</v>
      </c>
      <c r="AK369" s="185">
        <v>1124</v>
      </c>
      <c r="AL369" s="186">
        <v>0.1041257367387034</v>
      </c>
      <c r="AM369" s="185">
        <v>308</v>
      </c>
      <c r="AN369" s="186">
        <v>-3.1446540880503138E-2</v>
      </c>
      <c r="AO369" s="185">
        <v>305</v>
      </c>
      <c r="AP369" s="186">
        <v>-0.25609756097560976</v>
      </c>
      <c r="AQ369" s="185">
        <v>399</v>
      </c>
      <c r="AR369" s="186">
        <v>0.35714285714285721</v>
      </c>
      <c r="AS369" s="185">
        <v>112160.68296576987</v>
      </c>
      <c r="AT369" s="186">
        <v>0.19223000410251001</v>
      </c>
      <c r="AU369" s="187">
        <v>130887.56237408167</v>
      </c>
      <c r="AV369" s="188">
        <v>0.13448743933165597</v>
      </c>
    </row>
    <row r="370" spans="2:48" collapsed="1">
      <c r="B370" s="197">
        <v>1982</v>
      </c>
      <c r="C370" s="198">
        <v>397691</v>
      </c>
      <c r="D370" s="199">
        <v>-9.4161915673380725E-2</v>
      </c>
      <c r="E370" s="198">
        <v>31359</v>
      </c>
      <c r="F370" s="199">
        <v>-0.19931060896208352</v>
      </c>
      <c r="G370" s="198">
        <v>51770</v>
      </c>
      <c r="H370" s="199">
        <v>-2.5065441328788518E-2</v>
      </c>
      <c r="I370" s="198">
        <v>243876</v>
      </c>
      <c r="J370" s="199">
        <v>0.15912850054183547</v>
      </c>
      <c r="K370" s="198">
        <v>88122</v>
      </c>
      <c r="L370" s="199">
        <v>0.17855853205119643</v>
      </c>
      <c r="M370" s="198">
        <v>412372</v>
      </c>
      <c r="N370" s="199">
        <v>0.19143403618460964</v>
      </c>
      <c r="O370" s="198">
        <v>0</v>
      </c>
      <c r="P370" s="199" t="s">
        <v>132</v>
      </c>
      <c r="Q370" s="198">
        <v>27154</v>
      </c>
      <c r="R370" s="199">
        <v>0.31560077519379837</v>
      </c>
      <c r="S370" s="198">
        <v>165305.81629567093</v>
      </c>
      <c r="T370" s="199">
        <v>0.1797344072256819</v>
      </c>
      <c r="U370" s="198">
        <v>76703</v>
      </c>
      <c r="V370" s="199">
        <v>0.11553396646257208</v>
      </c>
      <c r="W370" s="198">
        <v>19558</v>
      </c>
      <c r="X370" s="199">
        <v>0.52689515184635805</v>
      </c>
      <c r="Y370" s="198">
        <v>32934</v>
      </c>
      <c r="Z370" s="199">
        <v>0.17386655260906747</v>
      </c>
      <c r="AA370" s="198">
        <v>36110</v>
      </c>
      <c r="AB370" s="199">
        <v>0.18405089025150012</v>
      </c>
      <c r="AC370" s="198">
        <v>6608</v>
      </c>
      <c r="AD370" s="199">
        <v>-0.12325859095130687</v>
      </c>
      <c r="AE370" s="198">
        <v>8134</v>
      </c>
      <c r="AF370" s="199">
        <v>-0.1161577746387048</v>
      </c>
      <c r="AG370" s="198">
        <v>0</v>
      </c>
      <c r="AH370" s="199" t="s">
        <v>132</v>
      </c>
      <c r="AI370" s="198">
        <v>0</v>
      </c>
      <c r="AJ370" s="199" t="s">
        <v>132</v>
      </c>
      <c r="AK370" s="198">
        <v>8396</v>
      </c>
      <c r="AL370" s="199">
        <v>-0.14865138917055365</v>
      </c>
      <c r="AM370" s="198">
        <v>6129</v>
      </c>
      <c r="AN370" s="199">
        <v>0.59734167318217368</v>
      </c>
      <c r="AO370" s="198">
        <v>4833</v>
      </c>
      <c r="AP370" s="199">
        <v>5.6162587412587506E-2</v>
      </c>
      <c r="AQ370" s="198">
        <v>6788</v>
      </c>
      <c r="AR370" s="199">
        <v>0.59417566932832311</v>
      </c>
      <c r="AS370" s="198">
        <v>1060847.5705280856</v>
      </c>
      <c r="AT370" s="199">
        <v>0.14862076623820819</v>
      </c>
      <c r="AU370" s="200">
        <v>1458538.47636617</v>
      </c>
      <c r="AV370" s="201">
        <v>7.0396629495551366E-2</v>
      </c>
    </row>
    <row r="371" spans="2:48" ht="15" hidden="1" customHeight="1" outlineLevel="1">
      <c r="B371" s="184" t="s">
        <v>11</v>
      </c>
      <c r="C371" s="185">
        <v>25542</v>
      </c>
      <c r="D371" s="186">
        <v>-3.312261044024678E-2</v>
      </c>
      <c r="E371" s="185">
        <v>2846</v>
      </c>
      <c r="F371" s="186">
        <v>-7.9262374636040134E-2</v>
      </c>
      <c r="G371" s="185">
        <v>5385</v>
      </c>
      <c r="H371" s="186">
        <v>0.41561514195583604</v>
      </c>
      <c r="I371" s="185">
        <v>27148</v>
      </c>
      <c r="J371" s="186">
        <v>0.37284450063211128</v>
      </c>
      <c r="K371" s="185">
        <v>5451</v>
      </c>
      <c r="L371" s="186">
        <v>0.5350605463249789</v>
      </c>
      <c r="M371" s="185">
        <v>31841</v>
      </c>
      <c r="N371" s="186">
        <v>0.42612084023827657</v>
      </c>
      <c r="O371" s="185">
        <v>0</v>
      </c>
      <c r="P371" s="186" t="s">
        <v>132</v>
      </c>
      <c r="Q371" s="185">
        <v>2584</v>
      </c>
      <c r="R371" s="186">
        <v>0.23873441994247369</v>
      </c>
      <c r="S371" s="185">
        <v>26148.871573220236</v>
      </c>
      <c r="T371" s="186">
        <v>0.44341419023157314</v>
      </c>
      <c r="U371" s="185">
        <v>12487</v>
      </c>
      <c r="V371" s="186">
        <v>0.53516105237275635</v>
      </c>
      <c r="W371" s="185">
        <v>2937</v>
      </c>
      <c r="X371" s="186">
        <v>1.1083991385498924</v>
      </c>
      <c r="Y371" s="185">
        <v>4901</v>
      </c>
      <c r="Z371" s="186">
        <v>0.22801302931596101</v>
      </c>
      <c r="AA371" s="185">
        <v>5822</v>
      </c>
      <c r="AB371" s="186">
        <v>0.26592737551641665</v>
      </c>
      <c r="AC371" s="185">
        <v>1578</v>
      </c>
      <c r="AD371" s="186">
        <v>1.9495327102803737</v>
      </c>
      <c r="AE371" s="185">
        <v>989</v>
      </c>
      <c r="AF371" s="186">
        <v>3.235908141962418E-2</v>
      </c>
      <c r="AG371" s="185">
        <v>0</v>
      </c>
      <c r="AH371" s="186" t="s">
        <v>132</v>
      </c>
      <c r="AI371" s="185">
        <v>0</v>
      </c>
      <c r="AJ371" s="186" t="s">
        <v>132</v>
      </c>
      <c r="AK371" s="185">
        <v>1136</v>
      </c>
      <c r="AL371" s="186">
        <v>7.1698113207547154E-2</v>
      </c>
      <c r="AM371" s="185">
        <v>339</v>
      </c>
      <c r="AN371" s="186">
        <v>0.13377926421404673</v>
      </c>
      <c r="AO371" s="185">
        <v>320</v>
      </c>
      <c r="AP371" s="186">
        <v>-5.3254437869822535E-2</v>
      </c>
      <c r="AQ371" s="185">
        <v>414</v>
      </c>
      <c r="AR371" s="186">
        <v>-0.13929313929313925</v>
      </c>
      <c r="AS371" s="185">
        <v>106178</v>
      </c>
      <c r="AT371" s="186">
        <v>0.38936431917510661</v>
      </c>
      <c r="AU371" s="187">
        <v>131720</v>
      </c>
      <c r="AV371" s="188">
        <v>0.28083703653283298</v>
      </c>
    </row>
    <row r="372" spans="2:48" ht="15" hidden="1" customHeight="1" outlineLevel="1">
      <c r="B372" s="184" t="s">
        <v>12</v>
      </c>
      <c r="C372" s="185">
        <v>27687</v>
      </c>
      <c r="D372" s="186">
        <v>0.21020194072908471</v>
      </c>
      <c r="E372" s="185">
        <v>2818</v>
      </c>
      <c r="F372" s="186">
        <v>0.18155136268343819</v>
      </c>
      <c r="G372" s="185">
        <v>6191</v>
      </c>
      <c r="H372" s="186">
        <v>1.0251880929015376</v>
      </c>
      <c r="I372" s="185">
        <v>25475</v>
      </c>
      <c r="J372" s="186">
        <v>0.32461522462562398</v>
      </c>
      <c r="K372" s="185">
        <v>4588</v>
      </c>
      <c r="L372" s="186">
        <v>0.75785440613026811</v>
      </c>
      <c r="M372" s="185">
        <v>33820</v>
      </c>
      <c r="N372" s="186">
        <v>0.48574440978781364</v>
      </c>
      <c r="O372" s="185">
        <v>0</v>
      </c>
      <c r="P372" s="186" t="s">
        <v>132</v>
      </c>
      <c r="Q372" s="185">
        <v>1808</v>
      </c>
      <c r="R372" s="186">
        <v>1.2102689486552567</v>
      </c>
      <c r="S372" s="185">
        <v>23556.880339679145</v>
      </c>
      <c r="T372" s="186">
        <v>0.21613339074271387</v>
      </c>
      <c r="U372" s="185">
        <v>11722</v>
      </c>
      <c r="V372" s="186">
        <v>0.21547075902115309</v>
      </c>
      <c r="W372" s="185">
        <v>1946</v>
      </c>
      <c r="X372" s="186">
        <v>-4.8410757946210303E-2</v>
      </c>
      <c r="Y372" s="185">
        <v>5109</v>
      </c>
      <c r="Z372" s="186">
        <v>0.71327967806841053</v>
      </c>
      <c r="AA372" s="185">
        <v>4779</v>
      </c>
      <c r="AB372" s="186">
        <v>1.6808510638297802E-2</v>
      </c>
      <c r="AC372" s="185">
        <v>2145</v>
      </c>
      <c r="AD372" s="186">
        <v>4.2962962962962967</v>
      </c>
      <c r="AE372" s="185">
        <v>1113</v>
      </c>
      <c r="AF372" s="186">
        <v>0.1993534482758621</v>
      </c>
      <c r="AG372" s="185">
        <v>0</v>
      </c>
      <c r="AH372" s="186" t="s">
        <v>132</v>
      </c>
      <c r="AI372" s="185">
        <v>0</v>
      </c>
      <c r="AJ372" s="186" t="s">
        <v>132</v>
      </c>
      <c r="AK372" s="185">
        <v>854</v>
      </c>
      <c r="AL372" s="186">
        <v>-0.40940525587828491</v>
      </c>
      <c r="AM372" s="185">
        <v>341</v>
      </c>
      <c r="AN372" s="186">
        <v>1.0297619047619047</v>
      </c>
      <c r="AO372" s="185">
        <v>330</v>
      </c>
      <c r="AP372" s="186">
        <v>0.49321266968325794</v>
      </c>
      <c r="AQ372" s="185">
        <v>457</v>
      </c>
      <c r="AR372" s="186">
        <v>0.88065843621399176</v>
      </c>
      <c r="AS372" s="185">
        <v>103505.28132074905</v>
      </c>
      <c r="AT372" s="186">
        <v>0.40545087972175686</v>
      </c>
      <c r="AU372" s="187">
        <v>131192.49152268976</v>
      </c>
      <c r="AV372" s="188">
        <v>0.35917573068208508</v>
      </c>
    </row>
    <row r="373" spans="2:48" ht="15" hidden="1" customHeight="1" outlineLevel="1">
      <c r="B373" s="184" t="s">
        <v>13</v>
      </c>
      <c r="C373" s="185">
        <v>39845</v>
      </c>
      <c r="D373" s="186">
        <v>0.31475615389691813</v>
      </c>
      <c r="E373" s="185">
        <v>5635</v>
      </c>
      <c r="F373" s="186">
        <v>1.9151577858251421</v>
      </c>
      <c r="G373" s="185">
        <v>3930</v>
      </c>
      <c r="H373" s="186">
        <v>0.22201492537313428</v>
      </c>
      <c r="I373" s="185">
        <v>17499</v>
      </c>
      <c r="J373" s="186">
        <v>0.68324355521354363</v>
      </c>
      <c r="K373" s="185">
        <v>6812</v>
      </c>
      <c r="L373" s="186">
        <v>0.91402079235740374</v>
      </c>
      <c r="M373" s="185">
        <v>35240</v>
      </c>
      <c r="N373" s="186">
        <v>0.22915940006975943</v>
      </c>
      <c r="O373" s="185">
        <v>0</v>
      </c>
      <c r="P373" s="186" t="s">
        <v>132</v>
      </c>
      <c r="Q373" s="185">
        <v>2251</v>
      </c>
      <c r="R373" s="186">
        <v>1.0224618149146449</v>
      </c>
      <c r="S373" s="185">
        <v>9030.4105512793922</v>
      </c>
      <c r="T373" s="186">
        <v>0.22420800395919338</v>
      </c>
      <c r="U373" s="185">
        <v>5359</v>
      </c>
      <c r="V373" s="186">
        <v>0.32615689185845098</v>
      </c>
      <c r="W373" s="185">
        <v>1105</v>
      </c>
      <c r="X373" s="186">
        <v>1.3814655172413794</v>
      </c>
      <c r="Y373" s="185">
        <v>1344</v>
      </c>
      <c r="Z373" s="186">
        <v>-0.29707112970711302</v>
      </c>
      <c r="AA373" s="185">
        <v>1221</v>
      </c>
      <c r="AB373" s="186">
        <v>0.27055150884495327</v>
      </c>
      <c r="AC373" s="185">
        <v>489</v>
      </c>
      <c r="AD373" s="186">
        <v>0.62458471760797352</v>
      </c>
      <c r="AE373" s="185">
        <v>528</v>
      </c>
      <c r="AF373" s="186">
        <v>1.4558139534883723</v>
      </c>
      <c r="AG373" s="185">
        <v>0</v>
      </c>
      <c r="AH373" s="186" t="s">
        <v>132</v>
      </c>
      <c r="AI373" s="185">
        <v>0</v>
      </c>
      <c r="AJ373" s="186" t="s">
        <v>132</v>
      </c>
      <c r="AK373" s="185">
        <v>1267</v>
      </c>
      <c r="AL373" s="186">
        <v>0.865979381443299</v>
      </c>
      <c r="AM373" s="185">
        <v>287</v>
      </c>
      <c r="AN373" s="186">
        <v>0.88815789473684204</v>
      </c>
      <c r="AO373" s="185">
        <v>523</v>
      </c>
      <c r="AP373" s="186">
        <v>0.4289617486338797</v>
      </c>
      <c r="AQ373" s="185">
        <v>382</v>
      </c>
      <c r="AR373" s="186">
        <v>-0.18025751072961371</v>
      </c>
      <c r="AS373" s="185">
        <v>83881.908196942983</v>
      </c>
      <c r="AT373" s="186">
        <v>0.43535290883914901</v>
      </c>
      <c r="AU373" s="187">
        <v>123727.22295309689</v>
      </c>
      <c r="AV373" s="188">
        <v>0.39417605631008845</v>
      </c>
    </row>
    <row r="374" spans="2:48" ht="15" hidden="1" customHeight="1" outlineLevel="1">
      <c r="B374" s="184" t="s">
        <v>14</v>
      </c>
      <c r="C374" s="185">
        <v>50075</v>
      </c>
      <c r="D374" s="186">
        <v>0.10280353249498986</v>
      </c>
      <c r="E374" s="185">
        <v>2993</v>
      </c>
      <c r="F374" s="186">
        <v>0.84071340713407139</v>
      </c>
      <c r="G374" s="185">
        <v>3520</v>
      </c>
      <c r="H374" s="186">
        <v>0.24601769911504423</v>
      </c>
      <c r="I374" s="185">
        <v>13168</v>
      </c>
      <c r="J374" s="186">
        <v>0.59264634736332855</v>
      </c>
      <c r="K374" s="185">
        <v>6343</v>
      </c>
      <c r="L374" s="186">
        <v>0.89626307922272042</v>
      </c>
      <c r="M374" s="185">
        <v>32814</v>
      </c>
      <c r="N374" s="186">
        <v>-2.6752876972357287E-2</v>
      </c>
      <c r="O374" s="185">
        <v>0</v>
      </c>
      <c r="P374" s="186" t="s">
        <v>132</v>
      </c>
      <c r="Q374" s="185">
        <v>1669</v>
      </c>
      <c r="R374" s="186">
        <v>0.21824817518248185</v>
      </c>
      <c r="S374" s="185">
        <v>170.72518746150453</v>
      </c>
      <c r="T374" s="186">
        <v>-0.79601390687828411</v>
      </c>
      <c r="U374" s="185">
        <v>65</v>
      </c>
      <c r="V374" s="186">
        <v>0.32653061224489788</v>
      </c>
      <c r="W374" s="185">
        <v>15</v>
      </c>
      <c r="X374" s="186">
        <v>-0.70588235294117641</v>
      </c>
      <c r="Y374" s="185">
        <v>76</v>
      </c>
      <c r="Z374" s="186">
        <v>-0.89546079779917465</v>
      </c>
      <c r="AA374" s="185">
        <v>16</v>
      </c>
      <c r="AB374" s="186">
        <v>0.45454545454545459</v>
      </c>
      <c r="AC374" s="185">
        <v>252</v>
      </c>
      <c r="AD374" s="186">
        <v>0.18309859154929575</v>
      </c>
      <c r="AE374" s="185">
        <v>493</v>
      </c>
      <c r="AF374" s="186">
        <v>0.56507936507936507</v>
      </c>
      <c r="AG374" s="185">
        <v>0</v>
      </c>
      <c r="AH374" s="186" t="s">
        <v>132</v>
      </c>
      <c r="AI374" s="185">
        <v>0</v>
      </c>
      <c r="AJ374" s="186" t="s">
        <v>132</v>
      </c>
      <c r="AK374" s="185">
        <v>1011</v>
      </c>
      <c r="AL374" s="186">
        <v>0.91477272727272729</v>
      </c>
      <c r="AM374" s="185">
        <v>215</v>
      </c>
      <c r="AN374" s="186">
        <v>2.8708133971291794E-2</v>
      </c>
      <c r="AO374" s="185">
        <v>567</v>
      </c>
      <c r="AP374" s="186">
        <v>8.8967971530249379E-3</v>
      </c>
      <c r="AQ374" s="185">
        <v>413</v>
      </c>
      <c r="AR374" s="186">
        <v>-0.28048780487804881</v>
      </c>
      <c r="AS374" s="185">
        <v>63633.429176186939</v>
      </c>
      <c r="AT374" s="186">
        <v>0.17001496974313834</v>
      </c>
      <c r="AU374" s="187">
        <v>113708.53197971945</v>
      </c>
      <c r="AV374" s="188">
        <v>0.13943371529759929</v>
      </c>
    </row>
    <row r="375" spans="2:48" ht="15" hidden="1" customHeight="1" outlineLevel="1">
      <c r="B375" s="184" t="s">
        <v>15</v>
      </c>
      <c r="C375" s="185">
        <v>70219</v>
      </c>
      <c r="D375" s="186">
        <v>0.22818463260630018</v>
      </c>
      <c r="E375" s="185">
        <v>2689</v>
      </c>
      <c r="F375" s="186">
        <v>0.37123916369199383</v>
      </c>
      <c r="G375" s="185">
        <v>4930</v>
      </c>
      <c r="H375" s="186">
        <v>0.57306955966815565</v>
      </c>
      <c r="I375" s="185">
        <v>10997</v>
      </c>
      <c r="J375" s="186">
        <v>0.45559232296492391</v>
      </c>
      <c r="K375" s="185">
        <v>8280</v>
      </c>
      <c r="L375" s="186">
        <v>0.29536921151439288</v>
      </c>
      <c r="M375" s="185">
        <v>33912</v>
      </c>
      <c r="N375" s="186">
        <v>5.9922871551467694E-3</v>
      </c>
      <c r="O375" s="185">
        <v>0</v>
      </c>
      <c r="P375" s="186" t="s">
        <v>132</v>
      </c>
      <c r="Q375" s="185">
        <v>2828</v>
      </c>
      <c r="R375" s="186">
        <v>0.82569399612653327</v>
      </c>
      <c r="S375" s="185">
        <v>139.13266117874932</v>
      </c>
      <c r="T375" s="186">
        <v>-0.79063337157093372</v>
      </c>
      <c r="U375" s="185">
        <v>54</v>
      </c>
      <c r="V375" s="186">
        <v>3.8461538461538547E-2</v>
      </c>
      <c r="W375" s="185">
        <v>33</v>
      </c>
      <c r="X375" s="186">
        <v>3.125E-2</v>
      </c>
      <c r="Y375" s="185">
        <v>35</v>
      </c>
      <c r="Z375" s="186">
        <v>-0.93705035971223016</v>
      </c>
      <c r="AA375" s="185">
        <v>18</v>
      </c>
      <c r="AB375" s="186">
        <v>-0.1428571428571429</v>
      </c>
      <c r="AC375" s="185">
        <v>253</v>
      </c>
      <c r="AD375" s="186">
        <v>-6.2962962962962998E-2</v>
      </c>
      <c r="AE375" s="185">
        <v>442</v>
      </c>
      <c r="AF375" s="186">
        <v>1.554913294797688</v>
      </c>
      <c r="AG375" s="185">
        <v>0</v>
      </c>
      <c r="AH375" s="186" t="s">
        <v>132</v>
      </c>
      <c r="AI375" s="185">
        <v>0</v>
      </c>
      <c r="AJ375" s="186" t="s">
        <v>132</v>
      </c>
      <c r="AK375" s="185">
        <v>1031</v>
      </c>
      <c r="AL375" s="186">
        <v>0.59597523219814241</v>
      </c>
      <c r="AM375" s="185">
        <v>641</v>
      </c>
      <c r="AN375" s="186">
        <v>4.8272727272727272</v>
      </c>
      <c r="AO375" s="185">
        <v>401</v>
      </c>
      <c r="AP375" s="186">
        <v>-0.3479674796747968</v>
      </c>
      <c r="AQ375" s="185">
        <v>493</v>
      </c>
      <c r="AR375" s="186">
        <v>-8.3643122676579917E-2</v>
      </c>
      <c r="AS375" s="185">
        <v>67044.258297392546</v>
      </c>
      <c r="AT375" s="186">
        <v>0.16974875312878779</v>
      </c>
      <c r="AU375" s="187">
        <v>137263.48648202515</v>
      </c>
      <c r="AV375" s="188">
        <v>0.1989317044170138</v>
      </c>
    </row>
    <row r="376" spans="2:48" ht="15" hidden="1" customHeight="1" outlineLevel="1">
      <c r="B376" s="184" t="s">
        <v>16</v>
      </c>
      <c r="C376" s="185">
        <v>48541</v>
      </c>
      <c r="D376" s="186">
        <v>9.5906802429277738E-2</v>
      </c>
      <c r="E376" s="185">
        <v>3129</v>
      </c>
      <c r="F376" s="186">
        <v>0.19655831739961749</v>
      </c>
      <c r="G376" s="185">
        <v>6805</v>
      </c>
      <c r="H376" s="186">
        <v>-3.3684827182191013E-3</v>
      </c>
      <c r="I376" s="185">
        <v>12009</v>
      </c>
      <c r="J376" s="186">
        <v>0.39202503767242369</v>
      </c>
      <c r="K376" s="185">
        <v>6147</v>
      </c>
      <c r="L376" s="186">
        <v>0.8942989214175654</v>
      </c>
      <c r="M376" s="185">
        <v>32225</v>
      </c>
      <c r="N376" s="186">
        <v>-3.0447994704696613E-2</v>
      </c>
      <c r="O376" s="185">
        <v>0</v>
      </c>
      <c r="P376" s="186" t="s">
        <v>132</v>
      </c>
      <c r="Q376" s="185">
        <v>1176</v>
      </c>
      <c r="R376" s="186">
        <v>8.5106382978716866E-4</v>
      </c>
      <c r="S376" s="185">
        <v>245.90487602072361</v>
      </c>
      <c r="T376" s="186">
        <v>-0.74727121275460706</v>
      </c>
      <c r="U376" s="185">
        <v>136</v>
      </c>
      <c r="V376" s="186">
        <v>3.387096774193548</v>
      </c>
      <c r="W376" s="185">
        <v>50</v>
      </c>
      <c r="X376" s="186">
        <v>0.47058823529411775</v>
      </c>
      <c r="Y376" s="185">
        <v>42</v>
      </c>
      <c r="Z376" s="186">
        <v>-0.95280898876404496</v>
      </c>
      <c r="AA376" s="185">
        <v>15</v>
      </c>
      <c r="AB376" s="186">
        <v>-0.16666666666666663</v>
      </c>
      <c r="AC376" s="185">
        <v>208</v>
      </c>
      <c r="AD376" s="186">
        <v>-9.52380952380949E-3</v>
      </c>
      <c r="AE376" s="185">
        <v>504</v>
      </c>
      <c r="AF376" s="186">
        <v>1.3551401869158877</v>
      </c>
      <c r="AG376" s="185">
        <v>0</v>
      </c>
      <c r="AH376" s="186" t="s">
        <v>132</v>
      </c>
      <c r="AI376" s="185">
        <v>0</v>
      </c>
      <c r="AJ376" s="186" t="s">
        <v>132</v>
      </c>
      <c r="AK376" s="185">
        <v>546</v>
      </c>
      <c r="AL376" s="186">
        <v>0.15677966101694918</v>
      </c>
      <c r="AM376" s="185">
        <v>486</v>
      </c>
      <c r="AN376" s="186">
        <v>2.3986013986013988</v>
      </c>
      <c r="AO376" s="185">
        <v>474</v>
      </c>
      <c r="AP376" s="186">
        <v>4.1758241758241832E-2</v>
      </c>
      <c r="AQ376" s="185">
        <v>282</v>
      </c>
      <c r="AR376" s="186">
        <v>-0.3705357142857143</v>
      </c>
      <c r="AS376" s="185">
        <v>64242.130030831904</v>
      </c>
      <c r="AT376" s="186">
        <v>9.5544932578458974E-2</v>
      </c>
      <c r="AU376" s="187">
        <v>112783.22593763431</v>
      </c>
      <c r="AV376" s="188">
        <v>9.5702157305414204E-2</v>
      </c>
    </row>
    <row r="377" spans="2:48" ht="15" hidden="1" customHeight="1" outlineLevel="1">
      <c r="B377" s="184" t="s">
        <v>17</v>
      </c>
      <c r="C377" s="185">
        <v>35918</v>
      </c>
      <c r="D377" s="186">
        <v>0.14152232639440654</v>
      </c>
      <c r="E377" s="185">
        <v>2019</v>
      </c>
      <c r="F377" s="186">
        <v>0.96400778210116722</v>
      </c>
      <c r="G377" s="185">
        <v>2799</v>
      </c>
      <c r="H377" s="186">
        <v>9.3359374999999911E-2</v>
      </c>
      <c r="I377" s="185">
        <v>9980</v>
      </c>
      <c r="J377" s="186">
        <v>0.81751957749043891</v>
      </c>
      <c r="K377" s="185">
        <v>3888</v>
      </c>
      <c r="L377" s="186">
        <v>2.7755749405233843E-2</v>
      </c>
      <c r="M377" s="185">
        <v>26567</v>
      </c>
      <c r="N377" s="186">
        <v>8.4234583520385264E-2</v>
      </c>
      <c r="O377" s="185">
        <v>0</v>
      </c>
      <c r="P377" s="186" t="s">
        <v>132</v>
      </c>
      <c r="Q377" s="185">
        <v>1362</v>
      </c>
      <c r="R377" s="186">
        <v>0.20851818988464954</v>
      </c>
      <c r="S377" s="185">
        <v>178.21212121212122</v>
      </c>
      <c r="T377" s="186">
        <v>-0.69740360979671134</v>
      </c>
      <c r="U377" s="185">
        <v>85</v>
      </c>
      <c r="V377" s="186">
        <v>0.1333333333333333</v>
      </c>
      <c r="W377" s="185">
        <v>42</v>
      </c>
      <c r="X377" s="186">
        <v>2</v>
      </c>
      <c r="Y377" s="185">
        <v>39</v>
      </c>
      <c r="Z377" s="186">
        <v>-0.92121212121212126</v>
      </c>
      <c r="AA377" s="185">
        <v>11</v>
      </c>
      <c r="AB377" s="186">
        <v>1.2000000000000002</v>
      </c>
      <c r="AC377" s="185">
        <v>186</v>
      </c>
      <c r="AD377" s="186">
        <v>0.24832214765100669</v>
      </c>
      <c r="AE377" s="185">
        <v>333</v>
      </c>
      <c r="AF377" s="186">
        <v>1.3450704225352115</v>
      </c>
      <c r="AG377" s="185">
        <v>0</v>
      </c>
      <c r="AH377" s="186" t="s">
        <v>132</v>
      </c>
      <c r="AI377" s="185">
        <v>0</v>
      </c>
      <c r="AJ377" s="186" t="s">
        <v>132</v>
      </c>
      <c r="AK377" s="185">
        <v>474</v>
      </c>
      <c r="AL377" s="186">
        <v>-5.3892215568862256E-2</v>
      </c>
      <c r="AM377" s="185">
        <v>179</v>
      </c>
      <c r="AN377" s="186">
        <v>-4.7872340425531901E-2</v>
      </c>
      <c r="AO377" s="185">
        <v>335</v>
      </c>
      <c r="AP377" s="186">
        <v>0.48230088495575218</v>
      </c>
      <c r="AQ377" s="185">
        <v>259</v>
      </c>
      <c r="AR377" s="186">
        <v>-6.498194945848379E-2</v>
      </c>
      <c r="AS377" s="185">
        <v>48564.372927178782</v>
      </c>
      <c r="AT377" s="186">
        <v>0.19733457683547351</v>
      </c>
      <c r="AU377" s="187">
        <v>84482.514449505179</v>
      </c>
      <c r="AV377" s="188">
        <v>0.17295413176412633</v>
      </c>
    </row>
    <row r="378" spans="2:48" ht="15" hidden="1" customHeight="1" outlineLevel="1">
      <c r="B378" s="184" t="s">
        <v>18</v>
      </c>
      <c r="C378" s="185">
        <v>27592</v>
      </c>
      <c r="D378" s="186">
        <v>2.120729856767456E-2</v>
      </c>
      <c r="E378" s="185">
        <v>1983</v>
      </c>
      <c r="F378" s="186">
        <v>0.28349514563106792</v>
      </c>
      <c r="G378" s="185">
        <v>2366</v>
      </c>
      <c r="H378" s="186">
        <v>-8.9649865332820267E-2</v>
      </c>
      <c r="I378" s="185">
        <v>14036</v>
      </c>
      <c r="J378" s="186">
        <v>0.53768624014022781</v>
      </c>
      <c r="K378" s="185">
        <v>6853</v>
      </c>
      <c r="L378" s="186">
        <v>0.4179598593006415</v>
      </c>
      <c r="M378" s="185">
        <v>24032</v>
      </c>
      <c r="N378" s="186">
        <v>-3.4316483163224332E-2</v>
      </c>
      <c r="O378" s="185">
        <v>0</v>
      </c>
      <c r="P378" s="186" t="s">
        <v>132</v>
      </c>
      <c r="Q378" s="185">
        <v>1287</v>
      </c>
      <c r="R378" s="186">
        <v>0.39891304347826084</v>
      </c>
      <c r="S378" s="185">
        <v>352.25852980868461</v>
      </c>
      <c r="T378" s="186">
        <v>-0.50958105129810427</v>
      </c>
      <c r="U378" s="185">
        <v>100</v>
      </c>
      <c r="V378" s="186">
        <v>1.5641025641025643</v>
      </c>
      <c r="W378" s="185">
        <v>126</v>
      </c>
      <c r="X378" s="186">
        <v>11.6</v>
      </c>
      <c r="Y378" s="185">
        <v>61</v>
      </c>
      <c r="Z378" s="186">
        <v>-0.90557275541795668</v>
      </c>
      <c r="AA378" s="185">
        <v>53</v>
      </c>
      <c r="AB378" s="186">
        <v>1.1200000000000001</v>
      </c>
      <c r="AC378" s="185">
        <v>374</v>
      </c>
      <c r="AD378" s="186">
        <v>0.57805907172995785</v>
      </c>
      <c r="AE378" s="185">
        <v>427</v>
      </c>
      <c r="AF378" s="186">
        <v>0.99532710280373826</v>
      </c>
      <c r="AG378" s="185">
        <v>0</v>
      </c>
      <c r="AH378" s="186" t="s">
        <v>132</v>
      </c>
      <c r="AI378" s="185">
        <v>0</v>
      </c>
      <c r="AJ378" s="186" t="s">
        <v>132</v>
      </c>
      <c r="AK378" s="185">
        <v>426</v>
      </c>
      <c r="AL378" s="186">
        <v>-1.1600928074245953E-2</v>
      </c>
      <c r="AM378" s="185">
        <v>249</v>
      </c>
      <c r="AN378" s="186">
        <v>0.43103448275862077</v>
      </c>
      <c r="AO378" s="185">
        <v>259</v>
      </c>
      <c r="AP378" s="186">
        <v>0.18807339449541294</v>
      </c>
      <c r="AQ378" s="185">
        <v>306</v>
      </c>
      <c r="AR378" s="186">
        <v>0.61904761904761907</v>
      </c>
      <c r="AS378" s="185">
        <v>52954.674597828976</v>
      </c>
      <c r="AT378" s="186">
        <v>0.14897137075209743</v>
      </c>
      <c r="AU378" s="187">
        <v>80546.695805127558</v>
      </c>
      <c r="AV378" s="188">
        <v>0.10175288934330706</v>
      </c>
    </row>
    <row r="379" spans="2:48" ht="15" hidden="1" customHeight="1" outlineLevel="1">
      <c r="B379" s="184" t="s">
        <v>19</v>
      </c>
      <c r="C379" s="185">
        <v>43351</v>
      </c>
      <c r="D379" s="186">
        <v>0.34655525874386539</v>
      </c>
      <c r="E379" s="185">
        <v>2658</v>
      </c>
      <c r="F379" s="186">
        <v>-0.11782276800531033</v>
      </c>
      <c r="G379" s="185">
        <v>3792</v>
      </c>
      <c r="H379" s="186">
        <v>0.16533497234173322</v>
      </c>
      <c r="I379" s="185">
        <v>18771</v>
      </c>
      <c r="J379" s="186">
        <v>0.33544393853158794</v>
      </c>
      <c r="K379" s="185">
        <v>6982</v>
      </c>
      <c r="L379" s="186">
        <v>0.12034659820282423</v>
      </c>
      <c r="M379" s="185">
        <v>21616</v>
      </c>
      <c r="N379" s="186">
        <v>-8.2045184304399554E-2</v>
      </c>
      <c r="O379" s="185">
        <v>0</v>
      </c>
      <c r="P379" s="186" t="s">
        <v>132</v>
      </c>
      <c r="Q379" s="185">
        <v>1440</v>
      </c>
      <c r="R379" s="186">
        <v>2.7837259100642386E-2</v>
      </c>
      <c r="S379" s="185">
        <v>13061.394665690874</v>
      </c>
      <c r="T379" s="186">
        <v>0.21617818301102676</v>
      </c>
      <c r="U379" s="185">
        <v>7090</v>
      </c>
      <c r="V379" s="186">
        <v>0.31515488777592293</v>
      </c>
      <c r="W379" s="185">
        <v>1024</v>
      </c>
      <c r="X379" s="186">
        <v>0.86181818181818182</v>
      </c>
      <c r="Y379" s="185">
        <v>2987</v>
      </c>
      <c r="Z379" s="186">
        <v>0.21769262128006517</v>
      </c>
      <c r="AA379" s="185">
        <v>1959</v>
      </c>
      <c r="AB379" s="186">
        <v>-0.16531742650191739</v>
      </c>
      <c r="AC379" s="185">
        <v>388</v>
      </c>
      <c r="AD379" s="186">
        <v>0.65811965811965822</v>
      </c>
      <c r="AE379" s="185">
        <v>805</v>
      </c>
      <c r="AF379" s="186">
        <v>0.48523985239852396</v>
      </c>
      <c r="AG379" s="185">
        <v>0</v>
      </c>
      <c r="AH379" s="186" t="s">
        <v>132</v>
      </c>
      <c r="AI379" s="185">
        <v>0</v>
      </c>
      <c r="AJ379" s="186" t="s">
        <v>132</v>
      </c>
      <c r="AK379" s="185">
        <v>581</v>
      </c>
      <c r="AL379" s="186">
        <v>5.8287795992713942E-2</v>
      </c>
      <c r="AM379" s="185">
        <v>229</v>
      </c>
      <c r="AN379" s="186">
        <v>-4.3478260869564966E-3</v>
      </c>
      <c r="AO379" s="185">
        <v>275</v>
      </c>
      <c r="AP379" s="186">
        <v>0.375</v>
      </c>
      <c r="AQ379" s="185">
        <v>351</v>
      </c>
      <c r="AR379" s="186">
        <v>-4.0983606557377095E-2</v>
      </c>
      <c r="AS379" s="185">
        <v>70951.222905301562</v>
      </c>
      <c r="AT379" s="186">
        <v>0.1023916634588371</v>
      </c>
      <c r="AU379" s="187">
        <v>114302.56946056031</v>
      </c>
      <c r="AV379" s="188">
        <v>0.18380462235229489</v>
      </c>
    </row>
    <row r="380" spans="2:48" ht="15" hidden="1" customHeight="1" outlineLevel="1">
      <c r="B380" s="184" t="s">
        <v>20</v>
      </c>
      <c r="C380" s="185">
        <v>26505</v>
      </c>
      <c r="D380" s="186">
        <v>1.8678657903839602E-2</v>
      </c>
      <c r="E380" s="185">
        <v>3623</v>
      </c>
      <c r="F380" s="186">
        <v>0.22605752961082914</v>
      </c>
      <c r="G380" s="185">
        <v>4076</v>
      </c>
      <c r="H380" s="186">
        <v>-0.17339282092881769</v>
      </c>
      <c r="I380" s="185">
        <v>18421</v>
      </c>
      <c r="J380" s="186">
        <v>-2.5449426034220846E-3</v>
      </c>
      <c r="K380" s="185">
        <v>8519</v>
      </c>
      <c r="L380" s="186">
        <v>-1.5258351635649037E-2</v>
      </c>
      <c r="M380" s="185">
        <v>24830</v>
      </c>
      <c r="N380" s="186">
        <v>-1.1701958286897018E-2</v>
      </c>
      <c r="O380" s="185">
        <v>0</v>
      </c>
      <c r="P380" s="186" t="s">
        <v>132</v>
      </c>
      <c r="Q380" s="185">
        <v>1220</v>
      </c>
      <c r="R380" s="186">
        <v>-1.6129032258064502E-2</v>
      </c>
      <c r="S380" s="185">
        <v>21772.420769371467</v>
      </c>
      <c r="T380" s="186">
        <v>-0.29600517068436716</v>
      </c>
      <c r="U380" s="185">
        <v>10522</v>
      </c>
      <c r="V380" s="186">
        <v>-0.17771178493279149</v>
      </c>
      <c r="W380" s="185">
        <v>1921</v>
      </c>
      <c r="X380" s="186">
        <v>-0.21141215106732347</v>
      </c>
      <c r="Y380" s="185">
        <v>4175</v>
      </c>
      <c r="Z380" s="186">
        <v>-0.19010669253152279</v>
      </c>
      <c r="AA380" s="185">
        <v>5155</v>
      </c>
      <c r="AB380" s="186">
        <v>-0.51095721468551369</v>
      </c>
      <c r="AC380" s="185">
        <v>552</v>
      </c>
      <c r="AD380" s="186">
        <v>0.14049586776859502</v>
      </c>
      <c r="AE380" s="185">
        <v>930</v>
      </c>
      <c r="AF380" s="186">
        <v>0.56302521008403361</v>
      </c>
      <c r="AG380" s="185">
        <v>0</v>
      </c>
      <c r="AH380" s="186" t="s">
        <v>132</v>
      </c>
      <c r="AI380" s="185">
        <v>0</v>
      </c>
      <c r="AJ380" s="186" t="s">
        <v>132</v>
      </c>
      <c r="AK380" s="185">
        <v>680</v>
      </c>
      <c r="AL380" s="186">
        <v>-0.27659574468085102</v>
      </c>
      <c r="AM380" s="185">
        <v>312</v>
      </c>
      <c r="AN380" s="186">
        <v>-7.4183976261127604E-2</v>
      </c>
      <c r="AO380" s="185">
        <v>247</v>
      </c>
      <c r="AP380" s="186">
        <v>-0.5</v>
      </c>
      <c r="AQ380" s="185">
        <v>309</v>
      </c>
      <c r="AR380" s="186">
        <v>-0.49009900990099009</v>
      </c>
      <c r="AS380" s="185">
        <v>85490.785712969839</v>
      </c>
      <c r="AT380" s="186">
        <v>-0.10715865249256207</v>
      </c>
      <c r="AU380" s="187">
        <v>111995.80439162775</v>
      </c>
      <c r="AV380" s="188">
        <v>-8.0271405489378278E-2</v>
      </c>
    </row>
    <row r="381" spans="2:48" ht="15" hidden="1" customHeight="1" outlineLevel="1">
      <c r="B381" s="184" t="s">
        <v>21</v>
      </c>
      <c r="C381" s="185">
        <v>22461</v>
      </c>
      <c r="D381" s="186">
        <v>-2.8839501902455877E-2</v>
      </c>
      <c r="E381" s="185">
        <v>3990</v>
      </c>
      <c r="F381" s="186">
        <v>-0.12230532336119671</v>
      </c>
      <c r="G381" s="185">
        <v>4541</v>
      </c>
      <c r="H381" s="186">
        <v>-4.2589078642209621E-2</v>
      </c>
      <c r="I381" s="185">
        <v>17375</v>
      </c>
      <c r="J381" s="186">
        <v>-7.0706530459431982E-2</v>
      </c>
      <c r="K381" s="185">
        <v>6760</v>
      </c>
      <c r="L381" s="186">
        <v>9.9723442329591627E-2</v>
      </c>
      <c r="M381" s="185">
        <v>24924</v>
      </c>
      <c r="N381" s="186">
        <v>-5.1164915486523577E-2</v>
      </c>
      <c r="O381" s="185">
        <v>0</v>
      </c>
      <c r="P381" s="186" t="s">
        <v>132</v>
      </c>
      <c r="Q381" s="185">
        <v>1386</v>
      </c>
      <c r="R381" s="186">
        <v>0.32504780114722753</v>
      </c>
      <c r="S381" s="185">
        <v>20623.489068312825</v>
      </c>
      <c r="T381" s="186">
        <v>-0.24422504263012124</v>
      </c>
      <c r="U381" s="185">
        <v>9790</v>
      </c>
      <c r="V381" s="186">
        <v>-0.18178019222732966</v>
      </c>
      <c r="W381" s="185">
        <v>1404</v>
      </c>
      <c r="X381" s="186">
        <v>-0.12903225806451613</v>
      </c>
      <c r="Y381" s="185">
        <v>4025</v>
      </c>
      <c r="Z381" s="186">
        <v>-0.20011923688394273</v>
      </c>
      <c r="AA381" s="185">
        <v>5405</v>
      </c>
      <c r="AB381" s="186">
        <v>-0.37730414746543783</v>
      </c>
      <c r="AC381" s="185">
        <v>547</v>
      </c>
      <c r="AD381" s="186">
        <v>-3.6429872495445936E-3</v>
      </c>
      <c r="AE381" s="185">
        <v>1164</v>
      </c>
      <c r="AF381" s="186">
        <v>0.39234449760765555</v>
      </c>
      <c r="AG381" s="185">
        <v>0</v>
      </c>
      <c r="AH381" s="186" t="s">
        <v>132</v>
      </c>
      <c r="AI381" s="185">
        <v>0</v>
      </c>
      <c r="AJ381" s="186" t="s">
        <v>132</v>
      </c>
      <c r="AK381" s="185">
        <v>838</v>
      </c>
      <c r="AL381" s="186">
        <v>-0.41316526610644255</v>
      </c>
      <c r="AM381" s="185">
        <v>241</v>
      </c>
      <c r="AN381" s="186">
        <v>-0.36243386243386244</v>
      </c>
      <c r="AO381" s="185">
        <v>435</v>
      </c>
      <c r="AP381" s="186">
        <v>-0.20183486238532111</v>
      </c>
      <c r="AQ381" s="185">
        <v>298</v>
      </c>
      <c r="AR381" s="186">
        <v>-0.23393316195372749</v>
      </c>
      <c r="AS381" s="185">
        <v>83121.335989279178</v>
      </c>
      <c r="AT381" s="186">
        <v>-0.10486726562847892</v>
      </c>
      <c r="AU381" s="187">
        <v>105582.30714977729</v>
      </c>
      <c r="AV381" s="188">
        <v>-8.9710316262320733E-2</v>
      </c>
    </row>
    <row r="382" spans="2:48" ht="15" hidden="1" customHeight="1" outlineLevel="1">
      <c r="B382" s="184" t="s">
        <v>22</v>
      </c>
      <c r="C382" s="185">
        <v>21295</v>
      </c>
      <c r="D382" s="186">
        <v>0.15941634453095221</v>
      </c>
      <c r="E382" s="185">
        <v>4782</v>
      </c>
      <c r="F382" s="186">
        <v>0.11833489242282513</v>
      </c>
      <c r="G382" s="185">
        <v>4766</v>
      </c>
      <c r="H382" s="186">
        <v>0.12062073830237474</v>
      </c>
      <c r="I382" s="185">
        <v>25517</v>
      </c>
      <c r="J382" s="186">
        <v>0.36396194141543714</v>
      </c>
      <c r="K382" s="185">
        <v>4148</v>
      </c>
      <c r="L382" s="186">
        <v>0.23342253939934587</v>
      </c>
      <c r="M382" s="185">
        <v>24293</v>
      </c>
      <c r="N382" s="186">
        <v>9.0594837261503969E-2</v>
      </c>
      <c r="O382" s="185">
        <v>0</v>
      </c>
      <c r="P382" s="186" t="s">
        <v>132</v>
      </c>
      <c r="Q382" s="185">
        <v>1629</v>
      </c>
      <c r="R382" s="186">
        <v>0.49586776859504123</v>
      </c>
      <c r="S382" s="185">
        <v>24860.082456700668</v>
      </c>
      <c r="T382" s="186">
        <v>-8.5792198301183786E-2</v>
      </c>
      <c r="U382" s="185">
        <v>11349</v>
      </c>
      <c r="V382" s="186">
        <v>-1.5835312747426444E-3</v>
      </c>
      <c r="W382" s="185">
        <v>2206</v>
      </c>
      <c r="X382" s="186">
        <v>8.1372549019607776E-2</v>
      </c>
      <c r="Y382" s="185">
        <v>5262</v>
      </c>
      <c r="Z382" s="186">
        <v>2.6676829268292845E-3</v>
      </c>
      <c r="AA382" s="185">
        <v>6043</v>
      </c>
      <c r="AB382" s="186">
        <v>-0.29230589061951051</v>
      </c>
      <c r="AC382" s="185">
        <v>565</v>
      </c>
      <c r="AD382" s="186">
        <v>0.10136452241715399</v>
      </c>
      <c r="AE382" s="185">
        <v>1475</v>
      </c>
      <c r="AF382" s="186">
        <v>0.48241206030150763</v>
      </c>
      <c r="AG382" s="185">
        <v>0</v>
      </c>
      <c r="AH382" s="186" t="s">
        <v>132</v>
      </c>
      <c r="AI382" s="185">
        <v>0</v>
      </c>
      <c r="AJ382" s="186" t="s">
        <v>132</v>
      </c>
      <c r="AK382" s="185">
        <v>1018</v>
      </c>
      <c r="AL382" s="186">
        <v>-0.32805280528052805</v>
      </c>
      <c r="AM382" s="185">
        <v>318</v>
      </c>
      <c r="AN382" s="186">
        <v>-0.30109890109890114</v>
      </c>
      <c r="AO382" s="185">
        <v>410</v>
      </c>
      <c r="AP382" s="186">
        <v>0.70833333333333326</v>
      </c>
      <c r="AQ382" s="185">
        <v>294</v>
      </c>
      <c r="AR382" s="186">
        <v>-0.15759312320916907</v>
      </c>
      <c r="AS382" s="185">
        <v>94076.380043968515</v>
      </c>
      <c r="AT382" s="186">
        <v>0.10391098622357253</v>
      </c>
      <c r="AU382" s="187">
        <v>115371.53946031306</v>
      </c>
      <c r="AV382" s="188">
        <v>0.11375490270262145</v>
      </c>
    </row>
    <row r="383" spans="2:48" collapsed="1">
      <c r="B383" s="197">
        <v>1981</v>
      </c>
      <c r="C383" s="198">
        <v>439031</v>
      </c>
      <c r="D383" s="199">
        <v>0.1413304009192391</v>
      </c>
      <c r="E383" s="198">
        <v>39165</v>
      </c>
      <c r="F383" s="199">
        <v>0.26444760121392141</v>
      </c>
      <c r="G383" s="198">
        <v>53101</v>
      </c>
      <c r="H383" s="199">
        <v>0.1746969294752676</v>
      </c>
      <c r="I383" s="198">
        <v>210396</v>
      </c>
      <c r="J383" s="199">
        <v>0.32824919034602051</v>
      </c>
      <c r="K383" s="198">
        <v>74771</v>
      </c>
      <c r="L383" s="199">
        <v>0.34212274057187986</v>
      </c>
      <c r="M383" s="198">
        <v>346114</v>
      </c>
      <c r="N383" s="199">
        <v>7.8146074940736998E-2</v>
      </c>
      <c r="O383" s="198">
        <v>0</v>
      </c>
      <c r="P383" s="199" t="s">
        <v>132</v>
      </c>
      <c r="Q383" s="198">
        <v>20640</v>
      </c>
      <c r="R383" s="199">
        <v>0.38208115709120127</v>
      </c>
      <c r="S383" s="198">
        <v>140121.21311644351</v>
      </c>
      <c r="T383" s="199">
        <v>-3.2298142179008504E-2</v>
      </c>
      <c r="U383" s="198">
        <v>68759</v>
      </c>
      <c r="V383" s="199">
        <v>8.1388399597382977E-2</v>
      </c>
      <c r="W383" s="198">
        <v>12809</v>
      </c>
      <c r="X383" s="199">
        <v>0.19923228162157103</v>
      </c>
      <c r="Y383" s="198">
        <v>28056</v>
      </c>
      <c r="Z383" s="199">
        <v>-6.7504237710639181E-2</v>
      </c>
      <c r="AA383" s="198">
        <v>30497</v>
      </c>
      <c r="AB383" s="199">
        <v>-0.24600093950107549</v>
      </c>
      <c r="AC383" s="198">
        <v>7537</v>
      </c>
      <c r="AD383" s="199">
        <v>0.83829268292682935</v>
      </c>
      <c r="AE383" s="198">
        <v>9203</v>
      </c>
      <c r="AF383" s="199">
        <v>0.50204015015505132</v>
      </c>
      <c r="AG383" s="198">
        <v>0</v>
      </c>
      <c r="AH383" s="199" t="s">
        <v>132</v>
      </c>
      <c r="AI383" s="198">
        <v>0</v>
      </c>
      <c r="AJ383" s="199" t="s">
        <v>132</v>
      </c>
      <c r="AK383" s="198">
        <v>9862</v>
      </c>
      <c r="AL383" s="199">
        <v>-3.2663070132417871E-2</v>
      </c>
      <c r="AM383" s="198">
        <v>3837</v>
      </c>
      <c r="AN383" s="199">
        <v>0.34963067182553642</v>
      </c>
      <c r="AO383" s="198">
        <v>4576</v>
      </c>
      <c r="AP383" s="199">
        <v>2.1428571428571352E-2</v>
      </c>
      <c r="AQ383" s="198">
        <v>4258</v>
      </c>
      <c r="AR383" s="199">
        <v>-0.13560698335363375</v>
      </c>
      <c r="AS383" s="198">
        <v>923583.83350704657</v>
      </c>
      <c r="AT383" s="199">
        <v>0.14913948068234251</v>
      </c>
      <c r="AU383" s="200">
        <v>1362614.974837448</v>
      </c>
      <c r="AV383" s="201">
        <v>0.14661186534112058</v>
      </c>
    </row>
    <row r="384" spans="2:48" ht="15" hidden="1" customHeight="1" outlineLevel="1">
      <c r="B384" s="184" t="s">
        <v>11</v>
      </c>
      <c r="C384" s="185">
        <v>26417</v>
      </c>
      <c r="D384" s="186">
        <v>0.1104712261969818</v>
      </c>
      <c r="E384" s="185">
        <v>3091</v>
      </c>
      <c r="F384" s="186">
        <v>-0.34192037470726</v>
      </c>
      <c r="G384" s="185">
        <v>3804</v>
      </c>
      <c r="H384" s="186">
        <v>0.14234234234234244</v>
      </c>
      <c r="I384" s="185">
        <v>19775</v>
      </c>
      <c r="J384" s="186">
        <v>0.12275024129904044</v>
      </c>
      <c r="K384" s="185">
        <v>3551</v>
      </c>
      <c r="L384" s="186">
        <v>0.10279503105590071</v>
      </c>
      <c r="M384" s="185">
        <v>22327</v>
      </c>
      <c r="N384" s="186">
        <v>4.4049567453822824E-2</v>
      </c>
      <c r="O384" s="185">
        <v>0</v>
      </c>
      <c r="P384" s="186" t="s">
        <v>132</v>
      </c>
      <c r="Q384" s="185">
        <v>2086</v>
      </c>
      <c r="R384" s="186">
        <v>0.2900432900432901</v>
      </c>
      <c r="S384" s="185">
        <v>18115.986215311532</v>
      </c>
      <c r="T384" s="186">
        <v>-0.33975451597193707</v>
      </c>
      <c r="U384" s="185">
        <v>8134</v>
      </c>
      <c r="V384" s="186">
        <v>-0.34471924595182468</v>
      </c>
      <c r="W384" s="185">
        <v>1393</v>
      </c>
      <c r="X384" s="186">
        <v>-0.40419161676646709</v>
      </c>
      <c r="Y384" s="185">
        <v>3991</v>
      </c>
      <c r="Z384" s="186">
        <v>-0.26487382575059859</v>
      </c>
      <c r="AA384" s="185">
        <v>4599</v>
      </c>
      <c r="AB384" s="186">
        <v>-0.36644165863066536</v>
      </c>
      <c r="AC384" s="185">
        <v>535</v>
      </c>
      <c r="AD384" s="186">
        <v>-8.2332761578044589E-2</v>
      </c>
      <c r="AE384" s="185">
        <v>958</v>
      </c>
      <c r="AF384" s="186">
        <v>-0.13615870153291254</v>
      </c>
      <c r="AG384" s="185">
        <v>0</v>
      </c>
      <c r="AH384" s="186" t="s">
        <v>132</v>
      </c>
      <c r="AI384" s="185">
        <v>0</v>
      </c>
      <c r="AJ384" s="186" t="s">
        <v>132</v>
      </c>
      <c r="AK384" s="185">
        <v>1060</v>
      </c>
      <c r="AL384" s="186">
        <v>-7.1803852889667286E-2</v>
      </c>
      <c r="AM384" s="185">
        <v>299</v>
      </c>
      <c r="AN384" s="186">
        <v>-5.9748427672955962E-2</v>
      </c>
      <c r="AO384" s="185">
        <v>338</v>
      </c>
      <c r="AP384" s="186">
        <v>0.43829787234042561</v>
      </c>
      <c r="AQ384" s="185">
        <v>481</v>
      </c>
      <c r="AR384" s="186">
        <v>0.42729970326409505</v>
      </c>
      <c r="AS384" s="185">
        <v>76422</v>
      </c>
      <c r="AT384" s="186">
        <v>-7.9530261969286364E-2</v>
      </c>
      <c r="AU384" s="187">
        <v>102839</v>
      </c>
      <c r="AV384" s="188">
        <v>-3.7214222854682011E-2</v>
      </c>
    </row>
    <row r="385" spans="2:48" ht="15" hidden="1" customHeight="1" outlineLevel="1">
      <c r="B385" s="184" t="s">
        <v>12</v>
      </c>
      <c r="C385" s="185">
        <v>22878</v>
      </c>
      <c r="D385" s="186">
        <v>-3.7364301943953571E-2</v>
      </c>
      <c r="E385" s="185">
        <v>2385</v>
      </c>
      <c r="F385" s="186">
        <v>4.973591549295775E-2</v>
      </c>
      <c r="G385" s="185">
        <v>3057</v>
      </c>
      <c r="H385" s="186">
        <v>0.10480664980122878</v>
      </c>
      <c r="I385" s="185">
        <v>19232</v>
      </c>
      <c r="J385" s="186">
        <v>6.0023149424020206E-2</v>
      </c>
      <c r="K385" s="185">
        <v>2610</v>
      </c>
      <c r="L385" s="186">
        <v>-0.34438583270535039</v>
      </c>
      <c r="M385" s="185">
        <v>22763</v>
      </c>
      <c r="N385" s="186">
        <v>-3.9414271848757232E-2</v>
      </c>
      <c r="O385" s="185">
        <v>0</v>
      </c>
      <c r="P385" s="186" t="s">
        <v>132</v>
      </c>
      <c r="Q385" s="185">
        <v>818</v>
      </c>
      <c r="R385" s="186">
        <v>-0.16445352400408575</v>
      </c>
      <c r="S385" s="185">
        <v>19370.309637902916</v>
      </c>
      <c r="T385" s="186">
        <v>-0.20621006578231815</v>
      </c>
      <c r="U385" s="185">
        <v>9644</v>
      </c>
      <c r="V385" s="186">
        <v>-9.5394428290029087E-2</v>
      </c>
      <c r="W385" s="185">
        <v>2045</v>
      </c>
      <c r="X385" s="186">
        <v>-0.10698689956331875</v>
      </c>
      <c r="Y385" s="185">
        <v>2982</v>
      </c>
      <c r="Z385" s="186">
        <v>-0.48798076923076927</v>
      </c>
      <c r="AA385" s="185">
        <v>4700</v>
      </c>
      <c r="AB385" s="186">
        <v>-0.16488983653162759</v>
      </c>
      <c r="AC385" s="185">
        <v>405</v>
      </c>
      <c r="AD385" s="186">
        <v>-0.21359223300970875</v>
      </c>
      <c r="AE385" s="185">
        <v>928</v>
      </c>
      <c r="AF385" s="186">
        <v>-0.20954003407155031</v>
      </c>
      <c r="AG385" s="185">
        <v>0</v>
      </c>
      <c r="AH385" s="186" t="s">
        <v>132</v>
      </c>
      <c r="AI385" s="185">
        <v>0</v>
      </c>
      <c r="AJ385" s="186" t="s">
        <v>132</v>
      </c>
      <c r="AK385" s="185">
        <v>1446</v>
      </c>
      <c r="AL385" s="186">
        <v>0.6192609182530795</v>
      </c>
      <c r="AM385" s="185">
        <v>168</v>
      </c>
      <c r="AN385" s="186">
        <v>-0.37546468401486988</v>
      </c>
      <c r="AO385" s="185">
        <v>221</v>
      </c>
      <c r="AP385" s="186">
        <v>-0.19047619047619047</v>
      </c>
      <c r="AQ385" s="185">
        <v>243</v>
      </c>
      <c r="AR385" s="186">
        <v>-1.2195121951219523E-2</v>
      </c>
      <c r="AS385" s="185">
        <v>73645.605701453213</v>
      </c>
      <c r="AT385" s="186">
        <v>-7.4908181293618314E-2</v>
      </c>
      <c r="AU385" s="187">
        <v>96523.568337151271</v>
      </c>
      <c r="AV385" s="188">
        <v>-6.6277339684383763E-2</v>
      </c>
    </row>
    <row r="386" spans="2:48" ht="15" hidden="1" customHeight="1" outlineLevel="1">
      <c r="B386" s="184" t="s">
        <v>13</v>
      </c>
      <c r="C386" s="185">
        <v>30306</v>
      </c>
      <c r="D386" s="186">
        <v>-0.15268264042273605</v>
      </c>
      <c r="E386" s="185">
        <v>1933</v>
      </c>
      <c r="F386" s="186">
        <v>1.3102725366876289E-2</v>
      </c>
      <c r="G386" s="185">
        <v>3216</v>
      </c>
      <c r="H386" s="186">
        <v>0.13881019830028318</v>
      </c>
      <c r="I386" s="185">
        <v>10396</v>
      </c>
      <c r="J386" s="186">
        <v>-0.14695987527693444</v>
      </c>
      <c r="K386" s="185">
        <v>3559</v>
      </c>
      <c r="L386" s="186">
        <v>-0.43391124542707171</v>
      </c>
      <c r="M386" s="185">
        <v>28670</v>
      </c>
      <c r="N386" s="186">
        <v>-0.11337209302325579</v>
      </c>
      <c r="O386" s="185">
        <v>0</v>
      </c>
      <c r="P386" s="186" t="s">
        <v>132</v>
      </c>
      <c r="Q386" s="185">
        <v>1113</v>
      </c>
      <c r="R386" s="186">
        <v>-7.9404466501240667E-2</v>
      </c>
      <c r="S386" s="185">
        <v>7376.5328457862324</v>
      </c>
      <c r="T386" s="186">
        <v>-0.45516470462057468</v>
      </c>
      <c r="U386" s="185">
        <v>4041</v>
      </c>
      <c r="V386" s="186">
        <v>-0.42721474131821402</v>
      </c>
      <c r="W386" s="185">
        <v>464</v>
      </c>
      <c r="X386" s="186">
        <v>-0.61810699588477358</v>
      </c>
      <c r="Y386" s="185">
        <v>1912</v>
      </c>
      <c r="Z386" s="186">
        <v>-0.42183247656486245</v>
      </c>
      <c r="AA386" s="185">
        <v>961</v>
      </c>
      <c r="AB386" s="186">
        <v>-0.51044319918492098</v>
      </c>
      <c r="AC386" s="185">
        <v>301</v>
      </c>
      <c r="AD386" s="186">
        <v>-0.42447418738049714</v>
      </c>
      <c r="AE386" s="185">
        <v>215</v>
      </c>
      <c r="AF386" s="186">
        <v>-0.6630094043887147</v>
      </c>
      <c r="AG386" s="185">
        <v>0</v>
      </c>
      <c r="AH386" s="186" t="s">
        <v>132</v>
      </c>
      <c r="AI386" s="185">
        <v>0</v>
      </c>
      <c r="AJ386" s="186" t="s">
        <v>132</v>
      </c>
      <c r="AK386" s="185">
        <v>679</v>
      </c>
      <c r="AL386" s="186">
        <v>-0.31621349446122859</v>
      </c>
      <c r="AM386" s="185">
        <v>152</v>
      </c>
      <c r="AN386" s="186">
        <v>-0.37704918032786883</v>
      </c>
      <c r="AO386" s="185">
        <v>366</v>
      </c>
      <c r="AP386" s="186">
        <v>0.21999999999999997</v>
      </c>
      <c r="AQ386" s="185">
        <v>466</v>
      </c>
      <c r="AR386" s="186">
        <v>0.67625899280575541</v>
      </c>
      <c r="AS386" s="185">
        <v>58439.919326030431</v>
      </c>
      <c r="AT386" s="186">
        <v>-0.20233856884135692</v>
      </c>
      <c r="AU386" s="187">
        <v>88745.766643390016</v>
      </c>
      <c r="AV386" s="188">
        <v>-0.18605140174101176</v>
      </c>
    </row>
    <row r="387" spans="2:48" ht="15" hidden="1" customHeight="1" outlineLevel="1">
      <c r="B387" s="184" t="s">
        <v>14</v>
      </c>
      <c r="C387" s="185">
        <v>45407</v>
      </c>
      <c r="D387" s="186">
        <v>4.7571807590264248E-2</v>
      </c>
      <c r="E387" s="185">
        <v>1626</v>
      </c>
      <c r="F387" s="186">
        <v>-0.56207918125504985</v>
      </c>
      <c r="G387" s="185">
        <v>2825</v>
      </c>
      <c r="H387" s="186">
        <v>-0.34332868433286845</v>
      </c>
      <c r="I387" s="185">
        <v>8268</v>
      </c>
      <c r="J387" s="186">
        <v>-0.20331470418192332</v>
      </c>
      <c r="K387" s="185">
        <v>3345</v>
      </c>
      <c r="L387" s="186">
        <v>-0.46659225003986604</v>
      </c>
      <c r="M387" s="185">
        <v>33716</v>
      </c>
      <c r="N387" s="186">
        <v>1.5480995120775942E-2</v>
      </c>
      <c r="O387" s="185">
        <v>0</v>
      </c>
      <c r="P387" s="186" t="s">
        <v>132</v>
      </c>
      <c r="Q387" s="185">
        <v>1370</v>
      </c>
      <c r="R387" s="186">
        <v>0.76774193548387104</v>
      </c>
      <c r="S387" s="185">
        <v>836.94522920067425</v>
      </c>
      <c r="T387" s="186">
        <v>-0.14831172680955174</v>
      </c>
      <c r="U387" s="185">
        <v>49</v>
      </c>
      <c r="V387" s="186">
        <v>-0.37179487179487181</v>
      </c>
      <c r="W387" s="185">
        <v>51</v>
      </c>
      <c r="X387" s="186">
        <v>-0.63829787234042556</v>
      </c>
      <c r="Y387" s="185">
        <v>727</v>
      </c>
      <c r="Z387" s="186">
        <v>-4.4678055190538801E-2</v>
      </c>
      <c r="AA387" s="185">
        <v>11</v>
      </c>
      <c r="AB387" s="186">
        <v>1.2000000000000002</v>
      </c>
      <c r="AC387" s="185">
        <v>213</v>
      </c>
      <c r="AD387" s="186">
        <v>-0.54389721627408993</v>
      </c>
      <c r="AE387" s="185">
        <v>315</v>
      </c>
      <c r="AF387" s="186">
        <v>-0.33544303797468356</v>
      </c>
      <c r="AG387" s="185">
        <v>0</v>
      </c>
      <c r="AH387" s="186" t="s">
        <v>132</v>
      </c>
      <c r="AI387" s="185">
        <v>0</v>
      </c>
      <c r="AJ387" s="186" t="s">
        <v>132</v>
      </c>
      <c r="AK387" s="185">
        <v>528</v>
      </c>
      <c r="AL387" s="186">
        <v>-0.49230769230769234</v>
      </c>
      <c r="AM387" s="185">
        <v>209</v>
      </c>
      <c r="AN387" s="186">
        <v>0.39333333333333331</v>
      </c>
      <c r="AO387" s="185">
        <v>562</v>
      </c>
      <c r="AP387" s="186">
        <v>0.24336283185840712</v>
      </c>
      <c r="AQ387" s="185">
        <v>574</v>
      </c>
      <c r="AR387" s="186">
        <v>0.40686274509803932</v>
      </c>
      <c r="AS387" s="185">
        <v>54386.850443594609</v>
      </c>
      <c r="AT387" s="186">
        <v>-0.13137443126186643</v>
      </c>
      <c r="AU387" s="187">
        <v>99793.898015402199</v>
      </c>
      <c r="AV387" s="188">
        <v>-5.8170563293402311E-2</v>
      </c>
    </row>
    <row r="388" spans="2:48" ht="15" hidden="1" customHeight="1" outlineLevel="1">
      <c r="B388" s="184" t="s">
        <v>15</v>
      </c>
      <c r="C388" s="185">
        <v>57173</v>
      </c>
      <c r="D388" s="186">
        <v>6.863423113586653E-2</v>
      </c>
      <c r="E388" s="185">
        <v>1961</v>
      </c>
      <c r="F388" s="186">
        <v>-0.1687155574395931</v>
      </c>
      <c r="G388" s="185">
        <v>3134</v>
      </c>
      <c r="H388" s="186">
        <v>-0.25274201239866478</v>
      </c>
      <c r="I388" s="185">
        <v>7555</v>
      </c>
      <c r="J388" s="186">
        <v>-0.29609615205441164</v>
      </c>
      <c r="K388" s="185">
        <v>6392</v>
      </c>
      <c r="L388" s="186">
        <v>-0.15961083355245853</v>
      </c>
      <c r="M388" s="185">
        <v>33710</v>
      </c>
      <c r="N388" s="186">
        <v>7.2644541317975042E-2</v>
      </c>
      <c r="O388" s="185">
        <v>0</v>
      </c>
      <c r="P388" s="186" t="s">
        <v>132</v>
      </c>
      <c r="Q388" s="185">
        <v>1549</v>
      </c>
      <c r="R388" s="186">
        <v>0.38427167113494187</v>
      </c>
      <c r="S388" s="185">
        <v>664.54077339210585</v>
      </c>
      <c r="T388" s="186">
        <v>-7.7613130525705842E-2</v>
      </c>
      <c r="U388" s="185">
        <v>52</v>
      </c>
      <c r="V388" s="186">
        <v>0.67741935483870974</v>
      </c>
      <c r="W388" s="185">
        <v>32</v>
      </c>
      <c r="X388" s="186">
        <v>3</v>
      </c>
      <c r="Y388" s="185">
        <v>556</v>
      </c>
      <c r="Z388" s="186">
        <v>-0.13664596273291929</v>
      </c>
      <c r="AA388" s="185">
        <v>21</v>
      </c>
      <c r="AB388" s="186">
        <v>-0.46153846153846156</v>
      </c>
      <c r="AC388" s="185">
        <v>270</v>
      </c>
      <c r="AD388" s="186">
        <v>-0.20588235294117652</v>
      </c>
      <c r="AE388" s="185">
        <v>173</v>
      </c>
      <c r="AF388" s="186">
        <v>-0.55979643765903309</v>
      </c>
      <c r="AG388" s="185">
        <v>0</v>
      </c>
      <c r="AH388" s="186" t="s">
        <v>132</v>
      </c>
      <c r="AI388" s="185">
        <v>0</v>
      </c>
      <c r="AJ388" s="186" t="s">
        <v>132</v>
      </c>
      <c r="AK388" s="185">
        <v>646</v>
      </c>
      <c r="AL388" s="186">
        <v>-0.53791130185979974</v>
      </c>
      <c r="AM388" s="185">
        <v>110</v>
      </c>
      <c r="AN388" s="186">
        <v>-0.35672514619883045</v>
      </c>
      <c r="AO388" s="185">
        <v>615</v>
      </c>
      <c r="AP388" s="186">
        <v>0.47836538461538458</v>
      </c>
      <c r="AQ388" s="185">
        <v>538</v>
      </c>
      <c r="AR388" s="186">
        <v>0.47397260273972597</v>
      </c>
      <c r="AS388" s="185">
        <v>57315.0927650624</v>
      </c>
      <c r="AT388" s="186">
        <v>-6.4092011065096544E-2</v>
      </c>
      <c r="AU388" s="187">
        <v>114488.16139929353</v>
      </c>
      <c r="AV388" s="188">
        <v>-2.2039186987783399E-3</v>
      </c>
    </row>
    <row r="389" spans="2:48" ht="15" hidden="1" customHeight="1" outlineLevel="1">
      <c r="B389" s="184" t="s">
        <v>16</v>
      </c>
      <c r="C389" s="185">
        <v>44293</v>
      </c>
      <c r="D389" s="186">
        <v>-5.4134278636713051E-2</v>
      </c>
      <c r="E389" s="185">
        <v>2615</v>
      </c>
      <c r="F389" s="186">
        <v>7.1282261368291744E-2</v>
      </c>
      <c r="G389" s="185">
        <v>6828</v>
      </c>
      <c r="H389" s="186">
        <v>4.292042156712994E-2</v>
      </c>
      <c r="I389" s="185">
        <v>8627</v>
      </c>
      <c r="J389" s="186">
        <v>-0.1410792512943051</v>
      </c>
      <c r="K389" s="185">
        <v>3245</v>
      </c>
      <c r="L389" s="186">
        <v>-0.4499067638582811</v>
      </c>
      <c r="M389" s="185">
        <v>33237</v>
      </c>
      <c r="N389" s="186">
        <v>0.10624063904143788</v>
      </c>
      <c r="O389" s="185">
        <v>0</v>
      </c>
      <c r="P389" s="186" t="s">
        <v>132</v>
      </c>
      <c r="Q389" s="185">
        <v>1175</v>
      </c>
      <c r="R389" s="186">
        <v>0.30410654827968919</v>
      </c>
      <c r="S389" s="185">
        <v>972.99907422875594</v>
      </c>
      <c r="T389" s="186">
        <v>0.36727546713237014</v>
      </c>
      <c r="U389" s="185">
        <v>31</v>
      </c>
      <c r="V389" s="186">
        <v>-0.35416666666666663</v>
      </c>
      <c r="W389" s="185">
        <v>34</v>
      </c>
      <c r="X389" s="186">
        <v>-0.17073170731707321</v>
      </c>
      <c r="Y389" s="185">
        <v>890</v>
      </c>
      <c r="Z389" s="186">
        <v>0.52397260273972601</v>
      </c>
      <c r="AA389" s="185">
        <v>18</v>
      </c>
      <c r="AB389" s="186">
        <v>-0.55000000000000004</v>
      </c>
      <c r="AC389" s="185">
        <v>210</v>
      </c>
      <c r="AD389" s="186">
        <v>-0.39481268011527382</v>
      </c>
      <c r="AE389" s="185">
        <v>214</v>
      </c>
      <c r="AF389" s="186">
        <v>-0.62975778546712802</v>
      </c>
      <c r="AG389" s="185">
        <v>0</v>
      </c>
      <c r="AH389" s="186" t="s">
        <v>132</v>
      </c>
      <c r="AI389" s="185">
        <v>0</v>
      </c>
      <c r="AJ389" s="186" t="s">
        <v>132</v>
      </c>
      <c r="AK389" s="185">
        <v>472</v>
      </c>
      <c r="AL389" s="186">
        <v>-0.66572237960339942</v>
      </c>
      <c r="AM389" s="185">
        <v>143</v>
      </c>
      <c r="AN389" s="186">
        <v>-0.35</v>
      </c>
      <c r="AO389" s="185">
        <v>455</v>
      </c>
      <c r="AP389" s="186">
        <v>0.39143730886850148</v>
      </c>
      <c r="AQ389" s="185">
        <v>448</v>
      </c>
      <c r="AR389" s="186">
        <v>0.17277486910994755</v>
      </c>
      <c r="AS389" s="185">
        <v>58639.429675999265</v>
      </c>
      <c r="AT389" s="186">
        <v>-2.0259289151945636E-2</v>
      </c>
      <c r="AU389" s="187">
        <v>102932.3755417206</v>
      </c>
      <c r="AV389" s="188">
        <v>-3.5129503842349363E-2</v>
      </c>
    </row>
    <row r="390" spans="2:48" ht="15" hidden="1" customHeight="1" outlineLevel="1">
      <c r="B390" s="184" t="s">
        <v>17</v>
      </c>
      <c r="C390" s="185">
        <v>31465</v>
      </c>
      <c r="D390" s="186">
        <v>1.7428700769579031E-2</v>
      </c>
      <c r="E390" s="185">
        <v>1028</v>
      </c>
      <c r="F390" s="186">
        <v>-0.53166287015945324</v>
      </c>
      <c r="G390" s="185">
        <v>2560</v>
      </c>
      <c r="H390" s="186">
        <v>3.9077764751849209E-4</v>
      </c>
      <c r="I390" s="185">
        <v>5491</v>
      </c>
      <c r="J390" s="186">
        <v>-0.39110667553781331</v>
      </c>
      <c r="K390" s="185">
        <v>3783</v>
      </c>
      <c r="L390" s="186">
        <v>-0.20791457286432158</v>
      </c>
      <c r="M390" s="185">
        <v>24503</v>
      </c>
      <c r="N390" s="186">
        <v>8.940956784634535E-2</v>
      </c>
      <c r="O390" s="185">
        <v>0</v>
      </c>
      <c r="P390" s="186" t="s">
        <v>132</v>
      </c>
      <c r="Q390" s="185">
        <v>1127</v>
      </c>
      <c r="R390" s="186">
        <v>0.20534759358288768</v>
      </c>
      <c r="S390" s="185">
        <v>588.94331519419552</v>
      </c>
      <c r="T390" s="186">
        <v>-0.52083379087278514</v>
      </c>
      <c r="U390" s="185">
        <v>75</v>
      </c>
      <c r="V390" s="186">
        <v>1.0833333333333335</v>
      </c>
      <c r="W390" s="185">
        <v>14</v>
      </c>
      <c r="X390" s="186">
        <v>-0.57575757575757569</v>
      </c>
      <c r="Y390" s="185">
        <v>495</v>
      </c>
      <c r="Z390" s="186">
        <v>-0.56426056338028174</v>
      </c>
      <c r="AA390" s="185">
        <v>5</v>
      </c>
      <c r="AB390" s="186">
        <v>-0.80769230769230771</v>
      </c>
      <c r="AC390" s="185">
        <v>149</v>
      </c>
      <c r="AD390" s="186">
        <v>-0.56936416184971095</v>
      </c>
      <c r="AE390" s="185">
        <v>142</v>
      </c>
      <c r="AF390" s="186">
        <v>-0.61930294906166217</v>
      </c>
      <c r="AG390" s="185">
        <v>0</v>
      </c>
      <c r="AH390" s="186" t="s">
        <v>132</v>
      </c>
      <c r="AI390" s="185">
        <v>0</v>
      </c>
      <c r="AJ390" s="186" t="s">
        <v>132</v>
      </c>
      <c r="AK390" s="185">
        <v>501</v>
      </c>
      <c r="AL390" s="186">
        <v>-0.37686567164179108</v>
      </c>
      <c r="AM390" s="185">
        <v>188</v>
      </c>
      <c r="AN390" s="186">
        <v>2.732240437158473E-2</v>
      </c>
      <c r="AO390" s="185">
        <v>226</v>
      </c>
      <c r="AP390" s="186">
        <v>-0.15355805243445697</v>
      </c>
      <c r="AQ390" s="185">
        <v>277</v>
      </c>
      <c r="AR390" s="186">
        <v>5.323193916349811E-2</v>
      </c>
      <c r="AS390" s="185">
        <v>40560.402970682808</v>
      </c>
      <c r="AT390" s="186">
        <v>-0.10734907189237397</v>
      </c>
      <c r="AU390" s="187">
        <v>72025.420399383598</v>
      </c>
      <c r="AV390" s="188">
        <v>-5.6817995783760344E-2</v>
      </c>
    </row>
    <row r="391" spans="2:48" ht="15" hidden="1" customHeight="1" outlineLevel="1">
      <c r="B391" s="184" t="s">
        <v>18</v>
      </c>
      <c r="C391" s="185">
        <v>27019</v>
      </c>
      <c r="D391" s="186">
        <v>1.3712845600770684E-3</v>
      </c>
      <c r="E391" s="185">
        <v>1545</v>
      </c>
      <c r="F391" s="186">
        <v>-0.3436703483432455</v>
      </c>
      <c r="G391" s="185">
        <v>2599</v>
      </c>
      <c r="H391" s="186">
        <v>-0.19510684422421798</v>
      </c>
      <c r="I391" s="185">
        <v>9128</v>
      </c>
      <c r="J391" s="186">
        <v>-0.22361146550990896</v>
      </c>
      <c r="K391" s="185">
        <v>4833</v>
      </c>
      <c r="L391" s="186">
        <v>-0.44910520916448193</v>
      </c>
      <c r="M391" s="185">
        <v>24886</v>
      </c>
      <c r="N391" s="186">
        <v>1.783231083844572E-2</v>
      </c>
      <c r="O391" s="185">
        <v>0</v>
      </c>
      <c r="P391" s="186" t="s">
        <v>132</v>
      </c>
      <c r="Q391" s="185">
        <v>920</v>
      </c>
      <c r="R391" s="186">
        <v>0.18404118404118397</v>
      </c>
      <c r="S391" s="185">
        <v>718.280830585947</v>
      </c>
      <c r="T391" s="186">
        <v>-0.3679453807251919</v>
      </c>
      <c r="U391" s="185">
        <v>39</v>
      </c>
      <c r="V391" s="186">
        <v>-0.53012048192771077</v>
      </c>
      <c r="W391" s="185">
        <v>10</v>
      </c>
      <c r="X391" s="186">
        <v>-0.92481203007518797</v>
      </c>
      <c r="Y391" s="185">
        <v>646</v>
      </c>
      <c r="Z391" s="186">
        <v>-0.26423690205011385</v>
      </c>
      <c r="AA391" s="185">
        <v>25</v>
      </c>
      <c r="AB391" s="186">
        <v>-0.43181818181818177</v>
      </c>
      <c r="AC391" s="185">
        <v>237</v>
      </c>
      <c r="AD391" s="186">
        <v>-0.41044776119402981</v>
      </c>
      <c r="AE391" s="185">
        <v>214</v>
      </c>
      <c r="AF391" s="186">
        <v>-0.37058823529411766</v>
      </c>
      <c r="AG391" s="185">
        <v>0</v>
      </c>
      <c r="AH391" s="186" t="s">
        <v>132</v>
      </c>
      <c r="AI391" s="185">
        <v>0</v>
      </c>
      <c r="AJ391" s="186" t="s">
        <v>132</v>
      </c>
      <c r="AK391" s="185">
        <v>431</v>
      </c>
      <c r="AL391" s="186">
        <v>-0.56813627254509025</v>
      </c>
      <c r="AM391" s="185">
        <v>174</v>
      </c>
      <c r="AN391" s="186">
        <v>-0.21973094170403584</v>
      </c>
      <c r="AO391" s="185">
        <v>218</v>
      </c>
      <c r="AP391" s="186">
        <v>-0.31874999999999998</v>
      </c>
      <c r="AQ391" s="185">
        <v>189</v>
      </c>
      <c r="AR391" s="186">
        <v>-0.38235294117647056</v>
      </c>
      <c r="AS391" s="185">
        <v>46088.767697636998</v>
      </c>
      <c r="AT391" s="186">
        <v>-0.16299825539485846</v>
      </c>
      <c r="AU391" s="187">
        <v>73107.769068921538</v>
      </c>
      <c r="AV391" s="188">
        <v>-0.10894428527461886</v>
      </c>
    </row>
    <row r="392" spans="2:48" ht="15" hidden="1" customHeight="1" outlineLevel="1">
      <c r="B392" s="184" t="s">
        <v>19</v>
      </c>
      <c r="C392" s="185">
        <v>32194</v>
      </c>
      <c r="D392" s="186">
        <v>9.0250262453858809E-2</v>
      </c>
      <c r="E392" s="185">
        <v>3013</v>
      </c>
      <c r="F392" s="186">
        <v>-9.8713730182470871E-2</v>
      </c>
      <c r="G392" s="185">
        <v>3254</v>
      </c>
      <c r="H392" s="186">
        <v>-0.32391439850405157</v>
      </c>
      <c r="I392" s="185">
        <v>14056</v>
      </c>
      <c r="J392" s="186">
        <v>-0.17502054231717334</v>
      </c>
      <c r="K392" s="185">
        <v>6232</v>
      </c>
      <c r="L392" s="186">
        <v>-0.53710168610265163</v>
      </c>
      <c r="M392" s="185">
        <v>23548</v>
      </c>
      <c r="N392" s="186">
        <v>-8.792315438841114E-2</v>
      </c>
      <c r="O392" s="185">
        <v>0</v>
      </c>
      <c r="P392" s="186" t="s">
        <v>132</v>
      </c>
      <c r="Q392" s="185">
        <v>1401</v>
      </c>
      <c r="R392" s="186">
        <v>0.36682926829268303</v>
      </c>
      <c r="S392" s="185">
        <v>10739.704796671598</v>
      </c>
      <c r="T392" s="186">
        <v>-0.3079895958523361</v>
      </c>
      <c r="U392" s="185">
        <v>5391</v>
      </c>
      <c r="V392" s="186">
        <v>1.5254237288135686E-2</v>
      </c>
      <c r="W392" s="185">
        <v>550</v>
      </c>
      <c r="X392" s="186">
        <v>-0.81727574750830567</v>
      </c>
      <c r="Y392" s="185">
        <v>2453</v>
      </c>
      <c r="Z392" s="186">
        <v>-0.49318181818181817</v>
      </c>
      <c r="AA392" s="185">
        <v>2347</v>
      </c>
      <c r="AB392" s="186">
        <v>-3.8200339558573937E-3</v>
      </c>
      <c r="AC392" s="185">
        <v>234</v>
      </c>
      <c r="AD392" s="186">
        <v>-0.70417193426042979</v>
      </c>
      <c r="AE392" s="185">
        <v>542</v>
      </c>
      <c r="AF392" s="186">
        <v>-0.26756756756756761</v>
      </c>
      <c r="AG392" s="185">
        <v>0</v>
      </c>
      <c r="AH392" s="186" t="s">
        <v>132</v>
      </c>
      <c r="AI392" s="185">
        <v>0</v>
      </c>
      <c r="AJ392" s="186" t="s">
        <v>132</v>
      </c>
      <c r="AK392" s="185">
        <v>549</v>
      </c>
      <c r="AL392" s="186">
        <v>-0.62190082644628097</v>
      </c>
      <c r="AM392" s="185">
        <v>230</v>
      </c>
      <c r="AN392" s="186">
        <v>-0.48775055679287305</v>
      </c>
      <c r="AO392" s="185">
        <v>200</v>
      </c>
      <c r="AP392" s="186">
        <v>-0.22178988326848248</v>
      </c>
      <c r="AQ392" s="185">
        <v>366</v>
      </c>
      <c r="AR392" s="186">
        <v>0.32608695652173902</v>
      </c>
      <c r="AS392" s="185">
        <v>64361.175122357818</v>
      </c>
      <c r="AT392" s="186">
        <v>-0.24269836031245529</v>
      </c>
      <c r="AU392" s="187">
        <v>96555.265372620226</v>
      </c>
      <c r="AV392" s="188">
        <v>-0.1568457632102469</v>
      </c>
    </row>
    <row r="393" spans="2:48" ht="15" hidden="1" customHeight="1" outlineLevel="1">
      <c r="B393" s="184" t="s">
        <v>20</v>
      </c>
      <c r="C393" s="185">
        <v>26019</v>
      </c>
      <c r="D393" s="186">
        <v>0.11909677419354847</v>
      </c>
      <c r="E393" s="185">
        <v>2955</v>
      </c>
      <c r="F393" s="186">
        <v>-0.34025452109845944</v>
      </c>
      <c r="G393" s="185">
        <v>4931</v>
      </c>
      <c r="H393" s="186">
        <v>-6.8744098205854587E-2</v>
      </c>
      <c r="I393" s="185">
        <v>18468</v>
      </c>
      <c r="J393" s="186">
        <v>-0.27096162955945047</v>
      </c>
      <c r="K393" s="185">
        <v>8651</v>
      </c>
      <c r="L393" s="186">
        <v>-0.10685525500722692</v>
      </c>
      <c r="M393" s="185">
        <v>25124</v>
      </c>
      <c r="N393" s="186">
        <v>-0.14567464635473337</v>
      </c>
      <c r="O393" s="185">
        <v>0</v>
      </c>
      <c r="P393" s="186" t="s">
        <v>132</v>
      </c>
      <c r="Q393" s="185">
        <v>1240</v>
      </c>
      <c r="R393" s="186">
        <v>0.41876430205949666</v>
      </c>
      <c r="S393" s="185">
        <v>30926.961197338427</v>
      </c>
      <c r="T393" s="186">
        <v>-0.13860864180340216</v>
      </c>
      <c r="U393" s="185">
        <v>12796</v>
      </c>
      <c r="V393" s="186">
        <v>-0.28796394190640473</v>
      </c>
      <c r="W393" s="185">
        <v>2436</v>
      </c>
      <c r="X393" s="186">
        <v>-0.37410071942446044</v>
      </c>
      <c r="Y393" s="185">
        <v>5155</v>
      </c>
      <c r="Z393" s="186">
        <v>-0.3767380002418087</v>
      </c>
      <c r="AA393" s="185">
        <v>10541</v>
      </c>
      <c r="AB393" s="186">
        <v>0.82717975385682085</v>
      </c>
      <c r="AC393" s="185">
        <v>484</v>
      </c>
      <c r="AD393" s="186">
        <v>-0.54934823091247664</v>
      </c>
      <c r="AE393" s="185">
        <v>595</v>
      </c>
      <c r="AF393" s="186">
        <v>-0.50250836120401332</v>
      </c>
      <c r="AG393" s="185">
        <v>0</v>
      </c>
      <c r="AH393" s="186" t="s">
        <v>132</v>
      </c>
      <c r="AI393" s="185">
        <v>0</v>
      </c>
      <c r="AJ393" s="186" t="s">
        <v>132</v>
      </c>
      <c r="AK393" s="185">
        <v>940</v>
      </c>
      <c r="AL393" s="186">
        <v>-0.37789543348775645</v>
      </c>
      <c r="AM393" s="185">
        <v>337</v>
      </c>
      <c r="AN393" s="186">
        <v>-0.65221878224974206</v>
      </c>
      <c r="AO393" s="185">
        <v>494</v>
      </c>
      <c r="AP393" s="186">
        <v>1.6</v>
      </c>
      <c r="AQ393" s="185">
        <v>606</v>
      </c>
      <c r="AR393" s="186">
        <v>1.9852216748768474</v>
      </c>
      <c r="AS393" s="185">
        <v>95751.373916134238</v>
      </c>
      <c r="AT393" s="186">
        <v>-0.17543693617280531</v>
      </c>
      <c r="AU393" s="187">
        <v>121770.49301290842</v>
      </c>
      <c r="AV393" s="188">
        <v>-0.12630145805385862</v>
      </c>
    </row>
    <row r="394" spans="2:48" ht="15" hidden="1" customHeight="1" outlineLevel="1">
      <c r="B394" s="184" t="s">
        <v>21</v>
      </c>
      <c r="C394" s="185">
        <v>23128</v>
      </c>
      <c r="D394" s="186">
        <v>0.36111111111111116</v>
      </c>
      <c r="E394" s="185">
        <v>4546</v>
      </c>
      <c r="F394" s="186">
        <v>-0.18281502786266401</v>
      </c>
      <c r="G394" s="185">
        <v>4743</v>
      </c>
      <c r="H394" s="186">
        <v>-4.1818181818181865E-2</v>
      </c>
      <c r="I394" s="185">
        <v>18697</v>
      </c>
      <c r="J394" s="186">
        <v>-0.18318042813455659</v>
      </c>
      <c r="K394" s="185">
        <v>6147</v>
      </c>
      <c r="L394" s="186">
        <v>-0.37127953359926358</v>
      </c>
      <c r="M394" s="185">
        <v>26268</v>
      </c>
      <c r="N394" s="186">
        <v>-5.8933113602980702E-2</v>
      </c>
      <c r="O394" s="185">
        <v>0</v>
      </c>
      <c r="P394" s="186" t="s">
        <v>132</v>
      </c>
      <c r="Q394" s="185">
        <v>1046</v>
      </c>
      <c r="R394" s="186">
        <v>0.28659286592865918</v>
      </c>
      <c r="S394" s="185">
        <v>27287.870373587441</v>
      </c>
      <c r="T394" s="186">
        <v>-0.17111765019411151</v>
      </c>
      <c r="U394" s="185">
        <v>11965</v>
      </c>
      <c r="V394" s="186">
        <v>-0.21220700553068217</v>
      </c>
      <c r="W394" s="185">
        <v>1612</v>
      </c>
      <c r="X394" s="186">
        <v>-0.46622516556291393</v>
      </c>
      <c r="Y394" s="185">
        <v>5032</v>
      </c>
      <c r="Z394" s="186">
        <v>-0.45119424146580867</v>
      </c>
      <c r="AA394" s="185">
        <v>8680</v>
      </c>
      <c r="AB394" s="186">
        <v>0.56565656565656575</v>
      </c>
      <c r="AC394" s="185">
        <v>549</v>
      </c>
      <c r="AD394" s="186">
        <v>-0.50806451612903225</v>
      </c>
      <c r="AE394" s="185">
        <v>836</v>
      </c>
      <c r="AF394" s="186">
        <v>-0.47619047619047616</v>
      </c>
      <c r="AG394" s="185">
        <v>0</v>
      </c>
      <c r="AH394" s="186" t="s">
        <v>132</v>
      </c>
      <c r="AI394" s="185">
        <v>0</v>
      </c>
      <c r="AJ394" s="186" t="s">
        <v>132</v>
      </c>
      <c r="AK394" s="185">
        <v>1428</v>
      </c>
      <c r="AL394" s="186">
        <v>-0.13663845223700122</v>
      </c>
      <c r="AM394" s="185">
        <v>378</v>
      </c>
      <c r="AN394" s="186">
        <v>-0.51847133757961783</v>
      </c>
      <c r="AO394" s="185">
        <v>545</v>
      </c>
      <c r="AP394" s="186">
        <v>1.2708333333333335</v>
      </c>
      <c r="AQ394" s="185">
        <v>389</v>
      </c>
      <c r="AR394" s="186">
        <v>0.53754940711462451</v>
      </c>
      <c r="AS394" s="185">
        <v>92859.229472419247</v>
      </c>
      <c r="AT394" s="186">
        <v>-0.15944478980553423</v>
      </c>
      <c r="AU394" s="187">
        <v>115987.59058353037</v>
      </c>
      <c r="AV394" s="188">
        <v>-9.0047744969925958E-2</v>
      </c>
    </row>
    <row r="395" spans="2:48" ht="15" hidden="1" customHeight="1" outlineLevel="1">
      <c r="B395" s="184" t="s">
        <v>22</v>
      </c>
      <c r="C395" s="185">
        <v>18367</v>
      </c>
      <c r="D395" s="186">
        <v>-7.6431839895409026E-2</v>
      </c>
      <c r="E395" s="185">
        <v>4276</v>
      </c>
      <c r="F395" s="186">
        <v>-0.32724984266834489</v>
      </c>
      <c r="G395" s="185">
        <v>4253</v>
      </c>
      <c r="H395" s="186">
        <v>-0.15464122440866623</v>
      </c>
      <c r="I395" s="185">
        <v>18708</v>
      </c>
      <c r="J395" s="186">
        <v>-0.23982121088988217</v>
      </c>
      <c r="K395" s="185">
        <v>3363</v>
      </c>
      <c r="L395" s="186">
        <v>-0.50383593980525232</v>
      </c>
      <c r="M395" s="185">
        <v>22275</v>
      </c>
      <c r="N395" s="186">
        <v>-0.28050001615039244</v>
      </c>
      <c r="O395" s="185">
        <v>0</v>
      </c>
      <c r="P395" s="186" t="s">
        <v>132</v>
      </c>
      <c r="Q395" s="185">
        <v>1089</v>
      </c>
      <c r="R395" s="186">
        <v>-0.1398104265402843</v>
      </c>
      <c r="S395" s="185">
        <v>27193.03249272726</v>
      </c>
      <c r="T395" s="186">
        <v>-0.21921352873780986</v>
      </c>
      <c r="U395" s="185">
        <v>11367</v>
      </c>
      <c r="V395" s="186">
        <v>-0.21741824440619617</v>
      </c>
      <c r="W395" s="185">
        <v>2040</v>
      </c>
      <c r="X395" s="186">
        <v>-0.26193921852387847</v>
      </c>
      <c r="Y395" s="185">
        <v>5248</v>
      </c>
      <c r="Z395" s="186">
        <v>-0.48814980981176237</v>
      </c>
      <c r="AA395" s="185">
        <v>8539</v>
      </c>
      <c r="AB395" s="186">
        <v>0.17197364809223159</v>
      </c>
      <c r="AC395" s="185">
        <v>513</v>
      </c>
      <c r="AD395" s="186">
        <v>-0.5423728813559322</v>
      </c>
      <c r="AE395" s="185">
        <v>995</v>
      </c>
      <c r="AF395" s="186">
        <v>-0.41676436107854631</v>
      </c>
      <c r="AG395" s="185">
        <v>0</v>
      </c>
      <c r="AH395" s="186" t="s">
        <v>132</v>
      </c>
      <c r="AI395" s="185">
        <v>0</v>
      </c>
      <c r="AJ395" s="186" t="s">
        <v>132</v>
      </c>
      <c r="AK395" s="185">
        <v>1515</v>
      </c>
      <c r="AL395" s="186">
        <v>-0.18328840970350402</v>
      </c>
      <c r="AM395" s="185">
        <v>455</v>
      </c>
      <c r="AN395" s="186">
        <v>-0.14794007490636707</v>
      </c>
      <c r="AO395" s="185">
        <v>240</v>
      </c>
      <c r="AP395" s="186">
        <v>-0.42446043165467628</v>
      </c>
      <c r="AQ395" s="185">
        <v>349</v>
      </c>
      <c r="AR395" s="186">
        <v>0.24642857142857144</v>
      </c>
      <c r="AS395" s="185">
        <v>85220.983591982702</v>
      </c>
      <c r="AT395" s="186">
        <v>-0.2637021435714022</v>
      </c>
      <c r="AU395" s="187">
        <v>103587.90716014281</v>
      </c>
      <c r="AV395" s="188">
        <v>-0.23624363946640703</v>
      </c>
    </row>
    <row r="396" spans="2:48" collapsed="1">
      <c r="B396" s="197">
        <v>1980</v>
      </c>
      <c r="C396" s="198">
        <v>384666</v>
      </c>
      <c r="D396" s="199">
        <v>2.6975507392634546E-2</v>
      </c>
      <c r="E396" s="198">
        <v>30974</v>
      </c>
      <c r="F396" s="199">
        <v>-0.2568618042226487</v>
      </c>
      <c r="G396" s="198">
        <v>45204</v>
      </c>
      <c r="H396" s="199">
        <v>-9.3035854015770192E-2</v>
      </c>
      <c r="I396" s="198">
        <v>158401</v>
      </c>
      <c r="J396" s="199">
        <v>-0.16518132421222387</v>
      </c>
      <c r="K396" s="198">
        <v>55711</v>
      </c>
      <c r="L396" s="199">
        <v>-0.35606874949431899</v>
      </c>
      <c r="M396" s="198">
        <v>321027</v>
      </c>
      <c r="N396" s="199">
        <v>-3.63369475162999E-2</v>
      </c>
      <c r="O396" s="198">
        <v>0</v>
      </c>
      <c r="P396" s="199" t="s">
        <v>132</v>
      </c>
      <c r="Q396" s="198">
        <v>14934</v>
      </c>
      <c r="R396" s="199">
        <v>0.21513425549227017</v>
      </c>
      <c r="S396" s="198">
        <v>144797.9168211575</v>
      </c>
      <c r="T396" s="199">
        <v>-0.23524385906023493</v>
      </c>
      <c r="U396" s="198">
        <v>63584</v>
      </c>
      <c r="V396" s="199">
        <v>-0.23759277689180924</v>
      </c>
      <c r="W396" s="198">
        <v>10681</v>
      </c>
      <c r="X396" s="199">
        <v>-0.4344188509398994</v>
      </c>
      <c r="Y396" s="198">
        <v>30087</v>
      </c>
      <c r="Z396" s="199">
        <v>-0.41116721465476747</v>
      </c>
      <c r="AA396" s="198">
        <v>40447</v>
      </c>
      <c r="AB396" s="199">
        <v>0.12480881003364952</v>
      </c>
      <c r="AC396" s="198">
        <v>4100</v>
      </c>
      <c r="AD396" s="199">
        <v>-0.46229508196721314</v>
      </c>
      <c r="AE396" s="198">
        <v>6127</v>
      </c>
      <c r="AF396" s="199">
        <v>-0.40612581176698648</v>
      </c>
      <c r="AG396" s="198">
        <v>0</v>
      </c>
      <c r="AH396" s="199" t="s">
        <v>132</v>
      </c>
      <c r="AI396" s="198">
        <v>0</v>
      </c>
      <c r="AJ396" s="199" t="s">
        <v>132</v>
      </c>
      <c r="AK396" s="198">
        <v>10195</v>
      </c>
      <c r="AL396" s="199">
        <v>-0.32715153115100315</v>
      </c>
      <c r="AM396" s="198">
        <v>2843</v>
      </c>
      <c r="AN396" s="199">
        <v>-0.3703211517165006</v>
      </c>
      <c r="AO396" s="198">
        <v>4480</v>
      </c>
      <c r="AP396" s="199">
        <v>0.21277747698971305</v>
      </c>
      <c r="AQ396" s="198">
        <v>4926</v>
      </c>
      <c r="AR396" s="199">
        <v>0.36947456213511254</v>
      </c>
      <c r="AS396" s="198">
        <v>803717.78102918866</v>
      </c>
      <c r="AT396" s="199">
        <v>-0.15169618643322946</v>
      </c>
      <c r="AU396" s="200">
        <v>1188383.8080046955</v>
      </c>
      <c r="AV396" s="201">
        <v>-0.10107326910970982</v>
      </c>
    </row>
    <row r="397" spans="2:48" ht="15" hidden="1" customHeight="1" outlineLevel="1">
      <c r="B397" s="184" t="s">
        <v>11</v>
      </c>
      <c r="C397" s="185">
        <v>23789</v>
      </c>
      <c r="D397" s="186">
        <v>-2.2758082405619717E-2</v>
      </c>
      <c r="E397" s="185">
        <v>4697</v>
      </c>
      <c r="F397" s="186">
        <v>-1.7158401339192331E-2</v>
      </c>
      <c r="G397" s="185">
        <v>3330</v>
      </c>
      <c r="H397" s="186">
        <v>-0.10531972058033312</v>
      </c>
      <c r="I397" s="185">
        <v>17613</v>
      </c>
      <c r="J397" s="186">
        <v>-0.3226029768085843</v>
      </c>
      <c r="K397" s="185">
        <v>3220</v>
      </c>
      <c r="L397" s="186">
        <v>-0.20237800346792167</v>
      </c>
      <c r="M397" s="185">
        <v>21385</v>
      </c>
      <c r="N397" s="186">
        <v>-0.24434628975265016</v>
      </c>
      <c r="O397" s="185">
        <v>0</v>
      </c>
      <c r="P397" s="186" t="s">
        <v>132</v>
      </c>
      <c r="Q397" s="185">
        <v>1617</v>
      </c>
      <c r="R397" s="186">
        <v>6.8737607402511669E-2</v>
      </c>
      <c r="S397" s="185">
        <v>27438.258425924399</v>
      </c>
      <c r="T397" s="186">
        <v>-0.14426589240505239</v>
      </c>
      <c r="U397" s="185">
        <v>12413</v>
      </c>
      <c r="V397" s="186">
        <v>-0.12510572314632085</v>
      </c>
      <c r="W397" s="185">
        <v>2338</v>
      </c>
      <c r="X397" s="186">
        <v>-0.28588882101405011</v>
      </c>
      <c r="Y397" s="185">
        <v>5429</v>
      </c>
      <c r="Z397" s="186">
        <v>-0.33057953144266339</v>
      </c>
      <c r="AA397" s="185">
        <v>7259</v>
      </c>
      <c r="AB397" s="186">
        <v>0.11814540973505849</v>
      </c>
      <c r="AC397" s="185">
        <v>583</v>
      </c>
      <c r="AD397" s="186">
        <v>-0.33599088838268798</v>
      </c>
      <c r="AE397" s="185">
        <v>1109</v>
      </c>
      <c r="AF397" s="186">
        <v>-0.15408085430968721</v>
      </c>
      <c r="AG397" s="185">
        <v>0</v>
      </c>
      <c r="AH397" s="186" t="s">
        <v>132</v>
      </c>
      <c r="AI397" s="185">
        <v>0</v>
      </c>
      <c r="AJ397" s="186" t="s">
        <v>132</v>
      </c>
      <c r="AK397" s="185">
        <v>1142</v>
      </c>
      <c r="AL397" s="186">
        <v>-0.2481895984200132</v>
      </c>
      <c r="AM397" s="185">
        <v>318</v>
      </c>
      <c r="AN397" s="186">
        <v>-3.1347962382445305E-3</v>
      </c>
      <c r="AO397" s="185">
        <v>235</v>
      </c>
      <c r="AP397" s="186">
        <v>3.0701754385964897E-2</v>
      </c>
      <c r="AQ397" s="185">
        <v>337</v>
      </c>
      <c r="AR397" s="186">
        <v>0.17421602787456436</v>
      </c>
      <c r="AS397" s="185">
        <v>83025</v>
      </c>
      <c r="AT397" s="186">
        <v>-0.20896930200651687</v>
      </c>
      <c r="AU397" s="187">
        <v>106814</v>
      </c>
      <c r="AV397" s="188">
        <v>-0.1739120347097084</v>
      </c>
    </row>
    <row r="398" spans="2:48" ht="15" hidden="1" customHeight="1" outlineLevel="1">
      <c r="B398" s="184" t="s">
        <v>12</v>
      </c>
      <c r="C398" s="185">
        <v>23766</v>
      </c>
      <c r="D398" s="186">
        <v>1.8732050237901365E-2</v>
      </c>
      <c r="E398" s="185">
        <v>2272</v>
      </c>
      <c r="F398" s="186">
        <v>-0.5238893545683152</v>
      </c>
      <c r="G398" s="185">
        <v>2767</v>
      </c>
      <c r="H398" s="186">
        <v>-0.21257825839499145</v>
      </c>
      <c r="I398" s="185">
        <v>18143</v>
      </c>
      <c r="J398" s="186">
        <v>-0.26576284904896808</v>
      </c>
      <c r="K398" s="185">
        <v>3981</v>
      </c>
      <c r="L398" s="186">
        <v>-0.15099168266154828</v>
      </c>
      <c r="M398" s="185">
        <v>23697</v>
      </c>
      <c r="N398" s="186">
        <v>-0.25782204265714559</v>
      </c>
      <c r="O398" s="185">
        <v>0</v>
      </c>
      <c r="P398" s="186" t="s">
        <v>132</v>
      </c>
      <c r="Q398" s="185">
        <v>979</v>
      </c>
      <c r="R398" s="186">
        <v>-7.2037914691943095E-2</v>
      </c>
      <c r="S398" s="185">
        <v>24402.312000835947</v>
      </c>
      <c r="T398" s="186">
        <v>-0.16381756499208622</v>
      </c>
      <c r="U398" s="185">
        <v>10661</v>
      </c>
      <c r="V398" s="186">
        <v>-0.11217521652231843</v>
      </c>
      <c r="W398" s="185">
        <v>2290</v>
      </c>
      <c r="X398" s="186">
        <v>-0.24096784885647993</v>
      </c>
      <c r="Y398" s="185">
        <v>5824</v>
      </c>
      <c r="Z398" s="186">
        <v>-0.33485609867519417</v>
      </c>
      <c r="AA398" s="185">
        <v>5628</v>
      </c>
      <c r="AB398" s="186">
        <v>4.1836356904850103E-2</v>
      </c>
      <c r="AC398" s="185">
        <v>515</v>
      </c>
      <c r="AD398" s="186">
        <v>-0.41410693970420931</v>
      </c>
      <c r="AE398" s="185">
        <v>1174</v>
      </c>
      <c r="AF398" s="186">
        <v>-0.52062066149448749</v>
      </c>
      <c r="AG398" s="185">
        <v>0</v>
      </c>
      <c r="AH398" s="186" t="s">
        <v>132</v>
      </c>
      <c r="AI398" s="185">
        <v>0</v>
      </c>
      <c r="AJ398" s="186" t="s">
        <v>132</v>
      </c>
      <c r="AK398" s="185">
        <v>893</v>
      </c>
      <c r="AL398" s="186">
        <v>-0.1591337099811676</v>
      </c>
      <c r="AM398" s="185">
        <v>269</v>
      </c>
      <c r="AN398" s="186">
        <v>-0.25895316804407709</v>
      </c>
      <c r="AO398" s="185">
        <v>273</v>
      </c>
      <c r="AP398" s="186">
        <v>0.3787878787878789</v>
      </c>
      <c r="AQ398" s="185">
        <v>246</v>
      </c>
      <c r="AR398" s="186">
        <v>-0.26567164179104474</v>
      </c>
      <c r="AS398" s="185">
        <v>79608.968766405087</v>
      </c>
      <c r="AT398" s="186">
        <v>-0.24281450316341302</v>
      </c>
      <c r="AU398" s="187">
        <v>103374.98749845532</v>
      </c>
      <c r="AV398" s="188">
        <v>-0.19531873945483802</v>
      </c>
    </row>
    <row r="399" spans="2:48" ht="15" hidden="1" customHeight="1" outlineLevel="1">
      <c r="B399" s="184" t="s">
        <v>13</v>
      </c>
      <c r="C399" s="185">
        <v>35767</v>
      </c>
      <c r="D399" s="186">
        <v>0.10286454318399052</v>
      </c>
      <c r="E399" s="185">
        <v>1908</v>
      </c>
      <c r="F399" s="186">
        <v>-0.74223182923534181</v>
      </c>
      <c r="G399" s="185">
        <v>2824</v>
      </c>
      <c r="H399" s="186">
        <v>-8.3414475819539091E-2</v>
      </c>
      <c r="I399" s="185">
        <v>12187</v>
      </c>
      <c r="J399" s="186">
        <v>-0.22632046724225496</v>
      </c>
      <c r="K399" s="185">
        <v>6287</v>
      </c>
      <c r="L399" s="186">
        <v>-0.11413273214034103</v>
      </c>
      <c r="M399" s="185">
        <v>32336</v>
      </c>
      <c r="N399" s="186">
        <v>1.1100340827366217E-2</v>
      </c>
      <c r="O399" s="185">
        <v>0</v>
      </c>
      <c r="P399" s="186" t="s">
        <v>132</v>
      </c>
      <c r="Q399" s="185">
        <v>1209</v>
      </c>
      <c r="R399" s="186">
        <v>-0.19986763732627399</v>
      </c>
      <c r="S399" s="185">
        <v>13539.014282562564</v>
      </c>
      <c r="T399" s="186">
        <v>-0.18898920075700465</v>
      </c>
      <c r="U399" s="185">
        <v>7055</v>
      </c>
      <c r="V399" s="186">
        <v>-9.131890777949514E-2</v>
      </c>
      <c r="W399" s="185">
        <v>1215</v>
      </c>
      <c r="X399" s="186">
        <v>-0.63871543264942021</v>
      </c>
      <c r="Y399" s="185">
        <v>3307</v>
      </c>
      <c r="Z399" s="186">
        <v>-0.25568309700652714</v>
      </c>
      <c r="AA399" s="185">
        <v>1963</v>
      </c>
      <c r="AB399" s="186">
        <v>0.74644128113878994</v>
      </c>
      <c r="AC399" s="185">
        <v>523</v>
      </c>
      <c r="AD399" s="186">
        <v>-0.27762430939226523</v>
      </c>
      <c r="AE399" s="185">
        <v>638</v>
      </c>
      <c r="AF399" s="186">
        <v>-0.67465578786333502</v>
      </c>
      <c r="AG399" s="185">
        <v>0</v>
      </c>
      <c r="AH399" s="186" t="s">
        <v>132</v>
      </c>
      <c r="AI399" s="185">
        <v>0</v>
      </c>
      <c r="AJ399" s="186" t="s">
        <v>132</v>
      </c>
      <c r="AK399" s="185">
        <v>993</v>
      </c>
      <c r="AL399" s="186">
        <v>-0.14470284237726094</v>
      </c>
      <c r="AM399" s="185">
        <v>244</v>
      </c>
      <c r="AN399" s="186">
        <v>-0.30285714285714282</v>
      </c>
      <c r="AO399" s="185">
        <v>300</v>
      </c>
      <c r="AP399" s="186">
        <v>-0.14040114613180521</v>
      </c>
      <c r="AQ399" s="185">
        <v>278</v>
      </c>
      <c r="AR399" s="186">
        <v>-0.16012084592145015</v>
      </c>
      <c r="AS399" s="185">
        <v>73264.065483451457</v>
      </c>
      <c r="AT399" s="186">
        <v>-0.17116472290594997</v>
      </c>
      <c r="AU399" s="187">
        <v>109031.16834799465</v>
      </c>
      <c r="AV399" s="188">
        <v>-9.7610855799754592E-2</v>
      </c>
    </row>
    <row r="400" spans="2:48" ht="15" hidden="1" customHeight="1" outlineLevel="1">
      <c r="B400" s="184" t="s">
        <v>14</v>
      </c>
      <c r="C400" s="185">
        <v>43345</v>
      </c>
      <c r="D400" s="186">
        <v>-3.1050207895560455E-2</v>
      </c>
      <c r="E400" s="185">
        <v>3713</v>
      </c>
      <c r="F400" s="186">
        <v>-0.37312172885362149</v>
      </c>
      <c r="G400" s="185">
        <v>4302</v>
      </c>
      <c r="H400" s="186">
        <v>0.44459368703828073</v>
      </c>
      <c r="I400" s="185">
        <v>10378</v>
      </c>
      <c r="J400" s="186">
        <v>-0.19854815043632712</v>
      </c>
      <c r="K400" s="185">
        <v>6271</v>
      </c>
      <c r="L400" s="186">
        <v>-4.1571144734831145E-2</v>
      </c>
      <c r="M400" s="185">
        <v>33202</v>
      </c>
      <c r="N400" s="186">
        <v>0.20136049498860231</v>
      </c>
      <c r="O400" s="185">
        <v>0</v>
      </c>
      <c r="P400" s="186" t="s">
        <v>132</v>
      </c>
      <c r="Q400" s="185">
        <v>775</v>
      </c>
      <c r="R400" s="186">
        <v>-0.45306986591390264</v>
      </c>
      <c r="S400" s="185">
        <v>982.68962429816474</v>
      </c>
      <c r="T400" s="186">
        <v>-0.74335606573565816</v>
      </c>
      <c r="U400" s="185">
        <v>78</v>
      </c>
      <c r="V400" s="186">
        <v>-0.93133802816901412</v>
      </c>
      <c r="W400" s="185">
        <v>141</v>
      </c>
      <c r="X400" s="186">
        <v>-0.87609841827768009</v>
      </c>
      <c r="Y400" s="185">
        <v>761</v>
      </c>
      <c r="Z400" s="186">
        <v>-0.50293925538863493</v>
      </c>
      <c r="AA400" s="185">
        <v>5</v>
      </c>
      <c r="AB400" s="186">
        <v>-0.79166666666666663</v>
      </c>
      <c r="AC400" s="185">
        <v>467</v>
      </c>
      <c r="AD400" s="186">
        <v>-8.7890625E-2</v>
      </c>
      <c r="AE400" s="185">
        <v>474</v>
      </c>
      <c r="AF400" s="186">
        <v>-0.62735849056603776</v>
      </c>
      <c r="AG400" s="185">
        <v>0</v>
      </c>
      <c r="AH400" s="186" t="s">
        <v>132</v>
      </c>
      <c r="AI400" s="185">
        <v>0</v>
      </c>
      <c r="AJ400" s="186" t="s">
        <v>132</v>
      </c>
      <c r="AK400" s="185">
        <v>1040</v>
      </c>
      <c r="AL400" s="186">
        <v>-0.11035072711719418</v>
      </c>
      <c r="AM400" s="185">
        <v>150</v>
      </c>
      <c r="AN400" s="186">
        <v>-0.52380952380952384</v>
      </c>
      <c r="AO400" s="185">
        <v>452</v>
      </c>
      <c r="AP400" s="186">
        <v>-4.4397463002114113E-2</v>
      </c>
      <c r="AQ400" s="185">
        <v>408</v>
      </c>
      <c r="AR400" s="186">
        <v>0.15909090909090917</v>
      </c>
      <c r="AS400" s="185">
        <v>62612.536863959998</v>
      </c>
      <c r="AT400" s="186">
        <v>-4.2167742141382081E-2</v>
      </c>
      <c r="AU400" s="187">
        <v>105957.50581375211</v>
      </c>
      <c r="AV400" s="188">
        <v>-3.7651055704639225E-2</v>
      </c>
    </row>
    <row r="401" spans="2:48" ht="15" hidden="1" customHeight="1" outlineLevel="1">
      <c r="B401" s="184" t="s">
        <v>15</v>
      </c>
      <c r="C401" s="185">
        <v>53501</v>
      </c>
      <c r="D401" s="186">
        <v>-5.2190550427834936E-2</v>
      </c>
      <c r="E401" s="185">
        <v>2359</v>
      </c>
      <c r="F401" s="186">
        <v>-0.60976013234077753</v>
      </c>
      <c r="G401" s="185">
        <v>4194</v>
      </c>
      <c r="H401" s="186">
        <v>-0.20957406709385606</v>
      </c>
      <c r="I401" s="185">
        <v>10733</v>
      </c>
      <c r="J401" s="186">
        <v>-0.20058096231193212</v>
      </c>
      <c r="K401" s="185">
        <v>7606</v>
      </c>
      <c r="L401" s="186">
        <v>-6.9199634417025369E-3</v>
      </c>
      <c r="M401" s="185">
        <v>31427</v>
      </c>
      <c r="N401" s="186">
        <v>-6.1740558292282421E-2</v>
      </c>
      <c r="O401" s="185">
        <v>0</v>
      </c>
      <c r="P401" s="186" t="s">
        <v>132</v>
      </c>
      <c r="Q401" s="185">
        <v>1119</v>
      </c>
      <c r="R401" s="186">
        <v>-0.40288153681963712</v>
      </c>
      <c r="S401" s="185">
        <v>720.45775518341316</v>
      </c>
      <c r="T401" s="186">
        <v>-0.33537107455404691</v>
      </c>
      <c r="U401" s="185">
        <v>31</v>
      </c>
      <c r="V401" s="186">
        <v>-0.48333333333333328</v>
      </c>
      <c r="W401" s="185">
        <v>8</v>
      </c>
      <c r="X401" s="186">
        <v>-0.97368421052631582</v>
      </c>
      <c r="Y401" s="185">
        <v>644</v>
      </c>
      <c r="Z401" s="186">
        <v>-8.5227272727272707E-2</v>
      </c>
      <c r="AA401" s="185">
        <v>39</v>
      </c>
      <c r="AB401" s="186">
        <v>1.4375</v>
      </c>
      <c r="AC401" s="185">
        <v>340</v>
      </c>
      <c r="AD401" s="186">
        <v>-0.41480206540447506</v>
      </c>
      <c r="AE401" s="185">
        <v>393</v>
      </c>
      <c r="AF401" s="186">
        <v>-0.69200626959247646</v>
      </c>
      <c r="AG401" s="185">
        <v>0</v>
      </c>
      <c r="AH401" s="186" t="s">
        <v>132</v>
      </c>
      <c r="AI401" s="185">
        <v>0</v>
      </c>
      <c r="AJ401" s="186" t="s">
        <v>132</v>
      </c>
      <c r="AK401" s="185">
        <v>1398</v>
      </c>
      <c r="AL401" s="186">
        <v>-0.11686670878079597</v>
      </c>
      <c r="AM401" s="185">
        <v>171</v>
      </c>
      <c r="AN401" s="186">
        <v>-0.25</v>
      </c>
      <c r="AO401" s="185">
        <v>416</v>
      </c>
      <c r="AP401" s="186">
        <v>-0.23948811700182815</v>
      </c>
      <c r="AQ401" s="185">
        <v>365</v>
      </c>
      <c r="AR401" s="186">
        <v>-2.6666666666666616E-2</v>
      </c>
      <c r="AS401" s="185">
        <v>61240.093516339155</v>
      </c>
      <c r="AT401" s="186">
        <v>-0.16656332399271689</v>
      </c>
      <c r="AU401" s="187">
        <v>114741.04132578874</v>
      </c>
      <c r="AV401" s="188">
        <v>-0.11687390263851161</v>
      </c>
    </row>
    <row r="402" spans="2:48" ht="15" hidden="1" customHeight="1" outlineLevel="1">
      <c r="B402" s="184" t="s">
        <v>16</v>
      </c>
      <c r="C402" s="185">
        <v>46828</v>
      </c>
      <c r="D402" s="186">
        <v>2.2687384957835732E-3</v>
      </c>
      <c r="E402" s="185">
        <v>2441</v>
      </c>
      <c r="F402" s="186">
        <v>-0.55252062328139329</v>
      </c>
      <c r="G402" s="185">
        <v>6547</v>
      </c>
      <c r="H402" s="186">
        <v>7.0470896010464301E-2</v>
      </c>
      <c r="I402" s="185">
        <v>10044</v>
      </c>
      <c r="J402" s="186">
        <v>-0.23445121951219516</v>
      </c>
      <c r="K402" s="185">
        <v>5899</v>
      </c>
      <c r="L402" s="186">
        <v>-0.26765983860955933</v>
      </c>
      <c r="M402" s="185">
        <v>30045</v>
      </c>
      <c r="N402" s="186">
        <v>9.5426900977790829E-3</v>
      </c>
      <c r="O402" s="185">
        <v>0</v>
      </c>
      <c r="P402" s="186" t="s">
        <v>132</v>
      </c>
      <c r="Q402" s="185">
        <v>901</v>
      </c>
      <c r="R402" s="186">
        <v>-0.18090909090909091</v>
      </c>
      <c r="S402" s="185">
        <v>711.63353517156099</v>
      </c>
      <c r="T402" s="186">
        <v>-0.76270972485109667</v>
      </c>
      <c r="U402" s="185">
        <v>48</v>
      </c>
      <c r="V402" s="186">
        <v>-0.30434782608695654</v>
      </c>
      <c r="W402" s="185">
        <v>41</v>
      </c>
      <c r="X402" s="186">
        <v>-0.98180204172214824</v>
      </c>
      <c r="Y402" s="185">
        <v>584</v>
      </c>
      <c r="Z402" s="186">
        <v>-8.0314960629921273E-2</v>
      </c>
      <c r="AA402" s="185">
        <v>40</v>
      </c>
      <c r="AB402" s="186">
        <v>-4.7619047619047672E-2</v>
      </c>
      <c r="AC402" s="185">
        <v>347</v>
      </c>
      <c r="AD402" s="186">
        <v>-0.45440251572327039</v>
      </c>
      <c r="AE402" s="185">
        <v>578</v>
      </c>
      <c r="AF402" s="186">
        <v>-0.49164467897977138</v>
      </c>
      <c r="AG402" s="185">
        <v>0</v>
      </c>
      <c r="AH402" s="186" t="s">
        <v>132</v>
      </c>
      <c r="AI402" s="185">
        <v>0</v>
      </c>
      <c r="AJ402" s="186" t="s">
        <v>132</v>
      </c>
      <c r="AK402" s="185">
        <v>1412</v>
      </c>
      <c r="AL402" s="186">
        <v>-7.2273324572930342E-2</v>
      </c>
      <c r="AM402" s="185">
        <v>220</v>
      </c>
      <c r="AN402" s="186">
        <v>-0.4907407407407407</v>
      </c>
      <c r="AO402" s="185">
        <v>327</v>
      </c>
      <c r="AP402" s="186">
        <v>-0.11382113821138207</v>
      </c>
      <c r="AQ402" s="185">
        <v>382</v>
      </c>
      <c r="AR402" s="186">
        <v>-7.7922077922077948E-3</v>
      </c>
      <c r="AS402" s="185">
        <v>59851.988415630425</v>
      </c>
      <c r="AT402" s="186">
        <v>-0.15804593785600141</v>
      </c>
      <c r="AU402" s="187">
        <v>106679.99068436892</v>
      </c>
      <c r="AV402" s="188">
        <v>-9.4466545982319516E-2</v>
      </c>
    </row>
    <row r="403" spans="2:48" ht="15" hidden="1" customHeight="1" outlineLevel="1">
      <c r="B403" s="184" t="s">
        <v>17</v>
      </c>
      <c r="C403" s="185">
        <v>30926</v>
      </c>
      <c r="D403" s="186">
        <v>0.14033923303834817</v>
      </c>
      <c r="E403" s="185">
        <v>2195</v>
      </c>
      <c r="F403" s="186">
        <v>0.1227621483375958</v>
      </c>
      <c r="G403" s="185">
        <v>2559</v>
      </c>
      <c r="H403" s="186">
        <v>-8.443649373881934E-2</v>
      </c>
      <c r="I403" s="185">
        <v>9018</v>
      </c>
      <c r="J403" s="186">
        <v>0.10474090407938252</v>
      </c>
      <c r="K403" s="185">
        <v>4776</v>
      </c>
      <c r="L403" s="186">
        <v>-0.11342119918321891</v>
      </c>
      <c r="M403" s="185">
        <v>22492</v>
      </c>
      <c r="N403" s="186">
        <v>-0.12284533187738866</v>
      </c>
      <c r="O403" s="185">
        <v>0</v>
      </c>
      <c r="P403" s="186" t="s">
        <v>132</v>
      </c>
      <c r="Q403" s="185">
        <v>935</v>
      </c>
      <c r="R403" s="186">
        <v>4.4692737430167551E-2</v>
      </c>
      <c r="S403" s="185">
        <v>1229.1002662039461</v>
      </c>
      <c r="T403" s="186">
        <v>-0.47089958407062149</v>
      </c>
      <c r="U403" s="185">
        <v>36</v>
      </c>
      <c r="V403" s="186">
        <v>-0.95306388526727515</v>
      </c>
      <c r="W403" s="185">
        <v>33</v>
      </c>
      <c r="X403" s="186">
        <v>-0.86799999999999999</v>
      </c>
      <c r="Y403" s="185">
        <v>1136</v>
      </c>
      <c r="Z403" s="186">
        <v>-7.866991078669916E-2</v>
      </c>
      <c r="AA403" s="185">
        <v>26</v>
      </c>
      <c r="AB403" s="186">
        <v>-0.64383561643835618</v>
      </c>
      <c r="AC403" s="185">
        <v>346</v>
      </c>
      <c r="AD403" s="186">
        <v>-0.23111111111111116</v>
      </c>
      <c r="AE403" s="185">
        <v>373</v>
      </c>
      <c r="AF403" s="186">
        <v>-0.17660044150110377</v>
      </c>
      <c r="AG403" s="185">
        <v>0</v>
      </c>
      <c r="AH403" s="186" t="s">
        <v>132</v>
      </c>
      <c r="AI403" s="185">
        <v>0</v>
      </c>
      <c r="AJ403" s="186" t="s">
        <v>132</v>
      </c>
      <c r="AK403" s="185">
        <v>804</v>
      </c>
      <c r="AL403" s="186">
        <v>-0.30689655172413788</v>
      </c>
      <c r="AM403" s="185">
        <v>183</v>
      </c>
      <c r="AN403" s="186">
        <v>-0.37542662116040959</v>
      </c>
      <c r="AO403" s="185">
        <v>267</v>
      </c>
      <c r="AP403" s="186">
        <v>-0.12745098039215685</v>
      </c>
      <c r="AQ403" s="185">
        <v>263</v>
      </c>
      <c r="AR403" s="186">
        <v>-8.0419580419580416E-2</v>
      </c>
      <c r="AS403" s="185">
        <v>45438.145744909234</v>
      </c>
      <c r="AT403" s="186">
        <v>-9.31957822122369E-2</v>
      </c>
      <c r="AU403" s="187">
        <v>76364.286084142266</v>
      </c>
      <c r="AV403" s="188">
        <v>-1.1183947737319788E-2</v>
      </c>
    </row>
    <row r="404" spans="2:48" ht="15" hidden="1" customHeight="1" outlineLevel="1">
      <c r="B404" s="184" t="s">
        <v>18</v>
      </c>
      <c r="C404" s="185">
        <v>26982</v>
      </c>
      <c r="D404" s="186">
        <v>0.11399199042153496</v>
      </c>
      <c r="E404" s="185">
        <v>2354</v>
      </c>
      <c r="F404" s="186">
        <v>0.21779617175375066</v>
      </c>
      <c r="G404" s="185">
        <v>3229</v>
      </c>
      <c r="H404" s="186">
        <v>-2.417648836506503E-2</v>
      </c>
      <c r="I404" s="185">
        <v>11757</v>
      </c>
      <c r="J404" s="186">
        <v>0.19712860197535886</v>
      </c>
      <c r="K404" s="185">
        <v>8773</v>
      </c>
      <c r="L404" s="186">
        <v>-3.2318552834767256E-2</v>
      </c>
      <c r="M404" s="185">
        <v>24450</v>
      </c>
      <c r="N404" s="186">
        <v>-8.7569934322548892E-3</v>
      </c>
      <c r="O404" s="185">
        <v>0</v>
      </c>
      <c r="P404" s="186" t="s">
        <v>132</v>
      </c>
      <c r="Q404" s="185">
        <v>777</v>
      </c>
      <c r="R404" s="186">
        <v>-0.23898139079333991</v>
      </c>
      <c r="S404" s="185">
        <v>1136.4220886639055</v>
      </c>
      <c r="T404" s="186">
        <v>-0.60027362340348034</v>
      </c>
      <c r="U404" s="185">
        <v>83</v>
      </c>
      <c r="V404" s="186">
        <v>-0.88933333333333331</v>
      </c>
      <c r="W404" s="185">
        <v>133</v>
      </c>
      <c r="X404" s="186">
        <v>-0.35121951219512193</v>
      </c>
      <c r="Y404" s="185">
        <v>878</v>
      </c>
      <c r="Z404" s="186">
        <v>-0.33735849056603773</v>
      </c>
      <c r="AA404" s="185">
        <v>44</v>
      </c>
      <c r="AB404" s="186">
        <v>-0.92184724689165187</v>
      </c>
      <c r="AC404" s="185">
        <v>402</v>
      </c>
      <c r="AD404" s="186">
        <v>-0.13918629550321204</v>
      </c>
      <c r="AE404" s="185">
        <v>340</v>
      </c>
      <c r="AF404" s="186">
        <v>-0.24276169265033409</v>
      </c>
      <c r="AG404" s="185">
        <v>0</v>
      </c>
      <c r="AH404" s="186" t="s">
        <v>132</v>
      </c>
      <c r="AI404" s="185">
        <v>0</v>
      </c>
      <c r="AJ404" s="186" t="s">
        <v>132</v>
      </c>
      <c r="AK404" s="185">
        <v>998</v>
      </c>
      <c r="AL404" s="186">
        <v>0.31315789473684208</v>
      </c>
      <c r="AM404" s="185">
        <v>223</v>
      </c>
      <c r="AN404" s="186">
        <v>-0.57685009487666039</v>
      </c>
      <c r="AO404" s="185">
        <v>320</v>
      </c>
      <c r="AP404" s="186">
        <v>-8.0459770114942541E-2</v>
      </c>
      <c r="AQ404" s="185">
        <v>306</v>
      </c>
      <c r="AR404" s="186">
        <v>-6.9908814589665691E-2</v>
      </c>
      <c r="AS404" s="185">
        <v>55064.123814197701</v>
      </c>
      <c r="AT404" s="186">
        <v>-8.5503193396045951E-3</v>
      </c>
      <c r="AU404" s="187">
        <v>82046.237806188117</v>
      </c>
      <c r="AV404" s="188">
        <v>2.8663964470763803E-2</v>
      </c>
    </row>
    <row r="405" spans="2:48" ht="15" hidden="1" customHeight="1" outlineLevel="1">
      <c r="B405" s="184" t="s">
        <v>19</v>
      </c>
      <c r="C405" s="185">
        <v>29529</v>
      </c>
      <c r="D405" s="186">
        <v>0.22649111148031231</v>
      </c>
      <c r="E405" s="185">
        <v>3343</v>
      </c>
      <c r="F405" s="186">
        <v>0.2446016381236038</v>
      </c>
      <c r="G405" s="185">
        <v>4813</v>
      </c>
      <c r="H405" s="186">
        <v>0.52939307276771519</v>
      </c>
      <c r="I405" s="185">
        <v>17038</v>
      </c>
      <c r="J405" s="186">
        <v>0.14695388757993944</v>
      </c>
      <c r="K405" s="185">
        <v>13463</v>
      </c>
      <c r="L405" s="186">
        <v>0.10506443404744314</v>
      </c>
      <c r="M405" s="185">
        <v>25818</v>
      </c>
      <c r="N405" s="186">
        <v>0.17157507827744256</v>
      </c>
      <c r="O405" s="185">
        <v>0</v>
      </c>
      <c r="P405" s="186" t="s">
        <v>132</v>
      </c>
      <c r="Q405" s="185">
        <v>1025</v>
      </c>
      <c r="R405" s="186">
        <v>-4.3843283582089554E-2</v>
      </c>
      <c r="S405" s="185">
        <v>15519.571284335658</v>
      </c>
      <c r="T405" s="186">
        <v>0.71904865799021467</v>
      </c>
      <c r="U405" s="185">
        <v>5310</v>
      </c>
      <c r="V405" s="186">
        <v>0.37457934247993796</v>
      </c>
      <c r="W405" s="185">
        <v>3010</v>
      </c>
      <c r="X405" s="186">
        <v>2.4918793503480279</v>
      </c>
      <c r="Y405" s="185">
        <v>4840</v>
      </c>
      <c r="Z405" s="186">
        <v>0.70482564283198301</v>
      </c>
      <c r="AA405" s="185">
        <v>2356</v>
      </c>
      <c r="AB405" s="186">
        <v>0.6092896174863387</v>
      </c>
      <c r="AC405" s="185">
        <v>791</v>
      </c>
      <c r="AD405" s="186">
        <v>0.11723163841807915</v>
      </c>
      <c r="AE405" s="185">
        <v>740</v>
      </c>
      <c r="AF405" s="186">
        <v>-0.116945107398568</v>
      </c>
      <c r="AG405" s="185">
        <v>0</v>
      </c>
      <c r="AH405" s="186" t="s">
        <v>132</v>
      </c>
      <c r="AI405" s="185">
        <v>0</v>
      </c>
      <c r="AJ405" s="186" t="s">
        <v>132</v>
      </c>
      <c r="AK405" s="185">
        <v>1452</v>
      </c>
      <c r="AL405" s="186">
        <v>1.319488817891374</v>
      </c>
      <c r="AM405" s="185">
        <v>449</v>
      </c>
      <c r="AN405" s="186">
        <v>-0.1002004008016032</v>
      </c>
      <c r="AO405" s="185">
        <v>257</v>
      </c>
      <c r="AP405" s="186">
        <v>-9.5070422535211252E-2</v>
      </c>
      <c r="AQ405" s="185">
        <v>276</v>
      </c>
      <c r="AR405" s="186">
        <v>-0.20916905444126077</v>
      </c>
      <c r="AS405" s="185">
        <v>84987.502666589513</v>
      </c>
      <c r="AT405" s="186">
        <v>0.24410795565331878</v>
      </c>
      <c r="AU405" s="187">
        <v>114516.72915770097</v>
      </c>
      <c r="AV405" s="188">
        <v>0.23951951722843856</v>
      </c>
    </row>
    <row r="406" spans="2:48" ht="15" hidden="1" customHeight="1" outlineLevel="1">
      <c r="B406" s="184" t="s">
        <v>20</v>
      </c>
      <c r="C406" s="185">
        <v>23250</v>
      </c>
      <c r="D406" s="186">
        <v>-0.19354838709677424</v>
      </c>
      <c r="E406" s="185">
        <v>4479</v>
      </c>
      <c r="F406" s="186">
        <v>-6.8814968814968847E-2</v>
      </c>
      <c r="G406" s="185">
        <v>5295</v>
      </c>
      <c r="H406" s="186">
        <v>0.59200240529164172</v>
      </c>
      <c r="I406" s="185">
        <v>25332</v>
      </c>
      <c r="J406" s="186">
        <v>-7.7944459676472233E-3</v>
      </c>
      <c r="K406" s="185">
        <v>9686</v>
      </c>
      <c r="L406" s="186">
        <v>0.40072306579898775</v>
      </c>
      <c r="M406" s="185">
        <v>29408</v>
      </c>
      <c r="N406" s="186">
        <v>0.39539739027283516</v>
      </c>
      <c r="O406" s="185">
        <v>0</v>
      </c>
      <c r="P406" s="186" t="s">
        <v>132</v>
      </c>
      <c r="Q406" s="185">
        <v>874</v>
      </c>
      <c r="R406" s="186">
        <v>-0.19521178637200731</v>
      </c>
      <c r="S406" s="185">
        <v>35903.496016127756</v>
      </c>
      <c r="T406" s="186">
        <v>0.22016978814367905</v>
      </c>
      <c r="U406" s="185">
        <v>17971</v>
      </c>
      <c r="V406" s="186">
        <v>0.25935529081990194</v>
      </c>
      <c r="W406" s="185">
        <v>3892</v>
      </c>
      <c r="X406" s="186">
        <v>-5.1656920077972734E-2</v>
      </c>
      <c r="Y406" s="185">
        <v>8271</v>
      </c>
      <c r="Z406" s="186">
        <v>0.28831775700934581</v>
      </c>
      <c r="AA406" s="185">
        <v>5769</v>
      </c>
      <c r="AB406" s="186">
        <v>0.24573526236234078</v>
      </c>
      <c r="AC406" s="185">
        <v>1074</v>
      </c>
      <c r="AD406" s="186">
        <v>0.31456548347613222</v>
      </c>
      <c r="AE406" s="185">
        <v>1196</v>
      </c>
      <c r="AF406" s="186">
        <v>7.5821398483570945E-3</v>
      </c>
      <c r="AG406" s="185">
        <v>0</v>
      </c>
      <c r="AH406" s="186" t="s">
        <v>132</v>
      </c>
      <c r="AI406" s="185">
        <v>0</v>
      </c>
      <c r="AJ406" s="186" t="s">
        <v>132</v>
      </c>
      <c r="AK406" s="185">
        <v>1511</v>
      </c>
      <c r="AL406" s="186">
        <v>1.2619760479041915</v>
      </c>
      <c r="AM406" s="185">
        <v>969</v>
      </c>
      <c r="AN406" s="186">
        <v>0.5</v>
      </c>
      <c r="AO406" s="185">
        <v>190</v>
      </c>
      <c r="AP406" s="186">
        <v>-0.36454849498327757</v>
      </c>
      <c r="AQ406" s="185">
        <v>203</v>
      </c>
      <c r="AR406" s="186">
        <v>-0.51781472684085506</v>
      </c>
      <c r="AS406" s="185">
        <v>116123.77284001293</v>
      </c>
      <c r="AT406" s="186">
        <v>0.20703254308476526</v>
      </c>
      <c r="AU406" s="187">
        <v>139373.57929162585</v>
      </c>
      <c r="AV406" s="188">
        <v>0.1146676100613091</v>
      </c>
    </row>
    <row r="407" spans="2:48" ht="15" hidden="1" customHeight="1" outlineLevel="1">
      <c r="B407" s="184" t="s">
        <v>21</v>
      </c>
      <c r="C407" s="185">
        <v>16992</v>
      </c>
      <c r="D407" s="186">
        <v>-0.10408098702942103</v>
      </c>
      <c r="E407" s="185">
        <v>5563</v>
      </c>
      <c r="F407" s="186">
        <v>0.30372627138504815</v>
      </c>
      <c r="G407" s="185">
        <v>4950</v>
      </c>
      <c r="H407" s="186">
        <v>0.13298237582970929</v>
      </c>
      <c r="I407" s="185">
        <v>22890</v>
      </c>
      <c r="J407" s="186">
        <v>8.2781456953642474E-2</v>
      </c>
      <c r="K407" s="185">
        <v>9777</v>
      </c>
      <c r="L407" s="186">
        <v>-1.4216575922564978E-2</v>
      </c>
      <c r="M407" s="185">
        <v>27913</v>
      </c>
      <c r="N407" s="186">
        <v>0.38787788385043753</v>
      </c>
      <c r="O407" s="185">
        <v>0</v>
      </c>
      <c r="P407" s="186" t="s">
        <v>132</v>
      </c>
      <c r="Q407" s="185">
        <v>813</v>
      </c>
      <c r="R407" s="186">
        <v>-0.26090909090909087</v>
      </c>
      <c r="S407" s="185">
        <v>32921.282954061986</v>
      </c>
      <c r="T407" s="186">
        <v>0.14576559893021912</v>
      </c>
      <c r="U407" s="185">
        <v>15188</v>
      </c>
      <c r="V407" s="186">
        <v>0.19037542127125939</v>
      </c>
      <c r="W407" s="185">
        <v>3020</v>
      </c>
      <c r="X407" s="186">
        <v>-0.30876630807965211</v>
      </c>
      <c r="Y407" s="185">
        <v>9169</v>
      </c>
      <c r="Z407" s="186">
        <v>0.40134494880024452</v>
      </c>
      <c r="AA407" s="185">
        <v>5544</v>
      </c>
      <c r="AB407" s="186">
        <v>9.5219280916633675E-2</v>
      </c>
      <c r="AC407" s="185">
        <v>1116</v>
      </c>
      <c r="AD407" s="186">
        <v>6.5902578796561695E-2</v>
      </c>
      <c r="AE407" s="185">
        <v>1596</v>
      </c>
      <c r="AF407" s="186">
        <v>9.841706813489326E-2</v>
      </c>
      <c r="AG407" s="185">
        <v>0</v>
      </c>
      <c r="AH407" s="186" t="s">
        <v>132</v>
      </c>
      <c r="AI407" s="185">
        <v>0</v>
      </c>
      <c r="AJ407" s="186" t="s">
        <v>132</v>
      </c>
      <c r="AK407" s="185">
        <v>1654</v>
      </c>
      <c r="AL407" s="186">
        <v>1.3100558659217878</v>
      </c>
      <c r="AM407" s="185">
        <v>785</v>
      </c>
      <c r="AN407" s="186">
        <v>-5.0785973397823425E-2</v>
      </c>
      <c r="AO407" s="185">
        <v>240</v>
      </c>
      <c r="AP407" s="186">
        <v>-1.2345679012345734E-2</v>
      </c>
      <c r="AQ407" s="185">
        <v>253</v>
      </c>
      <c r="AR407" s="186">
        <v>-0.10915492957746475</v>
      </c>
      <c r="AS407" s="185">
        <v>110473.68256861545</v>
      </c>
      <c r="AT407" s="186">
        <v>0.1726446790499363</v>
      </c>
      <c r="AU407" s="187">
        <v>127465.57848762842</v>
      </c>
      <c r="AV407" s="188">
        <v>0.12626974585931894</v>
      </c>
    </row>
    <row r="408" spans="2:48" ht="15" hidden="1" customHeight="1" outlineLevel="1">
      <c r="B408" s="184" t="s">
        <v>22</v>
      </c>
      <c r="C408" s="185">
        <v>19887</v>
      </c>
      <c r="D408" s="186">
        <v>-2.1164542009154852E-2</v>
      </c>
      <c r="E408" s="185">
        <v>6356</v>
      </c>
      <c r="F408" s="186">
        <v>0.23850350740452075</v>
      </c>
      <c r="G408" s="185">
        <v>5031</v>
      </c>
      <c r="H408" s="186">
        <v>-1.7958227601015064E-2</v>
      </c>
      <c r="I408" s="185">
        <v>24610</v>
      </c>
      <c r="J408" s="186">
        <v>2.3966048098527093E-2</v>
      </c>
      <c r="K408" s="185">
        <v>6778</v>
      </c>
      <c r="L408" s="186">
        <v>3.4019832189168486E-2</v>
      </c>
      <c r="M408" s="185">
        <v>30959</v>
      </c>
      <c r="N408" s="186">
        <v>0.55933313186259692</v>
      </c>
      <c r="O408" s="185">
        <v>0</v>
      </c>
      <c r="P408" s="186" t="s">
        <v>132</v>
      </c>
      <c r="Q408" s="185">
        <v>1266</v>
      </c>
      <c r="R408" s="186">
        <v>0.14363143631436315</v>
      </c>
      <c r="S408" s="185">
        <v>34827.745476644879</v>
      </c>
      <c r="T408" s="186">
        <v>-8.4909902452633412E-3</v>
      </c>
      <c r="U408" s="185">
        <v>14525</v>
      </c>
      <c r="V408" s="186">
        <v>-9.3320848938826417E-2</v>
      </c>
      <c r="W408" s="185">
        <v>2764</v>
      </c>
      <c r="X408" s="186">
        <v>-0.46267496111975115</v>
      </c>
      <c r="Y408" s="185">
        <v>10253</v>
      </c>
      <c r="Z408" s="186">
        <v>0.30147245493780139</v>
      </c>
      <c r="AA408" s="185">
        <v>7286</v>
      </c>
      <c r="AB408" s="186">
        <v>0.19756738987508227</v>
      </c>
      <c r="AC408" s="185">
        <v>1121</v>
      </c>
      <c r="AD408" s="186">
        <v>-0.16218236173393119</v>
      </c>
      <c r="AE408" s="185">
        <v>1706</v>
      </c>
      <c r="AF408" s="186">
        <v>0.26090169992609025</v>
      </c>
      <c r="AG408" s="185">
        <v>0</v>
      </c>
      <c r="AH408" s="186" t="s">
        <v>132</v>
      </c>
      <c r="AI408" s="185">
        <v>0</v>
      </c>
      <c r="AJ408" s="186" t="s">
        <v>132</v>
      </c>
      <c r="AK408" s="185">
        <v>1855</v>
      </c>
      <c r="AL408" s="186">
        <v>0.75662878787878785</v>
      </c>
      <c r="AM408" s="185">
        <v>534</v>
      </c>
      <c r="AN408" s="186">
        <v>-0.61884368308351179</v>
      </c>
      <c r="AO408" s="185">
        <v>417</v>
      </c>
      <c r="AP408" s="186">
        <v>0.52189781021897819</v>
      </c>
      <c r="AQ408" s="185">
        <v>280</v>
      </c>
      <c r="AR408" s="186">
        <v>-5.084745762711862E-2</v>
      </c>
      <c r="AS408" s="185">
        <v>115742.5393105799</v>
      </c>
      <c r="AT408" s="186">
        <v>0.12756740813829692</v>
      </c>
      <c r="AU408" s="187">
        <v>135629.51814603791</v>
      </c>
      <c r="AV408" s="188">
        <v>0.10299286907687488</v>
      </c>
    </row>
    <row r="409" spans="2:48" collapsed="1">
      <c r="B409" s="197">
        <v>1979</v>
      </c>
      <c r="C409" s="198">
        <v>374562</v>
      </c>
      <c r="D409" s="199">
        <v>8.1445674174238647E-3</v>
      </c>
      <c r="E409" s="198">
        <v>41680</v>
      </c>
      <c r="F409" s="199">
        <v>-0.2443662865534183</v>
      </c>
      <c r="G409" s="198">
        <v>49841</v>
      </c>
      <c r="H409" s="199">
        <v>6.5297311161458538E-2</v>
      </c>
      <c r="I409" s="198">
        <v>189743</v>
      </c>
      <c r="J409" s="199">
        <v>-9.4314135425914825E-2</v>
      </c>
      <c r="K409" s="198">
        <v>86517</v>
      </c>
      <c r="L409" s="199">
        <v>-1.8012803050939774E-2</v>
      </c>
      <c r="M409" s="198">
        <v>333132</v>
      </c>
      <c r="N409" s="199">
        <v>5.2586345812966728E-2</v>
      </c>
      <c r="O409" s="198">
        <v>0</v>
      </c>
      <c r="P409" s="199" t="s">
        <v>132</v>
      </c>
      <c r="Q409" s="198">
        <v>12290</v>
      </c>
      <c r="R409" s="199">
        <v>-0.16683614670191849</v>
      </c>
      <c r="S409" s="198">
        <v>189338.67813499819</v>
      </c>
      <c r="T409" s="199">
        <v>-2.0650189907473804E-2</v>
      </c>
      <c r="U409" s="198">
        <v>83399</v>
      </c>
      <c r="V409" s="199">
        <v>-3.048270256054697E-3</v>
      </c>
      <c r="W409" s="198">
        <v>18885</v>
      </c>
      <c r="X409" s="199">
        <v>-0.332284411130361</v>
      </c>
      <c r="Y409" s="198">
        <v>51096</v>
      </c>
      <c r="Z409" s="199">
        <v>1.3467679552531919E-2</v>
      </c>
      <c r="AA409" s="198">
        <v>35959</v>
      </c>
      <c r="AB409" s="199">
        <v>0.16082900216289508</v>
      </c>
      <c r="AC409" s="198">
        <v>7625</v>
      </c>
      <c r="AD409" s="199">
        <v>-0.15624654199402455</v>
      </c>
      <c r="AE409" s="198">
        <v>10317</v>
      </c>
      <c r="AF409" s="199">
        <v>-0.31851509346720386</v>
      </c>
      <c r="AG409" s="198">
        <v>0</v>
      </c>
      <c r="AH409" s="199" t="s">
        <v>132</v>
      </c>
      <c r="AI409" s="198">
        <v>0</v>
      </c>
      <c r="AJ409" s="199" t="s">
        <v>132</v>
      </c>
      <c r="AK409" s="198">
        <v>15152</v>
      </c>
      <c r="AL409" s="199">
        <v>0.16535917551145984</v>
      </c>
      <c r="AM409" s="198">
        <v>4515</v>
      </c>
      <c r="AN409" s="199">
        <v>-0.27177419354838706</v>
      </c>
      <c r="AO409" s="198">
        <v>3694</v>
      </c>
      <c r="AP409" s="199">
        <v>-5.7172026544155208E-2</v>
      </c>
      <c r="AQ409" s="198">
        <v>3597</v>
      </c>
      <c r="AR409" s="199">
        <v>-0.10722263588979897</v>
      </c>
      <c r="AS409" s="198">
        <v>947440.96180575225</v>
      </c>
      <c r="AT409" s="199">
        <v>-2.8710978858151992E-2</v>
      </c>
      <c r="AU409" s="200">
        <v>1322002.9699503197</v>
      </c>
      <c r="AV409" s="201">
        <v>-1.8545170985587944E-2</v>
      </c>
    </row>
    <row r="410" spans="2:48" ht="15" hidden="1" customHeight="1" outlineLevel="1">
      <c r="B410" s="184" t="s">
        <v>11</v>
      </c>
      <c r="C410" s="185">
        <v>24343</v>
      </c>
      <c r="D410" s="202"/>
      <c r="E410" s="185">
        <v>4779</v>
      </c>
      <c r="F410" s="202"/>
      <c r="G410" s="185">
        <v>3722</v>
      </c>
      <c r="H410" s="202"/>
      <c r="I410" s="185">
        <v>26001</v>
      </c>
      <c r="J410" s="202"/>
      <c r="K410" s="185">
        <v>4037</v>
      </c>
      <c r="L410" s="202"/>
      <c r="M410" s="185">
        <v>28300</v>
      </c>
      <c r="N410" s="202"/>
      <c r="O410" s="185">
        <v>0</v>
      </c>
      <c r="P410" s="202"/>
      <c r="Q410" s="185">
        <v>1513</v>
      </c>
      <c r="R410" s="202"/>
      <c r="S410" s="185">
        <v>32064</v>
      </c>
      <c r="T410" s="202"/>
      <c r="U410" s="185">
        <v>14188</v>
      </c>
      <c r="V410" s="202"/>
      <c r="W410" s="185">
        <v>3274</v>
      </c>
      <c r="X410" s="202"/>
      <c r="Y410" s="185">
        <v>8110</v>
      </c>
      <c r="Z410" s="202"/>
      <c r="AA410" s="185">
        <v>6492</v>
      </c>
      <c r="AB410" s="202"/>
      <c r="AC410" s="185">
        <v>878</v>
      </c>
      <c r="AD410" s="202"/>
      <c r="AE410" s="185">
        <v>1311</v>
      </c>
      <c r="AF410" s="202"/>
      <c r="AG410" s="185">
        <v>0</v>
      </c>
      <c r="AH410" s="202"/>
      <c r="AI410" s="185">
        <v>0</v>
      </c>
      <c r="AJ410" s="202"/>
      <c r="AK410" s="185">
        <v>1519</v>
      </c>
      <c r="AL410" s="202"/>
      <c r="AM410" s="185">
        <v>319</v>
      </c>
      <c r="AN410" s="202"/>
      <c r="AO410" s="185">
        <v>228</v>
      </c>
      <c r="AP410" s="202"/>
      <c r="AQ410" s="185">
        <v>287</v>
      </c>
      <c r="AR410" s="202"/>
      <c r="AS410" s="185">
        <v>104958</v>
      </c>
      <c r="AT410" s="202"/>
      <c r="AU410" s="187">
        <v>129301</v>
      </c>
      <c r="AV410" s="187"/>
    </row>
    <row r="411" spans="2:48" ht="15" hidden="1" customHeight="1" outlineLevel="1">
      <c r="B411" s="184" t="s">
        <v>12</v>
      </c>
      <c r="C411" s="185">
        <v>23329</v>
      </c>
      <c r="D411" s="202"/>
      <c r="E411" s="185">
        <v>4772</v>
      </c>
      <c r="F411" s="202"/>
      <c r="G411" s="185">
        <v>3514</v>
      </c>
      <c r="H411" s="202"/>
      <c r="I411" s="185">
        <v>24710</v>
      </c>
      <c r="J411" s="202"/>
      <c r="K411" s="185">
        <v>4689</v>
      </c>
      <c r="L411" s="202"/>
      <c r="M411" s="185">
        <v>31929</v>
      </c>
      <c r="N411" s="202"/>
      <c r="O411" s="185">
        <v>0</v>
      </c>
      <c r="P411" s="202"/>
      <c r="Q411" s="185">
        <v>1055</v>
      </c>
      <c r="R411" s="202"/>
      <c r="S411" s="185">
        <v>29183</v>
      </c>
      <c r="T411" s="202"/>
      <c r="U411" s="185">
        <v>12008</v>
      </c>
      <c r="V411" s="202"/>
      <c r="W411" s="185">
        <v>3017</v>
      </c>
      <c r="X411" s="202"/>
      <c r="Y411" s="185">
        <v>8756</v>
      </c>
      <c r="Z411" s="202"/>
      <c r="AA411" s="185">
        <v>5402</v>
      </c>
      <c r="AB411" s="202"/>
      <c r="AC411" s="185">
        <v>879</v>
      </c>
      <c r="AD411" s="202"/>
      <c r="AE411" s="185">
        <v>2449</v>
      </c>
      <c r="AF411" s="202"/>
      <c r="AG411" s="185">
        <v>0</v>
      </c>
      <c r="AH411" s="202"/>
      <c r="AI411" s="185">
        <v>0</v>
      </c>
      <c r="AJ411" s="202"/>
      <c r="AK411" s="185">
        <v>1062</v>
      </c>
      <c r="AL411" s="202"/>
      <c r="AM411" s="185">
        <v>363</v>
      </c>
      <c r="AN411" s="202"/>
      <c r="AO411" s="185">
        <v>198</v>
      </c>
      <c r="AP411" s="202"/>
      <c r="AQ411" s="185">
        <v>335</v>
      </c>
      <c r="AR411" s="202"/>
      <c r="AS411" s="185">
        <v>105138</v>
      </c>
      <c r="AT411" s="202"/>
      <c r="AU411" s="187">
        <v>128467</v>
      </c>
      <c r="AV411" s="187"/>
    </row>
    <row r="412" spans="2:48" ht="15" hidden="1" customHeight="1" outlineLevel="1">
      <c r="B412" s="184" t="s">
        <v>13</v>
      </c>
      <c r="C412" s="185">
        <v>32431</v>
      </c>
      <c r="D412" s="202"/>
      <c r="E412" s="185">
        <v>7402</v>
      </c>
      <c r="F412" s="202"/>
      <c r="G412" s="185">
        <v>3081</v>
      </c>
      <c r="H412" s="202"/>
      <c r="I412" s="185">
        <v>15752</v>
      </c>
      <c r="J412" s="202"/>
      <c r="K412" s="185">
        <v>7097</v>
      </c>
      <c r="L412" s="202"/>
      <c r="M412" s="185">
        <v>31981</v>
      </c>
      <c r="N412" s="202"/>
      <c r="O412" s="185">
        <v>0</v>
      </c>
      <c r="P412" s="202"/>
      <c r="Q412" s="185">
        <v>1511</v>
      </c>
      <c r="R412" s="202"/>
      <c r="S412" s="185">
        <v>16694</v>
      </c>
      <c r="T412" s="202"/>
      <c r="U412" s="185">
        <v>7764</v>
      </c>
      <c r="V412" s="202"/>
      <c r="W412" s="185">
        <v>3363</v>
      </c>
      <c r="X412" s="202"/>
      <c r="Y412" s="185">
        <v>4443</v>
      </c>
      <c r="Z412" s="202"/>
      <c r="AA412" s="185">
        <v>1124</v>
      </c>
      <c r="AB412" s="202"/>
      <c r="AC412" s="185">
        <v>724</v>
      </c>
      <c r="AD412" s="202"/>
      <c r="AE412" s="185">
        <v>1961</v>
      </c>
      <c r="AF412" s="202"/>
      <c r="AG412" s="185">
        <v>0</v>
      </c>
      <c r="AH412" s="202"/>
      <c r="AI412" s="185">
        <v>0</v>
      </c>
      <c r="AJ412" s="202"/>
      <c r="AK412" s="185">
        <v>1161</v>
      </c>
      <c r="AL412" s="202"/>
      <c r="AM412" s="185">
        <v>350</v>
      </c>
      <c r="AN412" s="202"/>
      <c r="AO412" s="185">
        <v>349</v>
      </c>
      <c r="AP412" s="202"/>
      <c r="AQ412" s="185">
        <v>331</v>
      </c>
      <c r="AR412" s="202"/>
      <c r="AS412" s="185">
        <v>88394</v>
      </c>
      <c r="AT412" s="202"/>
      <c r="AU412" s="187">
        <v>120825</v>
      </c>
      <c r="AV412" s="187"/>
    </row>
    <row r="413" spans="2:48" ht="15" hidden="1" customHeight="1" outlineLevel="1">
      <c r="B413" s="184" t="s">
        <v>14</v>
      </c>
      <c r="C413" s="185">
        <v>44734</v>
      </c>
      <c r="D413" s="202"/>
      <c r="E413" s="185">
        <v>5923</v>
      </c>
      <c r="F413" s="202"/>
      <c r="G413" s="185">
        <v>2978</v>
      </c>
      <c r="H413" s="202"/>
      <c r="I413" s="185">
        <v>12949</v>
      </c>
      <c r="J413" s="202"/>
      <c r="K413" s="185">
        <v>6543</v>
      </c>
      <c r="L413" s="202"/>
      <c r="M413" s="185">
        <v>27637</v>
      </c>
      <c r="N413" s="202"/>
      <c r="O413" s="185">
        <v>0</v>
      </c>
      <c r="P413" s="202"/>
      <c r="Q413" s="185">
        <v>1417</v>
      </c>
      <c r="R413" s="202"/>
      <c r="S413" s="185">
        <v>3829</v>
      </c>
      <c r="T413" s="202"/>
      <c r="U413" s="185">
        <v>1136</v>
      </c>
      <c r="V413" s="202"/>
      <c r="W413" s="185">
        <v>1138</v>
      </c>
      <c r="X413" s="202"/>
      <c r="Y413" s="185">
        <v>1531</v>
      </c>
      <c r="Z413" s="202"/>
      <c r="AA413" s="185">
        <v>24</v>
      </c>
      <c r="AB413" s="202"/>
      <c r="AC413" s="185">
        <v>512</v>
      </c>
      <c r="AD413" s="202"/>
      <c r="AE413" s="185">
        <v>1272</v>
      </c>
      <c r="AF413" s="202"/>
      <c r="AG413" s="185">
        <v>0</v>
      </c>
      <c r="AH413" s="202"/>
      <c r="AI413" s="185">
        <v>0</v>
      </c>
      <c r="AJ413" s="202"/>
      <c r="AK413" s="185">
        <v>1169</v>
      </c>
      <c r="AL413" s="202"/>
      <c r="AM413" s="185">
        <v>315</v>
      </c>
      <c r="AN413" s="202"/>
      <c r="AO413" s="185">
        <v>473</v>
      </c>
      <c r="AP413" s="202"/>
      <c r="AQ413" s="185">
        <v>352</v>
      </c>
      <c r="AR413" s="202"/>
      <c r="AS413" s="185">
        <v>65369</v>
      </c>
      <c r="AT413" s="202"/>
      <c r="AU413" s="187">
        <v>110103</v>
      </c>
      <c r="AV413" s="187"/>
    </row>
    <row r="414" spans="2:48" ht="15" hidden="1" customHeight="1" outlineLevel="1">
      <c r="B414" s="184" t="s">
        <v>15</v>
      </c>
      <c r="C414" s="185">
        <v>56447</v>
      </c>
      <c r="D414" s="202"/>
      <c r="E414" s="185">
        <v>6045</v>
      </c>
      <c r="F414" s="202"/>
      <c r="G414" s="185">
        <v>5306</v>
      </c>
      <c r="H414" s="202"/>
      <c r="I414" s="185">
        <v>13426</v>
      </c>
      <c r="J414" s="202"/>
      <c r="K414" s="185">
        <v>7659</v>
      </c>
      <c r="L414" s="202"/>
      <c r="M414" s="185">
        <v>33495</v>
      </c>
      <c r="N414" s="202"/>
      <c r="O414" s="185">
        <v>0</v>
      </c>
      <c r="P414" s="202"/>
      <c r="Q414" s="185">
        <v>1874</v>
      </c>
      <c r="R414" s="202"/>
      <c r="S414" s="185">
        <v>1084</v>
      </c>
      <c r="T414" s="202"/>
      <c r="U414" s="185">
        <v>60</v>
      </c>
      <c r="V414" s="202"/>
      <c r="W414" s="185">
        <v>304</v>
      </c>
      <c r="X414" s="202"/>
      <c r="Y414" s="185">
        <v>704</v>
      </c>
      <c r="Z414" s="202"/>
      <c r="AA414" s="185">
        <v>16</v>
      </c>
      <c r="AB414" s="202"/>
      <c r="AC414" s="185">
        <v>581</v>
      </c>
      <c r="AD414" s="202"/>
      <c r="AE414" s="185">
        <v>1276</v>
      </c>
      <c r="AF414" s="202"/>
      <c r="AG414" s="185">
        <v>0</v>
      </c>
      <c r="AH414" s="202"/>
      <c r="AI414" s="185">
        <v>0</v>
      </c>
      <c r="AJ414" s="202"/>
      <c r="AK414" s="185">
        <v>1583</v>
      </c>
      <c r="AL414" s="202"/>
      <c r="AM414" s="185">
        <v>228</v>
      </c>
      <c r="AN414" s="202"/>
      <c r="AO414" s="185">
        <v>547</v>
      </c>
      <c r="AP414" s="202"/>
      <c r="AQ414" s="185">
        <v>375</v>
      </c>
      <c r="AR414" s="202"/>
      <c r="AS414" s="185">
        <v>73479</v>
      </c>
      <c r="AT414" s="202"/>
      <c r="AU414" s="187">
        <v>129926</v>
      </c>
      <c r="AV414" s="187"/>
    </row>
    <row r="415" spans="2:48" ht="15" hidden="1" customHeight="1" outlineLevel="1">
      <c r="B415" s="184" t="s">
        <v>16</v>
      </c>
      <c r="C415" s="185">
        <v>46722</v>
      </c>
      <c r="D415" s="202"/>
      <c r="E415" s="185">
        <v>5455</v>
      </c>
      <c r="F415" s="202"/>
      <c r="G415" s="185">
        <v>6116</v>
      </c>
      <c r="H415" s="202"/>
      <c r="I415" s="185">
        <v>13120</v>
      </c>
      <c r="J415" s="202"/>
      <c r="K415" s="185">
        <v>8055</v>
      </c>
      <c r="L415" s="202"/>
      <c r="M415" s="185">
        <v>29761</v>
      </c>
      <c r="N415" s="202"/>
      <c r="O415" s="185">
        <v>0</v>
      </c>
      <c r="P415" s="202"/>
      <c r="Q415" s="185">
        <v>1100</v>
      </c>
      <c r="R415" s="202"/>
      <c r="S415" s="185">
        <v>2999</v>
      </c>
      <c r="T415" s="202"/>
      <c r="U415" s="185">
        <v>69</v>
      </c>
      <c r="V415" s="202"/>
      <c r="W415" s="185">
        <v>2253</v>
      </c>
      <c r="X415" s="202"/>
      <c r="Y415" s="185">
        <v>635</v>
      </c>
      <c r="Z415" s="202"/>
      <c r="AA415" s="185">
        <v>42</v>
      </c>
      <c r="AB415" s="202"/>
      <c r="AC415" s="185">
        <v>636</v>
      </c>
      <c r="AD415" s="202"/>
      <c r="AE415" s="185">
        <v>1137</v>
      </c>
      <c r="AF415" s="202"/>
      <c r="AG415" s="185">
        <v>0</v>
      </c>
      <c r="AH415" s="202"/>
      <c r="AI415" s="185">
        <v>0</v>
      </c>
      <c r="AJ415" s="202"/>
      <c r="AK415" s="185">
        <v>1522</v>
      </c>
      <c r="AL415" s="202"/>
      <c r="AM415" s="185">
        <v>432</v>
      </c>
      <c r="AN415" s="202"/>
      <c r="AO415" s="185">
        <v>369</v>
      </c>
      <c r="AP415" s="202"/>
      <c r="AQ415" s="185">
        <v>385</v>
      </c>
      <c r="AR415" s="202"/>
      <c r="AS415" s="185">
        <v>71087</v>
      </c>
      <c r="AT415" s="202"/>
      <c r="AU415" s="187">
        <v>117809</v>
      </c>
      <c r="AV415" s="187"/>
    </row>
    <row r="416" spans="2:48" ht="15" hidden="1" customHeight="1" outlineLevel="1">
      <c r="B416" s="184" t="s">
        <v>17</v>
      </c>
      <c r="C416" s="185">
        <v>27120</v>
      </c>
      <c r="D416" s="202"/>
      <c r="E416" s="185">
        <v>1955</v>
      </c>
      <c r="F416" s="202"/>
      <c r="G416" s="185">
        <v>2795</v>
      </c>
      <c r="H416" s="202"/>
      <c r="I416" s="185">
        <v>8163</v>
      </c>
      <c r="J416" s="202"/>
      <c r="K416" s="185">
        <v>5387</v>
      </c>
      <c r="L416" s="202"/>
      <c r="M416" s="185">
        <v>25642</v>
      </c>
      <c r="N416" s="202"/>
      <c r="O416" s="185">
        <v>0</v>
      </c>
      <c r="P416" s="202"/>
      <c r="Q416" s="185">
        <v>895</v>
      </c>
      <c r="R416" s="202"/>
      <c r="S416" s="185">
        <v>2323</v>
      </c>
      <c r="T416" s="202"/>
      <c r="U416" s="185">
        <v>767</v>
      </c>
      <c r="V416" s="202"/>
      <c r="W416" s="185">
        <v>250</v>
      </c>
      <c r="X416" s="202"/>
      <c r="Y416" s="185">
        <v>1233</v>
      </c>
      <c r="Z416" s="202"/>
      <c r="AA416" s="185">
        <v>73</v>
      </c>
      <c r="AB416" s="202"/>
      <c r="AC416" s="185">
        <v>450</v>
      </c>
      <c r="AD416" s="202"/>
      <c r="AE416" s="185">
        <v>453</v>
      </c>
      <c r="AF416" s="202"/>
      <c r="AG416" s="185">
        <v>0</v>
      </c>
      <c r="AH416" s="202"/>
      <c r="AI416" s="185">
        <v>0</v>
      </c>
      <c r="AJ416" s="202"/>
      <c r="AK416" s="185">
        <v>1160</v>
      </c>
      <c r="AL416" s="202"/>
      <c r="AM416" s="185">
        <v>293</v>
      </c>
      <c r="AN416" s="202"/>
      <c r="AO416" s="185">
        <v>306</v>
      </c>
      <c r="AP416" s="202"/>
      <c r="AQ416" s="185">
        <v>286</v>
      </c>
      <c r="AR416" s="202"/>
      <c r="AS416" s="185">
        <v>50108</v>
      </c>
      <c r="AT416" s="202"/>
      <c r="AU416" s="187">
        <v>77228</v>
      </c>
      <c r="AV416" s="187"/>
    </row>
    <row r="417" spans="2:48" ht="15" hidden="1" customHeight="1" outlineLevel="1">
      <c r="B417" s="184" t="s">
        <v>18</v>
      </c>
      <c r="C417" s="185">
        <v>24221</v>
      </c>
      <c r="D417" s="202"/>
      <c r="E417" s="185">
        <v>1933</v>
      </c>
      <c r="F417" s="202"/>
      <c r="G417" s="185">
        <v>3309</v>
      </c>
      <c r="H417" s="202"/>
      <c r="I417" s="185">
        <v>9821</v>
      </c>
      <c r="J417" s="202"/>
      <c r="K417" s="185">
        <v>9066</v>
      </c>
      <c r="L417" s="202"/>
      <c r="M417" s="185">
        <v>24666</v>
      </c>
      <c r="N417" s="202"/>
      <c r="O417" s="185">
        <v>0</v>
      </c>
      <c r="P417" s="202"/>
      <c r="Q417" s="185">
        <v>1021</v>
      </c>
      <c r="R417" s="202"/>
      <c r="S417" s="185">
        <v>2843</v>
      </c>
      <c r="T417" s="202"/>
      <c r="U417" s="185">
        <v>750</v>
      </c>
      <c r="V417" s="202"/>
      <c r="W417" s="185">
        <v>205</v>
      </c>
      <c r="X417" s="202"/>
      <c r="Y417" s="185">
        <v>1325</v>
      </c>
      <c r="Z417" s="202"/>
      <c r="AA417" s="185">
        <v>563</v>
      </c>
      <c r="AB417" s="202"/>
      <c r="AC417" s="185">
        <v>467</v>
      </c>
      <c r="AD417" s="202"/>
      <c r="AE417" s="185">
        <v>449</v>
      </c>
      <c r="AF417" s="202"/>
      <c r="AG417" s="185">
        <v>0</v>
      </c>
      <c r="AH417" s="202"/>
      <c r="AI417" s="185">
        <v>0</v>
      </c>
      <c r="AJ417" s="202"/>
      <c r="AK417" s="185">
        <v>760</v>
      </c>
      <c r="AL417" s="202"/>
      <c r="AM417" s="185">
        <v>527</v>
      </c>
      <c r="AN417" s="202"/>
      <c r="AO417" s="185">
        <v>348</v>
      </c>
      <c r="AP417" s="202"/>
      <c r="AQ417" s="185">
        <v>329</v>
      </c>
      <c r="AR417" s="202"/>
      <c r="AS417" s="185">
        <v>55539</v>
      </c>
      <c r="AT417" s="202"/>
      <c r="AU417" s="187">
        <v>79760</v>
      </c>
      <c r="AV417" s="187"/>
    </row>
    <row r="418" spans="2:48" ht="15" hidden="1" customHeight="1" outlineLevel="1">
      <c r="B418" s="184" t="s">
        <v>19</v>
      </c>
      <c r="C418" s="185">
        <v>24076</v>
      </c>
      <c r="D418" s="202"/>
      <c r="E418" s="185">
        <v>2686</v>
      </c>
      <c r="F418" s="202"/>
      <c r="G418" s="185">
        <v>3147</v>
      </c>
      <c r="H418" s="202"/>
      <c r="I418" s="185">
        <v>14855</v>
      </c>
      <c r="J418" s="202"/>
      <c r="K418" s="185">
        <v>12183</v>
      </c>
      <c r="L418" s="202"/>
      <c r="M418" s="185">
        <v>22037</v>
      </c>
      <c r="N418" s="202"/>
      <c r="O418" s="185">
        <v>0</v>
      </c>
      <c r="P418" s="202"/>
      <c r="Q418" s="185">
        <v>1072</v>
      </c>
      <c r="R418" s="202"/>
      <c r="S418" s="185">
        <v>9028</v>
      </c>
      <c r="T418" s="202"/>
      <c r="U418" s="185">
        <v>3863</v>
      </c>
      <c r="V418" s="202"/>
      <c r="W418" s="185">
        <v>862</v>
      </c>
      <c r="X418" s="202"/>
      <c r="Y418" s="185">
        <v>2839</v>
      </c>
      <c r="Z418" s="202"/>
      <c r="AA418" s="185">
        <v>1464</v>
      </c>
      <c r="AB418" s="202"/>
      <c r="AC418" s="185">
        <v>708</v>
      </c>
      <c r="AD418" s="202"/>
      <c r="AE418" s="185">
        <v>838</v>
      </c>
      <c r="AF418" s="202"/>
      <c r="AG418" s="185">
        <v>0</v>
      </c>
      <c r="AH418" s="202"/>
      <c r="AI418" s="185">
        <v>0</v>
      </c>
      <c r="AJ418" s="202"/>
      <c r="AK418" s="185">
        <v>626</v>
      </c>
      <c r="AL418" s="202"/>
      <c r="AM418" s="185">
        <v>499</v>
      </c>
      <c r="AN418" s="202"/>
      <c r="AO418" s="185">
        <v>284</v>
      </c>
      <c r="AP418" s="202"/>
      <c r="AQ418" s="185">
        <v>349</v>
      </c>
      <c r="AR418" s="202"/>
      <c r="AS418" s="185">
        <v>68312</v>
      </c>
      <c r="AT418" s="202"/>
      <c r="AU418" s="187">
        <v>92388</v>
      </c>
      <c r="AV418" s="187"/>
    </row>
    <row r="419" spans="2:48" ht="15" hidden="1" customHeight="1" outlineLevel="1">
      <c r="B419" s="184" t="s">
        <v>20</v>
      </c>
      <c r="C419" s="185">
        <v>28830</v>
      </c>
      <c r="D419" s="202"/>
      <c r="E419" s="185">
        <v>4810</v>
      </c>
      <c r="F419" s="202"/>
      <c r="G419" s="185">
        <v>3326</v>
      </c>
      <c r="H419" s="202"/>
      <c r="I419" s="185">
        <v>25531</v>
      </c>
      <c r="J419" s="202"/>
      <c r="K419" s="185">
        <v>6915</v>
      </c>
      <c r="L419" s="202"/>
      <c r="M419" s="185">
        <v>21075</v>
      </c>
      <c r="N419" s="202"/>
      <c r="O419" s="185">
        <v>0</v>
      </c>
      <c r="P419" s="202"/>
      <c r="Q419" s="185">
        <v>1086</v>
      </c>
      <c r="R419" s="202"/>
      <c r="S419" s="185">
        <v>29425</v>
      </c>
      <c r="T419" s="202"/>
      <c r="U419" s="185">
        <v>14270</v>
      </c>
      <c r="V419" s="202"/>
      <c r="W419" s="185">
        <v>4104</v>
      </c>
      <c r="X419" s="202"/>
      <c r="Y419" s="185">
        <v>6420</v>
      </c>
      <c r="Z419" s="202"/>
      <c r="AA419" s="185">
        <v>4631</v>
      </c>
      <c r="AB419" s="202"/>
      <c r="AC419" s="185">
        <v>817</v>
      </c>
      <c r="AD419" s="202"/>
      <c r="AE419" s="185">
        <v>1187</v>
      </c>
      <c r="AF419" s="202"/>
      <c r="AG419" s="185">
        <v>0</v>
      </c>
      <c r="AH419" s="202"/>
      <c r="AI419" s="185">
        <v>0</v>
      </c>
      <c r="AJ419" s="202"/>
      <c r="AK419" s="185">
        <v>668</v>
      </c>
      <c r="AL419" s="202"/>
      <c r="AM419" s="185">
        <v>646</v>
      </c>
      <c r="AN419" s="202"/>
      <c r="AO419" s="185">
        <v>299</v>
      </c>
      <c r="AP419" s="202"/>
      <c r="AQ419" s="185">
        <v>421</v>
      </c>
      <c r="AR419" s="202"/>
      <c r="AS419" s="185">
        <v>96206</v>
      </c>
      <c r="AT419" s="202"/>
      <c r="AU419" s="187">
        <v>125036</v>
      </c>
      <c r="AV419" s="187"/>
    </row>
    <row r="420" spans="2:48" ht="15" hidden="1" customHeight="1" outlineLevel="1">
      <c r="B420" s="184" t="s">
        <v>21</v>
      </c>
      <c r="C420" s="185">
        <v>18966</v>
      </c>
      <c r="D420" s="202"/>
      <c r="E420" s="185">
        <v>4267</v>
      </c>
      <c r="F420" s="202"/>
      <c r="G420" s="185">
        <v>4369</v>
      </c>
      <c r="H420" s="202"/>
      <c r="I420" s="185">
        <v>21140</v>
      </c>
      <c r="J420" s="202"/>
      <c r="K420" s="185">
        <v>9918</v>
      </c>
      <c r="L420" s="202"/>
      <c r="M420" s="185">
        <v>20112</v>
      </c>
      <c r="N420" s="202"/>
      <c r="O420" s="185">
        <v>0</v>
      </c>
      <c r="P420" s="202"/>
      <c r="Q420" s="185">
        <v>1100</v>
      </c>
      <c r="R420" s="202"/>
      <c r="S420" s="185">
        <v>28733</v>
      </c>
      <c r="T420" s="202"/>
      <c r="U420" s="185">
        <v>12759</v>
      </c>
      <c r="V420" s="202"/>
      <c r="W420" s="185">
        <v>4369</v>
      </c>
      <c r="X420" s="202"/>
      <c r="Y420" s="185">
        <v>6543</v>
      </c>
      <c r="Z420" s="202"/>
      <c r="AA420" s="185">
        <v>5062</v>
      </c>
      <c r="AB420" s="202"/>
      <c r="AC420" s="185">
        <v>1047</v>
      </c>
      <c r="AD420" s="202"/>
      <c r="AE420" s="185">
        <v>1453</v>
      </c>
      <c r="AF420" s="202"/>
      <c r="AG420" s="185">
        <v>0</v>
      </c>
      <c r="AH420" s="202"/>
      <c r="AI420" s="185">
        <v>0</v>
      </c>
      <c r="AJ420" s="202"/>
      <c r="AK420" s="185">
        <v>716</v>
      </c>
      <c r="AL420" s="202"/>
      <c r="AM420" s="185">
        <v>827</v>
      </c>
      <c r="AN420" s="202"/>
      <c r="AO420" s="185">
        <v>243</v>
      </c>
      <c r="AP420" s="202"/>
      <c r="AQ420" s="185">
        <v>284</v>
      </c>
      <c r="AR420" s="202"/>
      <c r="AS420" s="185">
        <v>94209</v>
      </c>
      <c r="AT420" s="202"/>
      <c r="AU420" s="187">
        <v>113175</v>
      </c>
      <c r="AV420" s="187"/>
    </row>
    <row r="421" spans="2:48" ht="15" hidden="1" customHeight="1" outlineLevel="1">
      <c r="B421" s="184" t="s">
        <v>22</v>
      </c>
      <c r="C421" s="185">
        <v>20317</v>
      </c>
      <c r="D421" s="202"/>
      <c r="E421" s="185">
        <v>5132</v>
      </c>
      <c r="F421" s="202"/>
      <c r="G421" s="185">
        <v>5123</v>
      </c>
      <c r="H421" s="202"/>
      <c r="I421" s="185">
        <v>24034</v>
      </c>
      <c r="J421" s="202"/>
      <c r="K421" s="185">
        <v>6555</v>
      </c>
      <c r="L421" s="202"/>
      <c r="M421" s="185">
        <v>19854</v>
      </c>
      <c r="N421" s="202"/>
      <c r="O421" s="185">
        <v>0</v>
      </c>
      <c r="P421" s="202"/>
      <c r="Q421" s="185">
        <v>1107</v>
      </c>
      <c r="R421" s="202"/>
      <c r="S421" s="185">
        <v>35126</v>
      </c>
      <c r="T421" s="202"/>
      <c r="U421" s="185">
        <v>16020</v>
      </c>
      <c r="V421" s="202"/>
      <c r="W421" s="185">
        <v>5144</v>
      </c>
      <c r="X421" s="202"/>
      <c r="Y421" s="185">
        <v>7878</v>
      </c>
      <c r="Z421" s="202"/>
      <c r="AA421" s="185">
        <v>6084</v>
      </c>
      <c r="AB421" s="202"/>
      <c r="AC421" s="185">
        <v>1338</v>
      </c>
      <c r="AD421" s="202"/>
      <c r="AE421" s="185">
        <v>1353</v>
      </c>
      <c r="AF421" s="202"/>
      <c r="AG421" s="185">
        <v>0</v>
      </c>
      <c r="AH421" s="202"/>
      <c r="AI421" s="185">
        <v>0</v>
      </c>
      <c r="AJ421" s="202"/>
      <c r="AK421" s="185">
        <v>1056</v>
      </c>
      <c r="AL421" s="202"/>
      <c r="AM421" s="185">
        <v>1401</v>
      </c>
      <c r="AN421" s="202"/>
      <c r="AO421" s="185">
        <v>274</v>
      </c>
      <c r="AP421" s="202"/>
      <c r="AQ421" s="185">
        <v>295</v>
      </c>
      <c r="AR421" s="202"/>
      <c r="AS421" s="185">
        <v>102648</v>
      </c>
      <c r="AT421" s="202"/>
      <c r="AU421" s="187">
        <v>122965</v>
      </c>
      <c r="AV421" s="187"/>
    </row>
    <row r="422" spans="2:48" collapsed="1">
      <c r="B422" s="197">
        <v>1978</v>
      </c>
      <c r="C422" s="198">
        <v>371536</v>
      </c>
      <c r="D422" s="199"/>
      <c r="E422" s="198">
        <v>55159</v>
      </c>
      <c r="F422" s="199"/>
      <c r="G422" s="198">
        <v>46786</v>
      </c>
      <c r="H422" s="199"/>
      <c r="I422" s="198">
        <v>209502</v>
      </c>
      <c r="J422" s="199"/>
      <c r="K422" s="198">
        <v>88104</v>
      </c>
      <c r="L422" s="199"/>
      <c r="M422" s="198">
        <v>316489</v>
      </c>
      <c r="N422" s="199"/>
      <c r="O422" s="198">
        <v>0</v>
      </c>
      <c r="P422" s="199"/>
      <c r="Q422" s="198">
        <v>14751</v>
      </c>
      <c r="R422" s="199"/>
      <c r="S422" s="198">
        <v>193331</v>
      </c>
      <c r="T422" s="199"/>
      <c r="U422" s="198">
        <v>83654</v>
      </c>
      <c r="V422" s="199"/>
      <c r="W422" s="198">
        <v>28283</v>
      </c>
      <c r="X422" s="199"/>
      <c r="Y422" s="198">
        <v>50417</v>
      </c>
      <c r="Z422" s="199"/>
      <c r="AA422" s="198">
        <v>30977</v>
      </c>
      <c r="AB422" s="199"/>
      <c r="AC422" s="198">
        <v>9037</v>
      </c>
      <c r="AD422" s="199"/>
      <c r="AE422" s="198">
        <v>15139</v>
      </c>
      <c r="AF422" s="199"/>
      <c r="AG422" s="198">
        <v>0</v>
      </c>
      <c r="AH422" s="199"/>
      <c r="AI422" s="198">
        <v>0</v>
      </c>
      <c r="AJ422" s="199"/>
      <c r="AK422" s="198">
        <v>13002</v>
      </c>
      <c r="AL422" s="199"/>
      <c r="AM422" s="198">
        <v>6200</v>
      </c>
      <c r="AN422" s="199"/>
      <c r="AO422" s="198">
        <v>3918</v>
      </c>
      <c r="AP422" s="199"/>
      <c r="AQ422" s="198">
        <v>4029</v>
      </c>
      <c r="AR422" s="199"/>
      <c r="AS422" s="198">
        <v>975447</v>
      </c>
      <c r="AT422" s="199"/>
      <c r="AU422" s="200">
        <v>1346983</v>
      </c>
      <c r="AV422" s="201"/>
    </row>
    <row r="423" spans="2:48">
      <c r="B423" s="203" t="s">
        <v>272</v>
      </c>
    </row>
  </sheetData>
  <conditionalFormatting sqref="C6:AV6">
    <cfRule type="cellIs" dxfId="20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24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13" customWidth="1"/>
    <col min="3" max="6" width="9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329" t="s">
        <v>196</v>
      </c>
      <c r="C5" s="329"/>
      <c r="D5" s="329"/>
      <c r="E5" s="329"/>
      <c r="F5" s="329"/>
    </row>
    <row r="6" spans="2:6" ht="30" customHeight="1">
      <c r="B6" s="204" t="s">
        <v>173</v>
      </c>
      <c r="C6" s="205" t="s">
        <v>250</v>
      </c>
      <c r="D6" s="205" t="s">
        <v>249</v>
      </c>
      <c r="E6" s="123" t="s">
        <v>111</v>
      </c>
      <c r="F6" s="121" t="s">
        <v>197</v>
      </c>
    </row>
    <row r="7" spans="2:6" ht="15" customHeight="1">
      <c r="B7" s="206" t="s">
        <v>179</v>
      </c>
      <c r="C7" s="207">
        <v>1430413</v>
      </c>
      <c r="D7" s="207">
        <v>1499301</v>
      </c>
      <c r="E7" s="63">
        <v>4.8159517565905793E-2</v>
      </c>
      <c r="F7" s="62">
        <v>0.31032915401054578</v>
      </c>
    </row>
    <row r="8" spans="2:6" ht="15" customHeight="1">
      <c r="B8" s="206" t="s">
        <v>174</v>
      </c>
      <c r="C8" s="207">
        <v>1450144</v>
      </c>
      <c r="D8" s="207">
        <v>1466184</v>
      </c>
      <c r="E8" s="63">
        <v>1.1060970496723084E-2</v>
      </c>
      <c r="F8" s="62">
        <v>0.30347451268544345</v>
      </c>
    </row>
    <row r="9" spans="2:6" ht="15" customHeight="1">
      <c r="B9" s="206" t="s">
        <v>177</v>
      </c>
      <c r="C9" s="207">
        <v>523436</v>
      </c>
      <c r="D9" s="207">
        <v>536354</v>
      </c>
      <c r="E9" s="63">
        <v>2.4679234901688076E-2</v>
      </c>
      <c r="F9" s="62">
        <v>0.11101592213316223</v>
      </c>
    </row>
    <row r="10" spans="2:6" ht="15" customHeight="1">
      <c r="B10" s="206" t="s">
        <v>182</v>
      </c>
      <c r="C10" s="207">
        <v>421317</v>
      </c>
      <c r="D10" s="207">
        <v>386726</v>
      </c>
      <c r="E10" s="63">
        <v>-8.2102075159559196E-2</v>
      </c>
      <c r="F10" s="62">
        <v>8.0045536162439909E-2</v>
      </c>
    </row>
    <row r="11" spans="2:6" ht="15" customHeight="1">
      <c r="B11" s="287" t="s">
        <v>183</v>
      </c>
      <c r="C11" s="207">
        <v>128236</v>
      </c>
      <c r="D11" s="207">
        <v>120938</v>
      </c>
      <c r="E11" s="63">
        <v>-5.6910695904426212E-2</v>
      </c>
      <c r="F11" s="62">
        <v>2.5032056423444915E-2</v>
      </c>
    </row>
    <row r="12" spans="2:6" ht="15" customHeight="1">
      <c r="B12" s="287" t="s">
        <v>186</v>
      </c>
      <c r="C12" s="207">
        <v>117729</v>
      </c>
      <c r="D12" s="207">
        <v>108125</v>
      </c>
      <c r="E12" s="63">
        <v>-8.1577181493090067E-2</v>
      </c>
      <c r="F12" s="62">
        <v>2.2379988926433225E-2</v>
      </c>
    </row>
    <row r="13" spans="2:6" ht="15" customHeight="1">
      <c r="B13" s="287" t="s">
        <v>184</v>
      </c>
      <c r="C13" s="207">
        <v>80612</v>
      </c>
      <c r="D13" s="207">
        <v>79427</v>
      </c>
      <c r="E13" s="63">
        <v>-1.4700044658363519E-2</v>
      </c>
      <c r="F13" s="62">
        <v>1.644000351870346E-2</v>
      </c>
    </row>
    <row r="14" spans="2:6" ht="15" customHeight="1">
      <c r="B14" s="287" t="s">
        <v>185</v>
      </c>
      <c r="C14" s="207">
        <v>94740</v>
      </c>
      <c r="D14" s="207">
        <v>78236</v>
      </c>
      <c r="E14" s="63">
        <v>-0.1742030821194849</v>
      </c>
      <c r="F14" s="62">
        <v>1.6193487293858309E-2</v>
      </c>
    </row>
    <row r="15" spans="2:6" ht="15" customHeight="1">
      <c r="B15" s="206" t="s">
        <v>175</v>
      </c>
      <c r="C15" s="207">
        <v>141410</v>
      </c>
      <c r="D15" s="207">
        <v>141241</v>
      </c>
      <c r="E15" s="63">
        <v>-1.1951064281168235E-3</v>
      </c>
      <c r="F15" s="62">
        <v>2.9234423268979008E-2</v>
      </c>
    </row>
    <row r="16" spans="2:6" ht="15" customHeight="1">
      <c r="B16" s="206" t="s">
        <v>176</v>
      </c>
      <c r="C16" s="207">
        <v>119438</v>
      </c>
      <c r="D16" s="207">
        <v>126852</v>
      </c>
      <c r="E16" s="63">
        <v>6.2074046785780067E-2</v>
      </c>
      <c r="F16" s="62">
        <v>2.6256151262852322E-2</v>
      </c>
    </row>
    <row r="17" spans="2:11" ht="15" customHeight="1">
      <c r="B17" s="206" t="s">
        <v>178</v>
      </c>
      <c r="C17" s="207">
        <v>99518</v>
      </c>
      <c r="D17" s="207">
        <v>110903</v>
      </c>
      <c r="E17" s="63">
        <v>0.11440141481942966</v>
      </c>
      <c r="F17" s="62">
        <v>2.2954986468515366E-2</v>
      </c>
    </row>
    <row r="18" spans="2:11" ht="15" customHeight="1">
      <c r="B18" s="206" t="s">
        <v>181</v>
      </c>
      <c r="C18" s="207">
        <v>85304</v>
      </c>
      <c r="D18" s="207">
        <v>90411</v>
      </c>
      <c r="E18" s="63">
        <v>5.9868235956109912E-2</v>
      </c>
      <c r="F18" s="62">
        <v>1.871349991979426E-2</v>
      </c>
    </row>
    <row r="19" spans="2:11" ht="15" customHeight="1">
      <c r="B19" s="206" t="s">
        <v>189</v>
      </c>
      <c r="C19" s="207">
        <v>67987</v>
      </c>
      <c r="D19" s="207">
        <v>81992</v>
      </c>
      <c r="E19" s="63">
        <v>0.20599526380043243</v>
      </c>
      <c r="F19" s="62">
        <v>1.6970913776241506E-2</v>
      </c>
    </row>
    <row r="20" spans="2:11" ht="15" customHeight="1">
      <c r="B20" s="206" t="s">
        <v>190</v>
      </c>
      <c r="C20" s="207">
        <v>78786</v>
      </c>
      <c r="D20" s="207">
        <v>77713</v>
      </c>
      <c r="E20" s="63">
        <v>-1.3619170918691139E-2</v>
      </c>
      <c r="F20" s="62">
        <v>1.6085235416785252E-2</v>
      </c>
    </row>
    <row r="21" spans="2:11" ht="15" customHeight="1">
      <c r="B21" s="206" t="s">
        <v>180</v>
      </c>
      <c r="C21" s="207">
        <v>76729</v>
      </c>
      <c r="D21" s="207">
        <v>67848</v>
      </c>
      <c r="E21" s="63">
        <v>-0.11574502469731132</v>
      </c>
      <c r="F21" s="62">
        <v>1.404335249646836E-2</v>
      </c>
    </row>
    <row r="22" spans="2:11" ht="15" customHeight="1">
      <c r="B22" s="206" t="s">
        <v>187</v>
      </c>
      <c r="C22" s="207">
        <v>30611</v>
      </c>
      <c r="D22" s="207">
        <v>31062</v>
      </c>
      <c r="E22" s="63">
        <v>1.4733265819476659E-2</v>
      </c>
      <c r="F22" s="62">
        <v>6.4292921714022549E-3</v>
      </c>
    </row>
    <row r="23" spans="2:11" ht="15" customHeight="1">
      <c r="B23" s="208" t="s">
        <v>188</v>
      </c>
      <c r="C23" s="207">
        <v>27544</v>
      </c>
      <c r="D23" s="207">
        <v>30174</v>
      </c>
      <c r="E23" s="63">
        <v>9.5483589892535581E-2</v>
      </c>
      <c r="F23" s="62">
        <v>6.2454916611902533E-3</v>
      </c>
    </row>
    <row r="24" spans="2:11" ht="15" customHeight="1">
      <c r="B24" s="208" t="s">
        <v>191</v>
      </c>
      <c r="C24" s="207">
        <v>82820</v>
      </c>
      <c r="D24" s="207">
        <v>92211</v>
      </c>
      <c r="E24" s="63">
        <v>0.11339048539000242</v>
      </c>
      <c r="F24" s="62">
        <v>1.9086068521575343E-2</v>
      </c>
    </row>
    <row r="25" spans="2:11" ht="15" customHeight="1">
      <c r="B25" s="208" t="s">
        <v>192</v>
      </c>
      <c r="C25" s="207">
        <v>12605</v>
      </c>
      <c r="D25" s="207">
        <v>12685</v>
      </c>
      <c r="E25" s="63">
        <v>6.346687822292741E-3</v>
      </c>
      <c r="F25" s="62">
        <v>2.6255737297739231E-3</v>
      </c>
    </row>
    <row r="26" spans="2:11" ht="15" customHeight="1">
      <c r="B26" s="208" t="s">
        <v>193</v>
      </c>
      <c r="C26" s="207">
        <v>18891</v>
      </c>
      <c r="D26" s="207">
        <v>19111</v>
      </c>
      <c r="E26" s="63">
        <v>1.1645757238896829E-2</v>
      </c>
      <c r="F26" s="62">
        <v>3.9556436381323968E-3</v>
      </c>
    </row>
    <row r="27" spans="2:11" ht="15" customHeight="1">
      <c r="B27" s="208" t="s">
        <v>194</v>
      </c>
      <c r="C27" s="207">
        <v>40829</v>
      </c>
      <c r="D27" s="207">
        <v>60557</v>
      </c>
      <c r="E27" s="63">
        <v>0.48318597075608022</v>
      </c>
      <c r="F27" s="62">
        <v>1.2534242676698421E-2</v>
      </c>
    </row>
    <row r="28" spans="2:11" ht="15" customHeight="1">
      <c r="B28" s="209" t="s">
        <v>195</v>
      </c>
      <c r="C28" s="210">
        <v>3257638</v>
      </c>
      <c r="D28" s="210">
        <v>3365141</v>
      </c>
      <c r="E28" s="211">
        <v>3.3000290394451438E-2</v>
      </c>
      <c r="F28" s="211">
        <v>0.69652548731455655</v>
      </c>
    </row>
    <row r="29" spans="2:11" ht="15" customHeight="1">
      <c r="B29" s="212" t="s">
        <v>10</v>
      </c>
      <c r="C29" s="213">
        <v>4707782</v>
      </c>
      <c r="D29" s="213">
        <v>4831325</v>
      </c>
      <c r="E29" s="59">
        <v>2.6242294141912263E-2</v>
      </c>
      <c r="F29" s="59">
        <v>1</v>
      </c>
    </row>
    <row r="30" spans="2:11" ht="15" customHeight="1">
      <c r="B30" s="330" t="s">
        <v>40</v>
      </c>
      <c r="C30" s="330"/>
      <c r="D30" s="330"/>
      <c r="E30" s="330"/>
      <c r="F30" s="330"/>
      <c r="G30" s="26"/>
      <c r="H30" s="26"/>
      <c r="I30" s="26"/>
      <c r="J30" s="26"/>
      <c r="K30" s="26"/>
    </row>
    <row r="31" spans="2:11">
      <c r="B31" s="203" t="s">
        <v>272</v>
      </c>
    </row>
    <row r="33" spans="6:6" ht="13.5" thickBot="1"/>
    <row r="34" spans="6:6" ht="29.25" customHeight="1" thickBot="1">
      <c r="F34" s="1" t="s">
        <v>100</v>
      </c>
    </row>
    <row r="56" ht="23.25" customHeight="1"/>
  </sheetData>
  <mergeCells count="2">
    <mergeCell ref="B5:F5"/>
    <mergeCell ref="B30:F30"/>
  </mergeCells>
  <conditionalFormatting sqref="B7:B28">
    <cfRule type="cellIs" dxfId="19" priority="2" operator="equal">
      <formula>$B$31</formula>
    </cfRule>
  </conditionalFormatting>
  <conditionalFormatting sqref="B7:B28">
    <cfRule type="cellIs" dxfId="18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activeCell="B7" sqref="B7:D29"/>
    </sheetView>
  </sheetViews>
  <sheetFormatPr baseColWidth="10" defaultRowHeight="12.75"/>
  <cols>
    <col min="1" max="1" width="15.7109375" style="13" customWidth="1"/>
    <col min="2" max="2" width="16.140625" style="13" customWidth="1"/>
    <col min="3" max="4" width="10.7109375" style="13" customWidth="1"/>
    <col min="5" max="5" width="12.5703125" style="13" customWidth="1"/>
    <col min="6" max="6" width="4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29" t="s">
        <v>198</v>
      </c>
      <c r="C5" s="329"/>
      <c r="D5" s="329"/>
    </row>
    <row r="6" spans="2:5" ht="15" customHeight="1">
      <c r="B6" s="214" t="s">
        <v>173</v>
      </c>
      <c r="C6" s="215" t="str">
        <f>actualizaciones!A3</f>
        <v>año 2009</v>
      </c>
      <c r="D6" s="215" t="str">
        <f>actualizaciones!A2</f>
        <v>año 2010</v>
      </c>
    </row>
    <row r="7" spans="2:5" ht="15" customHeight="1">
      <c r="B7" s="206" t="s">
        <v>179</v>
      </c>
      <c r="C7" s="216">
        <v>0.30384010984365883</v>
      </c>
      <c r="D7" s="216">
        <v>0.31032915401054578</v>
      </c>
      <c r="E7" s="217"/>
    </row>
    <row r="8" spans="2:5" ht="15" customHeight="1">
      <c r="B8" s="206" t="s">
        <v>174</v>
      </c>
      <c r="C8" s="216">
        <v>0.30803125548294291</v>
      </c>
      <c r="D8" s="216">
        <v>0.30347451268544345</v>
      </c>
      <c r="E8" s="217"/>
    </row>
    <row r="9" spans="2:5" ht="15" customHeight="1">
      <c r="B9" s="206" t="s">
        <v>177</v>
      </c>
      <c r="C9" s="216">
        <v>0.11118526728722783</v>
      </c>
      <c r="D9" s="216">
        <v>0.11101592213316223</v>
      </c>
      <c r="E9" s="217"/>
    </row>
    <row r="10" spans="2:5" ht="15" customHeight="1">
      <c r="B10" s="206" t="s">
        <v>182</v>
      </c>
      <c r="C10" s="216">
        <v>8.949373611607335E-2</v>
      </c>
      <c r="D10" s="216">
        <v>8.0045536162439909E-2</v>
      </c>
      <c r="E10" s="217"/>
    </row>
    <row r="11" spans="2:5" ht="15" customHeight="1">
      <c r="B11" s="287" t="s">
        <v>183</v>
      </c>
      <c r="C11" s="216">
        <v>2.7239154234414423E-2</v>
      </c>
      <c r="D11" s="216">
        <v>2.5032056423444915E-2</v>
      </c>
    </row>
    <row r="12" spans="2:5" ht="15" customHeight="1">
      <c r="B12" s="287" t="s">
        <v>186</v>
      </c>
      <c r="C12" s="216">
        <v>2.5007317671039142E-2</v>
      </c>
      <c r="D12" s="216">
        <v>2.2379988926433225E-2</v>
      </c>
    </row>
    <row r="13" spans="2:5" ht="15" customHeight="1">
      <c r="B13" s="287" t="s">
        <v>184</v>
      </c>
      <c r="C13" s="216">
        <v>1.7123137817341583E-2</v>
      </c>
      <c r="D13" s="216">
        <v>1.644000351870346E-2</v>
      </c>
    </row>
    <row r="14" spans="2:5" ht="15" customHeight="1">
      <c r="B14" s="287" t="s">
        <v>185</v>
      </c>
      <c r="C14" s="216">
        <v>2.0124126393278194E-2</v>
      </c>
      <c r="D14" s="216">
        <v>1.6193487293858309E-2</v>
      </c>
      <c r="E14" s="217"/>
    </row>
    <row r="15" spans="2:5" ht="15" customHeight="1">
      <c r="B15" s="206" t="s">
        <v>175</v>
      </c>
      <c r="C15" s="216">
        <v>3.0037499612343987E-2</v>
      </c>
      <c r="D15" s="216">
        <v>2.9234423268979008E-2</v>
      </c>
      <c r="E15" s="217"/>
    </row>
    <row r="16" spans="2:5" ht="15" customHeight="1">
      <c r="B16" s="206" t="s">
        <v>176</v>
      </c>
      <c r="C16" s="216">
        <v>2.537033363057168E-2</v>
      </c>
      <c r="D16" s="216">
        <v>2.6256151262852322E-2</v>
      </c>
      <c r="E16" s="217"/>
    </row>
    <row r="17" spans="2:11" ht="15" customHeight="1">
      <c r="B17" s="206" t="s">
        <v>178</v>
      </c>
      <c r="C17" s="216">
        <v>2.1139041697342827E-2</v>
      </c>
      <c r="D17" s="216">
        <v>2.2954986468515366E-2</v>
      </c>
      <c r="E17" s="217"/>
    </row>
    <row r="18" spans="2:11" ht="15" customHeight="1">
      <c r="B18" s="206" t="s">
        <v>181</v>
      </c>
      <c r="C18" s="216">
        <v>1.8119785495590068E-2</v>
      </c>
      <c r="D18" s="216">
        <v>1.871349991979426E-2</v>
      </c>
      <c r="E18" s="217"/>
    </row>
    <row r="19" spans="2:11" ht="15" customHeight="1">
      <c r="B19" s="206" t="s">
        <v>189</v>
      </c>
      <c r="C19" s="216">
        <v>1.4441407864680225E-2</v>
      </c>
      <c r="D19" s="216">
        <v>1.6970913776241506E-2</v>
      </c>
      <c r="E19" s="217"/>
    </row>
    <row r="20" spans="2:11" ht="15" customHeight="1">
      <c r="B20" s="206" t="s">
        <v>190</v>
      </c>
      <c r="C20" s="216">
        <v>1.673526939012894E-2</v>
      </c>
      <c r="D20" s="216">
        <v>1.6085235416785252E-2</v>
      </c>
    </row>
    <row r="21" spans="2:11" ht="15" customHeight="1">
      <c r="B21" s="206" t="s">
        <v>180</v>
      </c>
      <c r="C21" s="216">
        <v>1.6298333270317104E-2</v>
      </c>
      <c r="D21" s="216">
        <v>1.404335249646836E-2</v>
      </c>
    </row>
    <row r="22" spans="2:11" ht="15" customHeight="1">
      <c r="B22" s="206" t="s">
        <v>187</v>
      </c>
      <c r="C22" s="216">
        <v>6.5022127192805442E-3</v>
      </c>
      <c r="D22" s="216">
        <v>6.4292921714022549E-3</v>
      </c>
    </row>
    <row r="23" spans="2:11" ht="15" customHeight="1">
      <c r="B23" s="208" t="s">
        <v>188</v>
      </c>
      <c r="C23" s="216">
        <v>5.8507382032558005E-3</v>
      </c>
      <c r="D23" s="216">
        <v>6.2454916611902533E-3</v>
      </c>
    </row>
    <row r="24" spans="2:11" ht="15" customHeight="1">
      <c r="B24" s="208" t="s">
        <v>191</v>
      </c>
      <c r="C24" s="216">
        <v>1.7592148489458517E-2</v>
      </c>
      <c r="D24" s="216">
        <v>1.9086068521575343E-2</v>
      </c>
    </row>
    <row r="25" spans="2:11" ht="15" customHeight="1">
      <c r="B25" s="208" t="s">
        <v>192</v>
      </c>
      <c r="C25" s="216">
        <v>2.6774816675878364E-3</v>
      </c>
      <c r="D25" s="216">
        <v>2.6255737297739231E-3</v>
      </c>
    </row>
    <row r="26" spans="2:11" ht="15" customHeight="1">
      <c r="B26" s="208" t="s">
        <v>193</v>
      </c>
      <c r="C26" s="216">
        <v>4.0127176661960981E-3</v>
      </c>
      <c r="D26" s="216">
        <v>3.9556436381323968E-3</v>
      </c>
    </row>
    <row r="27" spans="2:11" ht="15" customHeight="1">
      <c r="B27" s="208" t="s">
        <v>194</v>
      </c>
      <c r="C27" s="216">
        <v>8.672661563343417E-3</v>
      </c>
      <c r="D27" s="216">
        <v>1.2534242676698421E-2</v>
      </c>
    </row>
    <row r="28" spans="2:11" ht="15" customHeight="1">
      <c r="B28" s="209" t="s">
        <v>195</v>
      </c>
      <c r="C28" s="216">
        <v>0.69196874451705703</v>
      </c>
      <c r="D28" s="216">
        <v>0.69652548731455655</v>
      </c>
    </row>
    <row r="29" spans="2:11" ht="15" customHeight="1">
      <c r="B29" s="218" t="s">
        <v>10</v>
      </c>
      <c r="C29" s="219">
        <v>1</v>
      </c>
      <c r="D29" s="219">
        <v>1</v>
      </c>
    </row>
    <row r="30" spans="2:11" ht="30" customHeight="1">
      <c r="B30" s="331" t="s">
        <v>199</v>
      </c>
      <c r="C30" s="331"/>
      <c r="D30" s="331"/>
      <c r="E30" s="26"/>
      <c r="F30" s="26"/>
      <c r="G30" s="26"/>
      <c r="H30" s="26"/>
      <c r="I30" s="26"/>
      <c r="J30" s="26"/>
      <c r="K30" s="26"/>
    </row>
    <row r="31" spans="2:11">
      <c r="B31" s="203" t="str">
        <f>actualizaciones!$C$16</f>
        <v>DINAMARCA</v>
      </c>
    </row>
  </sheetData>
  <mergeCells count="2">
    <mergeCell ref="B5:D5"/>
    <mergeCell ref="B30:D30"/>
  </mergeCells>
  <conditionalFormatting sqref="B7:B28">
    <cfRule type="cellIs" dxfId="17" priority="3" operator="equal">
      <formula>$B$31</formula>
    </cfRule>
  </conditionalFormatting>
  <conditionalFormatting sqref="B7:B28">
    <cfRule type="cellIs" dxfId="3" priority="2" operator="equal">
      <formula>$B$31</formula>
    </cfRule>
  </conditionalFormatting>
  <conditionalFormatting sqref="B7:B28">
    <cfRule type="cellIs" dxfId="1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workbookViewId="0">
      <selection activeCell="B13" sqref="B13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1" t="s">
        <v>7</v>
      </c>
    </row>
  </sheetData>
  <hyperlinks>
    <hyperlink ref="K24" location="'Nacionalidad-evolución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7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>
      <selection activeCell="B13" sqref="B13"/>
    </sheetView>
  </sheetViews>
  <sheetFormatPr baseColWidth="10" defaultRowHeight="12"/>
  <cols>
    <col min="1" max="2" width="15.7109375" style="220" customWidth="1"/>
    <col min="3" max="18" width="9.7109375" style="220" customWidth="1"/>
    <col min="19" max="265" width="11.42578125" style="220"/>
    <col min="266" max="266" width="15.85546875" style="220" bestFit="1" customWidth="1"/>
    <col min="267" max="267" width="8.7109375" style="220" customWidth="1"/>
    <col min="268" max="268" width="11.28515625" style="220" customWidth="1"/>
    <col min="269" max="273" width="9.7109375" style="220" bestFit="1" customWidth="1"/>
    <col min="274" max="274" width="15.140625" style="220" customWidth="1"/>
    <col min="275" max="521" width="11.42578125" style="220"/>
    <col min="522" max="522" width="15.85546875" style="220" bestFit="1" customWidth="1"/>
    <col min="523" max="523" width="8.7109375" style="220" customWidth="1"/>
    <col min="524" max="524" width="11.28515625" style="220" customWidth="1"/>
    <col min="525" max="529" width="9.7109375" style="220" bestFit="1" customWidth="1"/>
    <col min="530" max="530" width="15.140625" style="220" customWidth="1"/>
    <col min="531" max="777" width="11.42578125" style="220"/>
    <col min="778" max="778" width="15.85546875" style="220" bestFit="1" customWidth="1"/>
    <col min="779" max="779" width="8.7109375" style="220" customWidth="1"/>
    <col min="780" max="780" width="11.28515625" style="220" customWidth="1"/>
    <col min="781" max="785" width="9.7109375" style="220" bestFit="1" customWidth="1"/>
    <col min="786" max="786" width="15.140625" style="220" customWidth="1"/>
    <col min="787" max="1033" width="11.42578125" style="220"/>
    <col min="1034" max="1034" width="15.85546875" style="220" bestFit="1" customWidth="1"/>
    <col min="1035" max="1035" width="8.7109375" style="220" customWidth="1"/>
    <col min="1036" max="1036" width="11.28515625" style="220" customWidth="1"/>
    <col min="1037" max="1041" width="9.7109375" style="220" bestFit="1" customWidth="1"/>
    <col min="1042" max="1042" width="15.140625" style="220" customWidth="1"/>
    <col min="1043" max="1289" width="11.42578125" style="220"/>
    <col min="1290" max="1290" width="15.85546875" style="220" bestFit="1" customWidth="1"/>
    <col min="1291" max="1291" width="8.7109375" style="220" customWidth="1"/>
    <col min="1292" max="1292" width="11.28515625" style="220" customWidth="1"/>
    <col min="1293" max="1297" width="9.7109375" style="220" bestFit="1" customWidth="1"/>
    <col min="1298" max="1298" width="15.140625" style="220" customWidth="1"/>
    <col min="1299" max="1545" width="11.42578125" style="220"/>
    <col min="1546" max="1546" width="15.85546875" style="220" bestFit="1" customWidth="1"/>
    <col min="1547" max="1547" width="8.7109375" style="220" customWidth="1"/>
    <col min="1548" max="1548" width="11.28515625" style="220" customWidth="1"/>
    <col min="1549" max="1553" width="9.7109375" style="220" bestFit="1" customWidth="1"/>
    <col min="1554" max="1554" width="15.140625" style="220" customWidth="1"/>
    <col min="1555" max="1801" width="11.42578125" style="220"/>
    <col min="1802" max="1802" width="15.85546875" style="220" bestFit="1" customWidth="1"/>
    <col min="1803" max="1803" width="8.7109375" style="220" customWidth="1"/>
    <col min="1804" max="1804" width="11.28515625" style="220" customWidth="1"/>
    <col min="1805" max="1809" width="9.7109375" style="220" bestFit="1" customWidth="1"/>
    <col min="1810" max="1810" width="15.140625" style="220" customWidth="1"/>
    <col min="1811" max="2057" width="11.42578125" style="220"/>
    <col min="2058" max="2058" width="15.85546875" style="220" bestFit="1" customWidth="1"/>
    <col min="2059" max="2059" width="8.7109375" style="220" customWidth="1"/>
    <col min="2060" max="2060" width="11.28515625" style="220" customWidth="1"/>
    <col min="2061" max="2065" width="9.7109375" style="220" bestFit="1" customWidth="1"/>
    <col min="2066" max="2066" width="15.140625" style="220" customWidth="1"/>
    <col min="2067" max="2313" width="11.42578125" style="220"/>
    <col min="2314" max="2314" width="15.85546875" style="220" bestFit="1" customWidth="1"/>
    <col min="2315" max="2315" width="8.7109375" style="220" customWidth="1"/>
    <col min="2316" max="2316" width="11.28515625" style="220" customWidth="1"/>
    <col min="2317" max="2321" width="9.7109375" style="220" bestFit="1" customWidth="1"/>
    <col min="2322" max="2322" width="15.140625" style="220" customWidth="1"/>
    <col min="2323" max="2569" width="11.42578125" style="220"/>
    <col min="2570" max="2570" width="15.85546875" style="220" bestFit="1" customWidth="1"/>
    <col min="2571" max="2571" width="8.7109375" style="220" customWidth="1"/>
    <col min="2572" max="2572" width="11.28515625" style="220" customWidth="1"/>
    <col min="2573" max="2577" width="9.7109375" style="220" bestFit="1" customWidth="1"/>
    <col min="2578" max="2578" width="15.140625" style="220" customWidth="1"/>
    <col min="2579" max="2825" width="11.42578125" style="220"/>
    <col min="2826" max="2826" width="15.85546875" style="220" bestFit="1" customWidth="1"/>
    <col min="2827" max="2827" width="8.7109375" style="220" customWidth="1"/>
    <col min="2828" max="2828" width="11.28515625" style="220" customWidth="1"/>
    <col min="2829" max="2833" width="9.7109375" style="220" bestFit="1" customWidth="1"/>
    <col min="2834" max="2834" width="15.140625" style="220" customWidth="1"/>
    <col min="2835" max="3081" width="11.42578125" style="220"/>
    <col min="3082" max="3082" width="15.85546875" style="220" bestFit="1" customWidth="1"/>
    <col min="3083" max="3083" width="8.7109375" style="220" customWidth="1"/>
    <col min="3084" max="3084" width="11.28515625" style="220" customWidth="1"/>
    <col min="3085" max="3089" width="9.7109375" style="220" bestFit="1" customWidth="1"/>
    <col min="3090" max="3090" width="15.140625" style="220" customWidth="1"/>
    <col min="3091" max="3337" width="11.42578125" style="220"/>
    <col min="3338" max="3338" width="15.85546875" style="220" bestFit="1" customWidth="1"/>
    <col min="3339" max="3339" width="8.7109375" style="220" customWidth="1"/>
    <col min="3340" max="3340" width="11.28515625" style="220" customWidth="1"/>
    <col min="3341" max="3345" width="9.7109375" style="220" bestFit="1" customWidth="1"/>
    <col min="3346" max="3346" width="15.140625" style="220" customWidth="1"/>
    <col min="3347" max="3593" width="11.42578125" style="220"/>
    <col min="3594" max="3594" width="15.85546875" style="220" bestFit="1" customWidth="1"/>
    <col min="3595" max="3595" width="8.7109375" style="220" customWidth="1"/>
    <col min="3596" max="3596" width="11.28515625" style="220" customWidth="1"/>
    <col min="3597" max="3601" width="9.7109375" style="220" bestFit="1" customWidth="1"/>
    <col min="3602" max="3602" width="15.140625" style="220" customWidth="1"/>
    <col min="3603" max="3849" width="11.42578125" style="220"/>
    <col min="3850" max="3850" width="15.85546875" style="220" bestFit="1" customWidth="1"/>
    <col min="3851" max="3851" width="8.7109375" style="220" customWidth="1"/>
    <col min="3852" max="3852" width="11.28515625" style="220" customWidth="1"/>
    <col min="3853" max="3857" width="9.7109375" style="220" bestFit="1" customWidth="1"/>
    <col min="3858" max="3858" width="15.140625" style="220" customWidth="1"/>
    <col min="3859" max="4105" width="11.42578125" style="220"/>
    <col min="4106" max="4106" width="15.85546875" style="220" bestFit="1" customWidth="1"/>
    <col min="4107" max="4107" width="8.7109375" style="220" customWidth="1"/>
    <col min="4108" max="4108" width="11.28515625" style="220" customWidth="1"/>
    <col min="4109" max="4113" width="9.7109375" style="220" bestFit="1" customWidth="1"/>
    <col min="4114" max="4114" width="15.140625" style="220" customWidth="1"/>
    <col min="4115" max="4361" width="11.42578125" style="220"/>
    <col min="4362" max="4362" width="15.85546875" style="220" bestFit="1" customWidth="1"/>
    <col min="4363" max="4363" width="8.7109375" style="220" customWidth="1"/>
    <col min="4364" max="4364" width="11.28515625" style="220" customWidth="1"/>
    <col min="4365" max="4369" width="9.7109375" style="220" bestFit="1" customWidth="1"/>
    <col min="4370" max="4370" width="15.140625" style="220" customWidth="1"/>
    <col min="4371" max="4617" width="11.42578125" style="220"/>
    <col min="4618" max="4618" width="15.85546875" style="220" bestFit="1" customWidth="1"/>
    <col min="4619" max="4619" width="8.7109375" style="220" customWidth="1"/>
    <col min="4620" max="4620" width="11.28515625" style="220" customWidth="1"/>
    <col min="4621" max="4625" width="9.7109375" style="220" bestFit="1" customWidth="1"/>
    <col min="4626" max="4626" width="15.140625" style="220" customWidth="1"/>
    <col min="4627" max="4873" width="11.42578125" style="220"/>
    <col min="4874" max="4874" width="15.85546875" style="220" bestFit="1" customWidth="1"/>
    <col min="4875" max="4875" width="8.7109375" style="220" customWidth="1"/>
    <col min="4876" max="4876" width="11.28515625" style="220" customWidth="1"/>
    <col min="4877" max="4881" width="9.7109375" style="220" bestFit="1" customWidth="1"/>
    <col min="4882" max="4882" width="15.140625" style="220" customWidth="1"/>
    <col min="4883" max="5129" width="11.42578125" style="220"/>
    <col min="5130" max="5130" width="15.85546875" style="220" bestFit="1" customWidth="1"/>
    <col min="5131" max="5131" width="8.7109375" style="220" customWidth="1"/>
    <col min="5132" max="5132" width="11.28515625" style="220" customWidth="1"/>
    <col min="5133" max="5137" width="9.7109375" style="220" bestFit="1" customWidth="1"/>
    <col min="5138" max="5138" width="15.140625" style="220" customWidth="1"/>
    <col min="5139" max="5385" width="11.42578125" style="220"/>
    <col min="5386" max="5386" width="15.85546875" style="220" bestFit="1" customWidth="1"/>
    <col min="5387" max="5387" width="8.7109375" style="220" customWidth="1"/>
    <col min="5388" max="5388" width="11.28515625" style="220" customWidth="1"/>
    <col min="5389" max="5393" width="9.7109375" style="220" bestFit="1" customWidth="1"/>
    <col min="5394" max="5394" width="15.140625" style="220" customWidth="1"/>
    <col min="5395" max="5641" width="11.42578125" style="220"/>
    <col min="5642" max="5642" width="15.85546875" style="220" bestFit="1" customWidth="1"/>
    <col min="5643" max="5643" width="8.7109375" style="220" customWidth="1"/>
    <col min="5644" max="5644" width="11.28515625" style="220" customWidth="1"/>
    <col min="5645" max="5649" width="9.7109375" style="220" bestFit="1" customWidth="1"/>
    <col min="5650" max="5650" width="15.140625" style="220" customWidth="1"/>
    <col min="5651" max="5897" width="11.42578125" style="220"/>
    <col min="5898" max="5898" width="15.85546875" style="220" bestFit="1" customWidth="1"/>
    <col min="5899" max="5899" width="8.7109375" style="220" customWidth="1"/>
    <col min="5900" max="5900" width="11.28515625" style="220" customWidth="1"/>
    <col min="5901" max="5905" width="9.7109375" style="220" bestFit="1" customWidth="1"/>
    <col min="5906" max="5906" width="15.140625" style="220" customWidth="1"/>
    <col min="5907" max="6153" width="11.42578125" style="220"/>
    <col min="6154" max="6154" width="15.85546875" style="220" bestFit="1" customWidth="1"/>
    <col min="6155" max="6155" width="8.7109375" style="220" customWidth="1"/>
    <col min="6156" max="6156" width="11.28515625" style="220" customWidth="1"/>
    <col min="6157" max="6161" width="9.7109375" style="220" bestFit="1" customWidth="1"/>
    <col min="6162" max="6162" width="15.140625" style="220" customWidth="1"/>
    <col min="6163" max="6409" width="11.42578125" style="220"/>
    <col min="6410" max="6410" width="15.85546875" style="220" bestFit="1" customWidth="1"/>
    <col min="6411" max="6411" width="8.7109375" style="220" customWidth="1"/>
    <col min="6412" max="6412" width="11.28515625" style="220" customWidth="1"/>
    <col min="6413" max="6417" width="9.7109375" style="220" bestFit="1" customWidth="1"/>
    <col min="6418" max="6418" width="15.140625" style="220" customWidth="1"/>
    <col min="6419" max="6665" width="11.42578125" style="220"/>
    <col min="6666" max="6666" width="15.85546875" style="220" bestFit="1" customWidth="1"/>
    <col min="6667" max="6667" width="8.7109375" style="220" customWidth="1"/>
    <col min="6668" max="6668" width="11.28515625" style="220" customWidth="1"/>
    <col min="6669" max="6673" width="9.7109375" style="220" bestFit="1" customWidth="1"/>
    <col min="6674" max="6674" width="15.140625" style="220" customWidth="1"/>
    <col min="6675" max="6921" width="11.42578125" style="220"/>
    <col min="6922" max="6922" width="15.85546875" style="220" bestFit="1" customWidth="1"/>
    <col min="6923" max="6923" width="8.7109375" style="220" customWidth="1"/>
    <col min="6924" max="6924" width="11.28515625" style="220" customWidth="1"/>
    <col min="6925" max="6929" width="9.7109375" style="220" bestFit="1" customWidth="1"/>
    <col min="6930" max="6930" width="15.140625" style="220" customWidth="1"/>
    <col min="6931" max="7177" width="11.42578125" style="220"/>
    <col min="7178" max="7178" width="15.85546875" style="220" bestFit="1" customWidth="1"/>
    <col min="7179" max="7179" width="8.7109375" style="220" customWidth="1"/>
    <col min="7180" max="7180" width="11.28515625" style="220" customWidth="1"/>
    <col min="7181" max="7185" width="9.7109375" style="220" bestFit="1" customWidth="1"/>
    <col min="7186" max="7186" width="15.140625" style="220" customWidth="1"/>
    <col min="7187" max="7433" width="11.42578125" style="220"/>
    <col min="7434" max="7434" width="15.85546875" style="220" bestFit="1" customWidth="1"/>
    <col min="7435" max="7435" width="8.7109375" style="220" customWidth="1"/>
    <col min="7436" max="7436" width="11.28515625" style="220" customWidth="1"/>
    <col min="7437" max="7441" width="9.7109375" style="220" bestFit="1" customWidth="1"/>
    <col min="7442" max="7442" width="15.140625" style="220" customWidth="1"/>
    <col min="7443" max="7689" width="11.42578125" style="220"/>
    <col min="7690" max="7690" width="15.85546875" style="220" bestFit="1" customWidth="1"/>
    <col min="7691" max="7691" width="8.7109375" style="220" customWidth="1"/>
    <col min="7692" max="7692" width="11.28515625" style="220" customWidth="1"/>
    <col min="7693" max="7697" width="9.7109375" style="220" bestFit="1" customWidth="1"/>
    <col min="7698" max="7698" width="15.140625" style="220" customWidth="1"/>
    <col min="7699" max="7945" width="11.42578125" style="220"/>
    <col min="7946" max="7946" width="15.85546875" style="220" bestFit="1" customWidth="1"/>
    <col min="7947" max="7947" width="8.7109375" style="220" customWidth="1"/>
    <col min="7948" max="7948" width="11.28515625" style="220" customWidth="1"/>
    <col min="7949" max="7953" width="9.7109375" style="220" bestFit="1" customWidth="1"/>
    <col min="7954" max="7954" width="15.140625" style="220" customWidth="1"/>
    <col min="7955" max="8201" width="11.42578125" style="220"/>
    <col min="8202" max="8202" width="15.85546875" style="220" bestFit="1" customWidth="1"/>
    <col min="8203" max="8203" width="8.7109375" style="220" customWidth="1"/>
    <col min="8204" max="8204" width="11.28515625" style="220" customWidth="1"/>
    <col min="8205" max="8209" width="9.7109375" style="220" bestFit="1" customWidth="1"/>
    <col min="8210" max="8210" width="15.140625" style="220" customWidth="1"/>
    <col min="8211" max="8457" width="11.42578125" style="220"/>
    <col min="8458" max="8458" width="15.85546875" style="220" bestFit="1" customWidth="1"/>
    <col min="8459" max="8459" width="8.7109375" style="220" customWidth="1"/>
    <col min="8460" max="8460" width="11.28515625" style="220" customWidth="1"/>
    <col min="8461" max="8465" width="9.7109375" style="220" bestFit="1" customWidth="1"/>
    <col min="8466" max="8466" width="15.140625" style="220" customWidth="1"/>
    <col min="8467" max="8713" width="11.42578125" style="220"/>
    <col min="8714" max="8714" width="15.85546875" style="220" bestFit="1" customWidth="1"/>
    <col min="8715" max="8715" width="8.7109375" style="220" customWidth="1"/>
    <col min="8716" max="8716" width="11.28515625" style="220" customWidth="1"/>
    <col min="8717" max="8721" width="9.7109375" style="220" bestFit="1" customWidth="1"/>
    <col min="8722" max="8722" width="15.140625" style="220" customWidth="1"/>
    <col min="8723" max="8969" width="11.42578125" style="220"/>
    <col min="8970" max="8970" width="15.85546875" style="220" bestFit="1" customWidth="1"/>
    <col min="8971" max="8971" width="8.7109375" style="220" customWidth="1"/>
    <col min="8972" max="8972" width="11.28515625" style="220" customWidth="1"/>
    <col min="8973" max="8977" width="9.7109375" style="220" bestFit="1" customWidth="1"/>
    <col min="8978" max="8978" width="15.140625" style="220" customWidth="1"/>
    <col min="8979" max="9225" width="11.42578125" style="220"/>
    <col min="9226" max="9226" width="15.85546875" style="220" bestFit="1" customWidth="1"/>
    <col min="9227" max="9227" width="8.7109375" style="220" customWidth="1"/>
    <col min="9228" max="9228" width="11.28515625" style="220" customWidth="1"/>
    <col min="9229" max="9233" width="9.7109375" style="220" bestFit="1" customWidth="1"/>
    <col min="9234" max="9234" width="15.140625" style="220" customWidth="1"/>
    <col min="9235" max="9481" width="11.42578125" style="220"/>
    <col min="9482" max="9482" width="15.85546875" style="220" bestFit="1" customWidth="1"/>
    <col min="9483" max="9483" width="8.7109375" style="220" customWidth="1"/>
    <col min="9484" max="9484" width="11.28515625" style="220" customWidth="1"/>
    <col min="9485" max="9489" width="9.7109375" style="220" bestFit="1" customWidth="1"/>
    <col min="9490" max="9490" width="15.140625" style="220" customWidth="1"/>
    <col min="9491" max="9737" width="11.42578125" style="220"/>
    <col min="9738" max="9738" width="15.85546875" style="220" bestFit="1" customWidth="1"/>
    <col min="9739" max="9739" width="8.7109375" style="220" customWidth="1"/>
    <col min="9740" max="9740" width="11.28515625" style="220" customWidth="1"/>
    <col min="9741" max="9745" width="9.7109375" style="220" bestFit="1" customWidth="1"/>
    <col min="9746" max="9746" width="15.140625" style="220" customWidth="1"/>
    <col min="9747" max="9993" width="11.42578125" style="220"/>
    <col min="9994" max="9994" width="15.85546875" style="220" bestFit="1" customWidth="1"/>
    <col min="9995" max="9995" width="8.7109375" style="220" customWidth="1"/>
    <col min="9996" max="9996" width="11.28515625" style="220" customWidth="1"/>
    <col min="9997" max="10001" width="9.7109375" style="220" bestFit="1" customWidth="1"/>
    <col min="10002" max="10002" width="15.140625" style="220" customWidth="1"/>
    <col min="10003" max="10249" width="11.42578125" style="220"/>
    <col min="10250" max="10250" width="15.85546875" style="220" bestFit="1" customWidth="1"/>
    <col min="10251" max="10251" width="8.7109375" style="220" customWidth="1"/>
    <col min="10252" max="10252" width="11.28515625" style="220" customWidth="1"/>
    <col min="10253" max="10257" width="9.7109375" style="220" bestFit="1" customWidth="1"/>
    <col min="10258" max="10258" width="15.140625" style="220" customWidth="1"/>
    <col min="10259" max="10505" width="11.42578125" style="220"/>
    <col min="10506" max="10506" width="15.85546875" style="220" bestFit="1" customWidth="1"/>
    <col min="10507" max="10507" width="8.7109375" style="220" customWidth="1"/>
    <col min="10508" max="10508" width="11.28515625" style="220" customWidth="1"/>
    <col min="10509" max="10513" width="9.7109375" style="220" bestFit="1" customWidth="1"/>
    <col min="10514" max="10514" width="15.140625" style="220" customWidth="1"/>
    <col min="10515" max="10761" width="11.42578125" style="220"/>
    <col min="10762" max="10762" width="15.85546875" style="220" bestFit="1" customWidth="1"/>
    <col min="10763" max="10763" width="8.7109375" style="220" customWidth="1"/>
    <col min="10764" max="10764" width="11.28515625" style="220" customWidth="1"/>
    <col min="10765" max="10769" width="9.7109375" style="220" bestFit="1" customWidth="1"/>
    <col min="10770" max="10770" width="15.140625" style="220" customWidth="1"/>
    <col min="10771" max="11017" width="11.42578125" style="220"/>
    <col min="11018" max="11018" width="15.85546875" style="220" bestFit="1" customWidth="1"/>
    <col min="11019" max="11019" width="8.7109375" style="220" customWidth="1"/>
    <col min="11020" max="11020" width="11.28515625" style="220" customWidth="1"/>
    <col min="11021" max="11025" width="9.7109375" style="220" bestFit="1" customWidth="1"/>
    <col min="11026" max="11026" width="15.140625" style="220" customWidth="1"/>
    <col min="11027" max="11273" width="11.42578125" style="220"/>
    <col min="11274" max="11274" width="15.85546875" style="220" bestFit="1" customWidth="1"/>
    <col min="11275" max="11275" width="8.7109375" style="220" customWidth="1"/>
    <col min="11276" max="11276" width="11.28515625" style="220" customWidth="1"/>
    <col min="11277" max="11281" width="9.7109375" style="220" bestFit="1" customWidth="1"/>
    <col min="11282" max="11282" width="15.140625" style="220" customWidth="1"/>
    <col min="11283" max="11529" width="11.42578125" style="220"/>
    <col min="11530" max="11530" width="15.85546875" style="220" bestFit="1" customWidth="1"/>
    <col min="11531" max="11531" width="8.7109375" style="220" customWidth="1"/>
    <col min="11532" max="11532" width="11.28515625" style="220" customWidth="1"/>
    <col min="11533" max="11537" width="9.7109375" style="220" bestFit="1" customWidth="1"/>
    <col min="11538" max="11538" width="15.140625" style="220" customWidth="1"/>
    <col min="11539" max="11785" width="11.42578125" style="220"/>
    <col min="11786" max="11786" width="15.85546875" style="220" bestFit="1" customWidth="1"/>
    <col min="11787" max="11787" width="8.7109375" style="220" customWidth="1"/>
    <col min="11788" max="11788" width="11.28515625" style="220" customWidth="1"/>
    <col min="11789" max="11793" width="9.7109375" style="220" bestFit="1" customWidth="1"/>
    <col min="11794" max="11794" width="15.140625" style="220" customWidth="1"/>
    <col min="11795" max="12041" width="11.42578125" style="220"/>
    <col min="12042" max="12042" width="15.85546875" style="220" bestFit="1" customWidth="1"/>
    <col min="12043" max="12043" width="8.7109375" style="220" customWidth="1"/>
    <col min="12044" max="12044" width="11.28515625" style="220" customWidth="1"/>
    <col min="12045" max="12049" width="9.7109375" style="220" bestFit="1" customWidth="1"/>
    <col min="12050" max="12050" width="15.140625" style="220" customWidth="1"/>
    <col min="12051" max="12297" width="11.42578125" style="220"/>
    <col min="12298" max="12298" width="15.85546875" style="220" bestFit="1" customWidth="1"/>
    <col min="12299" max="12299" width="8.7109375" style="220" customWidth="1"/>
    <col min="12300" max="12300" width="11.28515625" style="220" customWidth="1"/>
    <col min="12301" max="12305" width="9.7109375" style="220" bestFit="1" customWidth="1"/>
    <col min="12306" max="12306" width="15.140625" style="220" customWidth="1"/>
    <col min="12307" max="12553" width="11.42578125" style="220"/>
    <col min="12554" max="12554" width="15.85546875" style="220" bestFit="1" customWidth="1"/>
    <col min="12555" max="12555" width="8.7109375" style="220" customWidth="1"/>
    <col min="12556" max="12556" width="11.28515625" style="220" customWidth="1"/>
    <col min="12557" max="12561" width="9.7109375" style="220" bestFit="1" customWidth="1"/>
    <col min="12562" max="12562" width="15.140625" style="220" customWidth="1"/>
    <col min="12563" max="12809" width="11.42578125" style="220"/>
    <col min="12810" max="12810" width="15.85546875" style="220" bestFit="1" customWidth="1"/>
    <col min="12811" max="12811" width="8.7109375" style="220" customWidth="1"/>
    <col min="12812" max="12812" width="11.28515625" style="220" customWidth="1"/>
    <col min="12813" max="12817" width="9.7109375" style="220" bestFit="1" customWidth="1"/>
    <col min="12818" max="12818" width="15.140625" style="220" customWidth="1"/>
    <col min="12819" max="13065" width="11.42578125" style="220"/>
    <col min="13066" max="13066" width="15.85546875" style="220" bestFit="1" customWidth="1"/>
    <col min="13067" max="13067" width="8.7109375" style="220" customWidth="1"/>
    <col min="13068" max="13068" width="11.28515625" style="220" customWidth="1"/>
    <col min="13069" max="13073" width="9.7109375" style="220" bestFit="1" customWidth="1"/>
    <col min="13074" max="13074" width="15.140625" style="220" customWidth="1"/>
    <col min="13075" max="13321" width="11.42578125" style="220"/>
    <col min="13322" max="13322" width="15.85546875" style="220" bestFit="1" customWidth="1"/>
    <col min="13323" max="13323" width="8.7109375" style="220" customWidth="1"/>
    <col min="13324" max="13324" width="11.28515625" style="220" customWidth="1"/>
    <col min="13325" max="13329" width="9.7109375" style="220" bestFit="1" customWidth="1"/>
    <col min="13330" max="13330" width="15.140625" style="220" customWidth="1"/>
    <col min="13331" max="13577" width="11.42578125" style="220"/>
    <col min="13578" max="13578" width="15.85546875" style="220" bestFit="1" customWidth="1"/>
    <col min="13579" max="13579" width="8.7109375" style="220" customWidth="1"/>
    <col min="13580" max="13580" width="11.28515625" style="220" customWidth="1"/>
    <col min="13581" max="13585" width="9.7109375" style="220" bestFit="1" customWidth="1"/>
    <col min="13586" max="13586" width="15.140625" style="220" customWidth="1"/>
    <col min="13587" max="13833" width="11.42578125" style="220"/>
    <col min="13834" max="13834" width="15.85546875" style="220" bestFit="1" customWidth="1"/>
    <col min="13835" max="13835" width="8.7109375" style="220" customWidth="1"/>
    <col min="13836" max="13836" width="11.28515625" style="220" customWidth="1"/>
    <col min="13837" max="13841" width="9.7109375" style="220" bestFit="1" customWidth="1"/>
    <col min="13842" max="13842" width="15.140625" style="220" customWidth="1"/>
    <col min="13843" max="14089" width="11.42578125" style="220"/>
    <col min="14090" max="14090" width="15.85546875" style="220" bestFit="1" customWidth="1"/>
    <col min="14091" max="14091" width="8.7109375" style="220" customWidth="1"/>
    <col min="14092" max="14092" width="11.28515625" style="220" customWidth="1"/>
    <col min="14093" max="14097" width="9.7109375" style="220" bestFit="1" customWidth="1"/>
    <col min="14098" max="14098" width="15.140625" style="220" customWidth="1"/>
    <col min="14099" max="14345" width="11.42578125" style="220"/>
    <col min="14346" max="14346" width="15.85546875" style="220" bestFit="1" customWidth="1"/>
    <col min="14347" max="14347" width="8.7109375" style="220" customWidth="1"/>
    <col min="14348" max="14348" width="11.28515625" style="220" customWidth="1"/>
    <col min="14349" max="14353" width="9.7109375" style="220" bestFit="1" customWidth="1"/>
    <col min="14354" max="14354" width="15.140625" style="220" customWidth="1"/>
    <col min="14355" max="14601" width="11.42578125" style="220"/>
    <col min="14602" max="14602" width="15.85546875" style="220" bestFit="1" customWidth="1"/>
    <col min="14603" max="14603" width="8.7109375" style="220" customWidth="1"/>
    <col min="14604" max="14604" width="11.28515625" style="220" customWidth="1"/>
    <col min="14605" max="14609" width="9.7109375" style="220" bestFit="1" customWidth="1"/>
    <col min="14610" max="14610" width="15.140625" style="220" customWidth="1"/>
    <col min="14611" max="14857" width="11.42578125" style="220"/>
    <col min="14858" max="14858" width="15.85546875" style="220" bestFit="1" customWidth="1"/>
    <col min="14859" max="14859" width="8.7109375" style="220" customWidth="1"/>
    <col min="14860" max="14860" width="11.28515625" style="220" customWidth="1"/>
    <col min="14861" max="14865" width="9.7109375" style="220" bestFit="1" customWidth="1"/>
    <col min="14866" max="14866" width="15.140625" style="220" customWidth="1"/>
    <col min="14867" max="15113" width="11.42578125" style="220"/>
    <col min="15114" max="15114" width="15.85546875" style="220" bestFit="1" customWidth="1"/>
    <col min="15115" max="15115" width="8.7109375" style="220" customWidth="1"/>
    <col min="15116" max="15116" width="11.28515625" style="220" customWidth="1"/>
    <col min="15117" max="15121" width="9.7109375" style="220" bestFit="1" customWidth="1"/>
    <col min="15122" max="15122" width="15.140625" style="220" customWidth="1"/>
    <col min="15123" max="15369" width="11.42578125" style="220"/>
    <col min="15370" max="15370" width="15.85546875" style="220" bestFit="1" customWidth="1"/>
    <col min="15371" max="15371" width="8.7109375" style="220" customWidth="1"/>
    <col min="15372" max="15372" width="11.28515625" style="220" customWidth="1"/>
    <col min="15373" max="15377" width="9.7109375" style="220" bestFit="1" customWidth="1"/>
    <col min="15378" max="15378" width="15.140625" style="220" customWidth="1"/>
    <col min="15379" max="15625" width="11.42578125" style="220"/>
    <col min="15626" max="15626" width="15.85546875" style="220" bestFit="1" customWidth="1"/>
    <col min="15627" max="15627" width="8.7109375" style="220" customWidth="1"/>
    <col min="15628" max="15628" width="11.28515625" style="220" customWidth="1"/>
    <col min="15629" max="15633" width="9.7109375" style="220" bestFit="1" customWidth="1"/>
    <col min="15634" max="15634" width="15.140625" style="220" customWidth="1"/>
    <col min="15635" max="15881" width="11.42578125" style="220"/>
    <col min="15882" max="15882" width="15.85546875" style="220" bestFit="1" customWidth="1"/>
    <col min="15883" max="15883" width="8.7109375" style="220" customWidth="1"/>
    <col min="15884" max="15884" width="11.28515625" style="220" customWidth="1"/>
    <col min="15885" max="15889" width="9.7109375" style="220" bestFit="1" customWidth="1"/>
    <col min="15890" max="15890" width="15.140625" style="220" customWidth="1"/>
    <col min="15891" max="16137" width="11.42578125" style="220"/>
    <col min="16138" max="16138" width="15.85546875" style="220" bestFit="1" customWidth="1"/>
    <col min="16139" max="16139" width="8.7109375" style="220" customWidth="1"/>
    <col min="16140" max="16140" width="11.28515625" style="220" customWidth="1"/>
    <col min="16141" max="16145" width="9.7109375" style="220" bestFit="1" customWidth="1"/>
    <col min="16146" max="16146" width="15.140625" style="220" customWidth="1"/>
    <col min="16147" max="16384" width="11.42578125" style="22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2" t="s">
        <v>200</v>
      </c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</row>
    <row r="6" spans="2:18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</row>
    <row r="7" spans="2:18" ht="15" customHeight="1">
      <c r="B7" s="333" t="s">
        <v>173</v>
      </c>
      <c r="C7" s="334" t="s">
        <v>10</v>
      </c>
      <c r="D7" s="334" t="s">
        <v>116</v>
      </c>
      <c r="E7" s="335" t="s">
        <v>201</v>
      </c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3" t="s">
        <v>121</v>
      </c>
      <c r="R7" s="333" t="s">
        <v>116</v>
      </c>
    </row>
    <row r="8" spans="2:18" ht="15" customHeight="1">
      <c r="B8" s="333"/>
      <c r="C8" s="334"/>
      <c r="D8" s="334"/>
      <c r="E8" s="121" t="s">
        <v>8</v>
      </c>
      <c r="F8" s="121" t="s">
        <v>202</v>
      </c>
      <c r="G8" s="123" t="s">
        <v>203</v>
      </c>
      <c r="H8" s="123" t="s">
        <v>202</v>
      </c>
      <c r="I8" s="121" t="s">
        <v>204</v>
      </c>
      <c r="J8" s="121" t="s">
        <v>202</v>
      </c>
      <c r="K8" s="123" t="s">
        <v>205</v>
      </c>
      <c r="L8" s="123" t="s">
        <v>202</v>
      </c>
      <c r="M8" s="121" t="s">
        <v>206</v>
      </c>
      <c r="N8" s="121" t="s">
        <v>202</v>
      </c>
      <c r="O8" s="123" t="s">
        <v>207</v>
      </c>
      <c r="P8" s="123" t="s">
        <v>202</v>
      </c>
      <c r="Q8" s="333"/>
      <c r="R8" s="333"/>
    </row>
    <row r="9" spans="2:18" ht="15" customHeight="1">
      <c r="B9" s="221" t="s">
        <v>174</v>
      </c>
      <c r="C9" s="222">
        <v>1466184</v>
      </c>
      <c r="D9" s="223">
        <v>1.1060970496723055E-2</v>
      </c>
      <c r="E9" s="224">
        <v>1078578</v>
      </c>
      <c r="F9" s="225">
        <v>2.3477065238741934E-2</v>
      </c>
      <c r="G9" s="222">
        <v>127661</v>
      </c>
      <c r="H9" s="223">
        <v>3.4077470150825517E-2</v>
      </c>
      <c r="I9" s="224">
        <v>639191</v>
      </c>
      <c r="J9" s="225">
        <v>2.4605628677820235E-2</v>
      </c>
      <c r="K9" s="222">
        <v>236508</v>
      </c>
      <c r="L9" s="223">
        <v>2.2035018729766875E-3</v>
      </c>
      <c r="M9" s="224">
        <v>62061</v>
      </c>
      <c r="N9" s="225">
        <v>8.452747099119251E-2</v>
      </c>
      <c r="O9" s="222">
        <v>13157</v>
      </c>
      <c r="P9" s="223">
        <v>-1.2978244561140273E-2</v>
      </c>
      <c r="Q9" s="226">
        <v>387606</v>
      </c>
      <c r="R9" s="227">
        <v>-2.1955201396896884E-2</v>
      </c>
    </row>
    <row r="10" spans="2:18" ht="15" customHeight="1">
      <c r="B10" s="221" t="s">
        <v>175</v>
      </c>
      <c r="C10" s="222">
        <v>141241</v>
      </c>
      <c r="D10" s="223">
        <v>-1.1951064281168211E-3</v>
      </c>
      <c r="E10" s="224">
        <v>73514</v>
      </c>
      <c r="F10" s="225">
        <v>3.6649509976732775E-2</v>
      </c>
      <c r="G10" s="222">
        <v>8551</v>
      </c>
      <c r="H10" s="223">
        <v>4.229644076060457E-2</v>
      </c>
      <c r="I10" s="224">
        <v>47573</v>
      </c>
      <c r="J10" s="225">
        <v>8.1843816800836855E-2</v>
      </c>
      <c r="K10" s="222">
        <v>14907</v>
      </c>
      <c r="L10" s="223">
        <v>-0.10843301435406694</v>
      </c>
      <c r="M10" s="224">
        <v>1662</v>
      </c>
      <c r="N10" s="225">
        <v>0.25433962264150933</v>
      </c>
      <c r="O10" s="222">
        <v>821</v>
      </c>
      <c r="P10" s="223">
        <v>0.18641618497109835</v>
      </c>
      <c r="Q10" s="226">
        <v>67727</v>
      </c>
      <c r="R10" s="227">
        <v>-3.9265196113199563E-2</v>
      </c>
    </row>
    <row r="11" spans="2:18" ht="15" customHeight="1">
      <c r="B11" s="221" t="s">
        <v>176</v>
      </c>
      <c r="C11" s="222">
        <v>126852</v>
      </c>
      <c r="D11" s="223">
        <v>6.2074046785780101E-2</v>
      </c>
      <c r="E11" s="224">
        <v>102534</v>
      </c>
      <c r="F11" s="225">
        <v>4.2637353697847269E-2</v>
      </c>
      <c r="G11" s="222">
        <v>18509</v>
      </c>
      <c r="H11" s="223">
        <v>9.8587369420702675E-2</v>
      </c>
      <c r="I11" s="224">
        <v>74230</v>
      </c>
      <c r="J11" s="225">
        <v>5.1193089286978744E-2</v>
      </c>
      <c r="K11" s="222">
        <v>8527</v>
      </c>
      <c r="L11" s="223">
        <v>-0.13519269776876264</v>
      </c>
      <c r="M11" s="224">
        <v>847</v>
      </c>
      <c r="N11" s="225">
        <v>0.25481481481481483</v>
      </c>
      <c r="O11" s="222">
        <v>421</v>
      </c>
      <c r="P11" s="223">
        <v>0.22740524781341098</v>
      </c>
      <c r="Q11" s="226">
        <v>24318</v>
      </c>
      <c r="R11" s="227">
        <v>0.15267573588661887</v>
      </c>
    </row>
    <row r="12" spans="2:18" ht="15" customHeight="1">
      <c r="B12" s="221" t="s">
        <v>177</v>
      </c>
      <c r="C12" s="222">
        <v>536354</v>
      </c>
      <c r="D12" s="223">
        <v>2.4679234901687996E-2</v>
      </c>
      <c r="E12" s="224">
        <v>433272</v>
      </c>
      <c r="F12" s="225">
        <v>3.0647877674909951E-2</v>
      </c>
      <c r="G12" s="222">
        <v>56265</v>
      </c>
      <c r="H12" s="223">
        <v>9.7810817138843431E-2</v>
      </c>
      <c r="I12" s="224">
        <v>270953</v>
      </c>
      <c r="J12" s="225">
        <v>4.1093837653405574E-2</v>
      </c>
      <c r="K12" s="222">
        <v>95681</v>
      </c>
      <c r="L12" s="223">
        <v>-3.148060045955603E-2</v>
      </c>
      <c r="M12" s="224">
        <v>6732</v>
      </c>
      <c r="N12" s="225">
        <v>4.5503960242273545E-2</v>
      </c>
      <c r="O12" s="222">
        <v>3641</v>
      </c>
      <c r="P12" s="223">
        <v>-1.9188596491228616E-3</v>
      </c>
      <c r="Q12" s="226">
        <v>103082</v>
      </c>
      <c r="R12" s="227">
        <v>3.2994332738134347E-4</v>
      </c>
    </row>
    <row r="13" spans="2:18" ht="15" customHeight="1">
      <c r="B13" s="228" t="s">
        <v>178</v>
      </c>
      <c r="C13" s="222">
        <v>110903</v>
      </c>
      <c r="D13" s="223">
        <v>0.11440141481942967</v>
      </c>
      <c r="E13" s="224">
        <v>69228</v>
      </c>
      <c r="F13" s="225">
        <v>0.12850273045888017</v>
      </c>
      <c r="G13" s="222">
        <v>6975</v>
      </c>
      <c r="H13" s="223">
        <v>4.0113331345064118E-2</v>
      </c>
      <c r="I13" s="224">
        <v>40934</v>
      </c>
      <c r="J13" s="225">
        <v>9.7190951002465997E-2</v>
      </c>
      <c r="K13" s="222">
        <v>13080</v>
      </c>
      <c r="L13" s="223">
        <v>0.2543153049482163</v>
      </c>
      <c r="M13" s="224">
        <v>6730</v>
      </c>
      <c r="N13" s="225">
        <v>0.25279225614296341</v>
      </c>
      <c r="O13" s="222">
        <v>1509</v>
      </c>
      <c r="P13" s="223">
        <v>-1.4369693011103801E-2</v>
      </c>
      <c r="Q13" s="226">
        <v>41675</v>
      </c>
      <c r="R13" s="227">
        <v>9.1740235244806456E-2</v>
      </c>
    </row>
    <row r="14" spans="2:18" ht="15" customHeight="1">
      <c r="B14" s="228" t="s">
        <v>179</v>
      </c>
      <c r="C14" s="222">
        <v>1499301</v>
      </c>
      <c r="D14" s="223">
        <v>4.8159517565905752E-2</v>
      </c>
      <c r="E14" s="224">
        <v>700991</v>
      </c>
      <c r="F14" s="225">
        <v>0.11248811717300611</v>
      </c>
      <c r="G14" s="222">
        <v>103575</v>
      </c>
      <c r="H14" s="223">
        <v>0.21418690799962481</v>
      </c>
      <c r="I14" s="224">
        <v>469436</v>
      </c>
      <c r="J14" s="225">
        <v>0.1398199834406133</v>
      </c>
      <c r="K14" s="222">
        <v>113120</v>
      </c>
      <c r="L14" s="223">
        <v>-2.3286736834834287E-2</v>
      </c>
      <c r="M14" s="224">
        <v>6157</v>
      </c>
      <c r="N14" s="225">
        <v>1.7181562861390942E-2</v>
      </c>
      <c r="O14" s="222">
        <v>8703</v>
      </c>
      <c r="P14" s="223">
        <v>-0.21495580010824467</v>
      </c>
      <c r="Q14" s="226">
        <v>798310</v>
      </c>
      <c r="R14" s="227">
        <v>-2.4890603797066424E-3</v>
      </c>
    </row>
    <row r="15" spans="2:18" ht="15" customHeight="1">
      <c r="B15" s="228" t="s">
        <v>180</v>
      </c>
      <c r="C15" s="222">
        <v>67848</v>
      </c>
      <c r="D15" s="223">
        <v>-0.11574502469731129</v>
      </c>
      <c r="E15" s="224">
        <v>32072</v>
      </c>
      <c r="F15" s="225">
        <v>6.6719882924233254E-2</v>
      </c>
      <c r="G15" s="222">
        <v>6360</v>
      </c>
      <c r="H15" s="223">
        <v>-4.5904590459045935E-2</v>
      </c>
      <c r="I15" s="224">
        <v>17698</v>
      </c>
      <c r="J15" s="225">
        <v>0.11842770475227504</v>
      </c>
      <c r="K15" s="222">
        <v>7336</v>
      </c>
      <c r="L15" s="223">
        <v>6.9076071116292548E-2</v>
      </c>
      <c r="M15" s="224">
        <v>571</v>
      </c>
      <c r="N15" s="225">
        <v>-9.794628751974721E-2</v>
      </c>
      <c r="O15" s="222">
        <v>107</v>
      </c>
      <c r="P15" s="223">
        <v>0.32098765432098775</v>
      </c>
      <c r="Q15" s="226">
        <v>35776</v>
      </c>
      <c r="R15" s="227">
        <v>-0.23331118873625789</v>
      </c>
    </row>
    <row r="16" spans="2:18" ht="15" customHeight="1">
      <c r="B16" s="228" t="s">
        <v>181</v>
      </c>
      <c r="C16" s="222">
        <v>90411</v>
      </c>
      <c r="D16" s="223">
        <v>5.9868235956110016E-2</v>
      </c>
      <c r="E16" s="224">
        <v>62576</v>
      </c>
      <c r="F16" s="225">
        <v>3.2709509192329289E-2</v>
      </c>
      <c r="G16" s="222">
        <v>7237</v>
      </c>
      <c r="H16" s="223">
        <v>-2.8720977050060381E-2</v>
      </c>
      <c r="I16" s="224">
        <v>39348</v>
      </c>
      <c r="J16" s="225">
        <v>8.199241570154836E-3</v>
      </c>
      <c r="K16" s="222">
        <v>12858</v>
      </c>
      <c r="L16" s="223">
        <v>0.13898485251129422</v>
      </c>
      <c r="M16" s="224">
        <v>2206</v>
      </c>
      <c r="N16" s="225">
        <v>0.13477366255144041</v>
      </c>
      <c r="O16" s="222">
        <v>927</v>
      </c>
      <c r="P16" s="223">
        <v>5.1020408163265252E-2</v>
      </c>
      <c r="Q16" s="226">
        <v>27835</v>
      </c>
      <c r="R16" s="227">
        <v>0.12646701740186161</v>
      </c>
    </row>
    <row r="17" spans="2:20" ht="15" customHeight="1">
      <c r="B17" s="221" t="s">
        <v>182</v>
      </c>
      <c r="C17" s="222">
        <f t="shared" ref="C17:Q17" si="0">C18+C19+C20+C21</f>
        <v>386726</v>
      </c>
      <c r="D17" s="223">
        <v>-8.210207515955914E-2</v>
      </c>
      <c r="E17" s="224">
        <f t="shared" si="0"/>
        <v>130174</v>
      </c>
      <c r="F17" s="225">
        <v>-5.0344701805580927E-2</v>
      </c>
      <c r="G17" s="222">
        <f t="shared" si="0"/>
        <v>8683</v>
      </c>
      <c r="H17" s="223">
        <v>-1.6759143924810371E-2</v>
      </c>
      <c r="I17" s="224">
        <f t="shared" si="0"/>
        <v>80931</v>
      </c>
      <c r="J17" s="225">
        <v>6.2477025678727038E-2</v>
      </c>
      <c r="K17" s="222">
        <f t="shared" si="0"/>
        <v>34157</v>
      </c>
      <c r="L17" s="223">
        <v>-0.21418547403777577</v>
      </c>
      <c r="M17" s="224">
        <f t="shared" si="0"/>
        <v>6018</v>
      </c>
      <c r="N17" s="225">
        <v>-0.26529117323892082</v>
      </c>
      <c r="O17" s="222">
        <f t="shared" si="0"/>
        <v>385</v>
      </c>
      <c r="P17" s="223">
        <v>-7.0048309178743939E-2</v>
      </c>
      <c r="Q17" s="226">
        <f t="shared" si="0"/>
        <v>256552</v>
      </c>
      <c r="R17" s="227">
        <v>-9.7416989748172367E-2</v>
      </c>
    </row>
    <row r="18" spans="2:20" ht="15" customHeight="1">
      <c r="B18" s="229" t="s">
        <v>183</v>
      </c>
      <c r="C18" s="222">
        <v>120938</v>
      </c>
      <c r="D18" s="223">
        <v>-5.6910695904426212E-2</v>
      </c>
      <c r="E18" s="224">
        <v>46885</v>
      </c>
      <c r="F18" s="225">
        <v>8.6049263203182846E-3</v>
      </c>
      <c r="G18" s="222">
        <v>2772</v>
      </c>
      <c r="H18" s="223">
        <v>7.4835207444746032E-2</v>
      </c>
      <c r="I18" s="224">
        <v>33067</v>
      </c>
      <c r="J18" s="225">
        <v>3.8960630910861882E-2</v>
      </c>
      <c r="K18" s="222">
        <v>9823</v>
      </c>
      <c r="L18" s="223">
        <v>-0.10829702251270878</v>
      </c>
      <c r="M18" s="224">
        <v>1061</v>
      </c>
      <c r="N18" s="225">
        <v>0.12156448202959824</v>
      </c>
      <c r="O18" s="222">
        <v>162</v>
      </c>
      <c r="P18" s="223">
        <v>0.38461538461538458</v>
      </c>
      <c r="Q18" s="226">
        <v>74053</v>
      </c>
      <c r="R18" s="227">
        <v>-9.4163985761642088E-2</v>
      </c>
    </row>
    <row r="19" spans="2:20" ht="15" customHeight="1">
      <c r="B19" s="229" t="s">
        <v>184</v>
      </c>
      <c r="C19" s="222">
        <v>79427</v>
      </c>
      <c r="D19" s="223">
        <v>-1.4700044658363498E-2</v>
      </c>
      <c r="E19" s="224">
        <v>23180</v>
      </c>
      <c r="F19" s="225">
        <v>-4.2663032255400024E-2</v>
      </c>
      <c r="G19" s="222">
        <v>2205</v>
      </c>
      <c r="H19" s="223">
        <v>7.7712609970674418E-2</v>
      </c>
      <c r="I19" s="224">
        <v>12606</v>
      </c>
      <c r="J19" s="225">
        <v>-2.7687682936476943E-3</v>
      </c>
      <c r="K19" s="222">
        <v>6834</v>
      </c>
      <c r="L19" s="223">
        <v>-0.22437861763704459</v>
      </c>
      <c r="M19" s="224">
        <v>1455</v>
      </c>
      <c r="N19" s="225">
        <v>1.5216637781629117</v>
      </c>
      <c r="O19" s="222">
        <v>80</v>
      </c>
      <c r="P19" s="223">
        <v>-0.42028985507246375</v>
      </c>
      <c r="Q19" s="226">
        <v>56247</v>
      </c>
      <c r="R19" s="227">
        <v>-2.6950832461568597E-3</v>
      </c>
    </row>
    <row r="20" spans="2:20" ht="15" customHeight="1">
      <c r="B20" s="229" t="s">
        <v>185</v>
      </c>
      <c r="C20" s="222">
        <v>78236</v>
      </c>
      <c r="D20" s="223">
        <v>-0.17420308211948488</v>
      </c>
      <c r="E20" s="224">
        <v>28115</v>
      </c>
      <c r="F20" s="225">
        <v>-0.18170440654287212</v>
      </c>
      <c r="G20" s="222">
        <v>1354</v>
      </c>
      <c r="H20" s="223">
        <v>-7.3871409028727797E-2</v>
      </c>
      <c r="I20" s="224">
        <v>16865</v>
      </c>
      <c r="J20" s="225">
        <v>4.9405761931429204E-2</v>
      </c>
      <c r="K20" s="222">
        <v>6875</v>
      </c>
      <c r="L20" s="223">
        <v>-0.35012761130541636</v>
      </c>
      <c r="M20" s="224">
        <v>2941</v>
      </c>
      <c r="N20" s="225">
        <v>-0.52225471085120212</v>
      </c>
      <c r="O20" s="222">
        <v>80</v>
      </c>
      <c r="P20" s="223">
        <v>-0.11111111111111116</v>
      </c>
      <c r="Q20" s="226">
        <v>50121</v>
      </c>
      <c r="R20" s="227">
        <v>-0.16993474876618864</v>
      </c>
    </row>
    <row r="21" spans="2:20" ht="15" customHeight="1">
      <c r="B21" s="229" t="s">
        <v>186</v>
      </c>
      <c r="C21" s="222">
        <v>108125</v>
      </c>
      <c r="D21" s="223">
        <v>-8.1577181493090012E-2</v>
      </c>
      <c r="E21" s="224">
        <v>31994</v>
      </c>
      <c r="F21" s="225">
        <v>-7.8078640807022204E-4</v>
      </c>
      <c r="G21" s="222">
        <v>2352</v>
      </c>
      <c r="H21" s="223">
        <v>-0.1428571428571429</v>
      </c>
      <c r="I21" s="224">
        <v>18393</v>
      </c>
      <c r="J21" s="225">
        <v>0.17654960660142005</v>
      </c>
      <c r="K21" s="222">
        <v>10625</v>
      </c>
      <c r="L21" s="223">
        <v>-0.18650945563126864</v>
      </c>
      <c r="M21" s="224">
        <v>561</v>
      </c>
      <c r="N21" s="225">
        <v>9.5703125E-2</v>
      </c>
      <c r="O21" s="222">
        <v>63</v>
      </c>
      <c r="P21" s="223">
        <v>-8.6956521739130488E-2</v>
      </c>
      <c r="Q21" s="226">
        <v>76131</v>
      </c>
      <c r="R21" s="227">
        <v>-0.11176058802940148</v>
      </c>
    </row>
    <row r="22" spans="2:20" ht="15" customHeight="1">
      <c r="B22" s="221" t="s">
        <v>187</v>
      </c>
      <c r="C22" s="222">
        <v>31062</v>
      </c>
      <c r="D22" s="223">
        <v>1.473326581947676E-2</v>
      </c>
      <c r="E22" s="224">
        <v>21838</v>
      </c>
      <c r="F22" s="225">
        <v>3.6646729326877514E-2</v>
      </c>
      <c r="G22" s="222">
        <v>5676</v>
      </c>
      <c r="H22" s="223">
        <v>0.18299291371404758</v>
      </c>
      <c r="I22" s="224">
        <v>11860</v>
      </c>
      <c r="J22" s="225">
        <v>2.5330682112907343E-2</v>
      </c>
      <c r="K22" s="222">
        <v>3150</v>
      </c>
      <c r="L22" s="223">
        <v>-4.3134872417982972E-2</v>
      </c>
      <c r="M22" s="224">
        <v>790</v>
      </c>
      <c r="N22" s="225">
        <v>-0.11534154535274355</v>
      </c>
      <c r="O22" s="222">
        <v>362</v>
      </c>
      <c r="P22" s="223">
        <v>-0.29844961240310075</v>
      </c>
      <c r="Q22" s="226">
        <v>9224</v>
      </c>
      <c r="R22" s="227">
        <v>-3.3630172865374508E-2</v>
      </c>
    </row>
    <row r="23" spans="2:20" ht="15" customHeight="1">
      <c r="B23" s="221" t="s">
        <v>188</v>
      </c>
      <c r="C23" s="222">
        <v>30174</v>
      </c>
      <c r="D23" s="223">
        <v>9.548358989253547E-2</v>
      </c>
      <c r="E23" s="224">
        <v>20842</v>
      </c>
      <c r="F23" s="225">
        <v>0.11675507689010334</v>
      </c>
      <c r="G23" s="222">
        <v>3513</v>
      </c>
      <c r="H23" s="223">
        <v>-1.1536297129994377E-2</v>
      </c>
      <c r="I23" s="224">
        <v>13969</v>
      </c>
      <c r="J23" s="225">
        <v>0.19067507671326278</v>
      </c>
      <c r="K23" s="222">
        <v>2789</v>
      </c>
      <c r="L23" s="223">
        <v>2.0490303695572587E-2</v>
      </c>
      <c r="M23" s="224">
        <v>438</v>
      </c>
      <c r="N23" s="225">
        <v>-1.5730337078651679E-2</v>
      </c>
      <c r="O23" s="222">
        <v>133</v>
      </c>
      <c r="P23" s="223">
        <v>-0.33165829145728642</v>
      </c>
      <c r="Q23" s="226">
        <v>9332</v>
      </c>
      <c r="R23" s="227">
        <v>5.0782569530458233E-2</v>
      </c>
    </row>
    <row r="24" spans="2:20" ht="15" customHeight="1">
      <c r="B24" s="221" t="s">
        <v>189</v>
      </c>
      <c r="C24" s="222">
        <v>81992</v>
      </c>
      <c r="D24" s="223">
        <v>0.20599526380043254</v>
      </c>
      <c r="E24" s="224">
        <v>37153</v>
      </c>
      <c r="F24" s="225">
        <v>6.6940439951754582E-2</v>
      </c>
      <c r="G24" s="222">
        <v>12916</v>
      </c>
      <c r="H24" s="223">
        <v>-2.7922029050952091E-2</v>
      </c>
      <c r="I24" s="224">
        <v>18285</v>
      </c>
      <c r="J24" s="225">
        <v>9.294680215182316E-2</v>
      </c>
      <c r="K24" s="222">
        <v>4291</v>
      </c>
      <c r="L24" s="223">
        <v>0.11425603739288492</v>
      </c>
      <c r="M24" s="224">
        <v>319</v>
      </c>
      <c r="N24" s="225">
        <v>-0.24586288416075652</v>
      </c>
      <c r="O24" s="222">
        <v>1342</v>
      </c>
      <c r="P24" s="223">
        <v>1.5273069679849343</v>
      </c>
      <c r="Q24" s="226">
        <v>44839</v>
      </c>
      <c r="R24" s="227">
        <v>0.35199758781848334</v>
      </c>
    </row>
    <row r="25" spans="2:20" ht="15" customHeight="1">
      <c r="B25" s="230" t="s">
        <v>190</v>
      </c>
      <c r="C25" s="222">
        <v>77713</v>
      </c>
      <c r="D25" s="223">
        <v>-1.3619170918691137E-2</v>
      </c>
      <c r="E25" s="224">
        <v>45797</v>
      </c>
      <c r="F25" s="225">
        <v>0.10009608455440788</v>
      </c>
      <c r="G25" s="222">
        <v>5985</v>
      </c>
      <c r="H25" s="223">
        <v>-0.11829699469652333</v>
      </c>
      <c r="I25" s="224">
        <v>24950</v>
      </c>
      <c r="J25" s="225">
        <v>0.23686297838588133</v>
      </c>
      <c r="K25" s="222">
        <v>11621</v>
      </c>
      <c r="L25" s="223">
        <v>2.6952986921173538E-2</v>
      </c>
      <c r="M25" s="224">
        <v>2794</v>
      </c>
      <c r="N25" s="225">
        <v>-4.985754985754931E-3</v>
      </c>
      <c r="O25" s="222">
        <v>447</v>
      </c>
      <c r="P25" s="223">
        <v>-0.18131868131868134</v>
      </c>
      <c r="Q25" s="226">
        <v>31916</v>
      </c>
      <c r="R25" s="227">
        <v>-0.14102702120788024</v>
      </c>
    </row>
    <row r="26" spans="2:20" ht="15" customHeight="1">
      <c r="B26" s="230" t="s">
        <v>191</v>
      </c>
      <c r="C26" s="222">
        <v>92211</v>
      </c>
      <c r="D26" s="223">
        <v>0.11339048539000252</v>
      </c>
      <c r="E26" s="224">
        <v>65985</v>
      </c>
      <c r="F26" s="225">
        <v>0.14720609200598078</v>
      </c>
      <c r="G26" s="222">
        <v>7779</v>
      </c>
      <c r="H26" s="223">
        <v>0.22910412387422974</v>
      </c>
      <c r="I26" s="224">
        <v>40506</v>
      </c>
      <c r="J26" s="225">
        <v>0.1559271731065579</v>
      </c>
      <c r="K26" s="222">
        <v>16276</v>
      </c>
      <c r="L26" s="223">
        <v>0.11908690869086902</v>
      </c>
      <c r="M26" s="224">
        <v>1119</v>
      </c>
      <c r="N26" s="225">
        <v>3.5152636447733476E-2</v>
      </c>
      <c r="O26" s="222">
        <v>305</v>
      </c>
      <c r="P26" s="223">
        <v>-0.41570881226053635</v>
      </c>
      <c r="Q26" s="226">
        <v>26226</v>
      </c>
      <c r="R26" s="227">
        <v>3.6518852264643131E-2</v>
      </c>
    </row>
    <row r="27" spans="2:20" ht="15" customHeight="1">
      <c r="B27" s="208" t="s">
        <v>192</v>
      </c>
      <c r="C27" s="222">
        <v>12685</v>
      </c>
      <c r="D27" s="223">
        <v>6.3466878222926404E-3</v>
      </c>
      <c r="E27" s="224">
        <v>8636</v>
      </c>
      <c r="F27" s="225">
        <v>0.14703147828396856</v>
      </c>
      <c r="G27" s="222">
        <v>2537</v>
      </c>
      <c r="H27" s="223">
        <v>0.25469831849653812</v>
      </c>
      <c r="I27" s="224">
        <v>3562</v>
      </c>
      <c r="J27" s="225">
        <v>-9.202141218455262E-2</v>
      </c>
      <c r="K27" s="222">
        <v>1847</v>
      </c>
      <c r="L27" s="223">
        <v>0.75071090047393363</v>
      </c>
      <c r="M27" s="224">
        <v>595</v>
      </c>
      <c r="N27" s="225">
        <v>0.35227272727272729</v>
      </c>
      <c r="O27" s="222">
        <v>95</v>
      </c>
      <c r="P27" s="223">
        <v>6.7415730337078594E-2</v>
      </c>
      <c r="Q27" s="226">
        <v>4049</v>
      </c>
      <c r="R27" s="227">
        <v>-0.20232466509062252</v>
      </c>
    </row>
    <row r="28" spans="2:20" ht="15" customHeight="1">
      <c r="B28" s="230" t="s">
        <v>193</v>
      </c>
      <c r="C28" s="222">
        <v>19111</v>
      </c>
      <c r="D28" s="223">
        <v>1.1645757238896826E-2</v>
      </c>
      <c r="E28" s="224">
        <v>12661</v>
      </c>
      <c r="F28" s="225">
        <v>8.1212638770281842E-2</v>
      </c>
      <c r="G28" s="222">
        <v>1534</v>
      </c>
      <c r="H28" s="223">
        <v>0.39581437670609643</v>
      </c>
      <c r="I28" s="224">
        <v>3312</v>
      </c>
      <c r="J28" s="225">
        <v>-0.15768056968463884</v>
      </c>
      <c r="K28" s="222">
        <v>4434</v>
      </c>
      <c r="L28" s="223">
        <v>0.29308836395450566</v>
      </c>
      <c r="M28" s="224">
        <v>2494</v>
      </c>
      <c r="N28" s="225">
        <v>0.23771712158808933</v>
      </c>
      <c r="O28" s="222">
        <v>887</v>
      </c>
      <c r="P28" s="223">
        <v>-0.28178137651821866</v>
      </c>
      <c r="Q28" s="226">
        <v>6450</v>
      </c>
      <c r="R28" s="227">
        <v>-0.10179640718562877</v>
      </c>
      <c r="S28" s="231"/>
      <c r="T28" s="231"/>
    </row>
    <row r="29" spans="2:20" ht="15" customHeight="1">
      <c r="B29" s="230" t="s">
        <v>194</v>
      </c>
      <c r="C29" s="222">
        <v>60557</v>
      </c>
      <c r="D29" s="223">
        <v>0.48318597075608016</v>
      </c>
      <c r="E29" s="224">
        <v>42358</v>
      </c>
      <c r="F29" s="225">
        <v>0.6312870677039204</v>
      </c>
      <c r="G29" s="222">
        <v>6022</v>
      </c>
      <c r="H29" s="223">
        <v>2.1634215343651064E-3</v>
      </c>
      <c r="I29" s="224">
        <v>28857</v>
      </c>
      <c r="J29" s="225">
        <v>0.99785378011631121</v>
      </c>
      <c r="K29" s="222">
        <v>5001</v>
      </c>
      <c r="L29" s="223">
        <v>0.63538260300850236</v>
      </c>
      <c r="M29" s="224">
        <v>1987</v>
      </c>
      <c r="N29" s="225">
        <v>2.7404343329886283E-2</v>
      </c>
      <c r="O29" s="222">
        <v>491</v>
      </c>
      <c r="P29" s="223">
        <v>-5.7581573896353211E-2</v>
      </c>
      <c r="Q29" s="226">
        <v>18199</v>
      </c>
      <c r="R29" s="227">
        <v>0.22444997645159126</v>
      </c>
    </row>
    <row r="30" spans="2:20" ht="15" customHeight="1">
      <c r="B30" s="232" t="s">
        <v>195</v>
      </c>
      <c r="C30" s="233">
        <f>C31-C9</f>
        <v>3365141</v>
      </c>
      <c r="D30" s="234">
        <v>3.3000290394451515E-2</v>
      </c>
      <c r="E30" s="233">
        <f t="shared" ref="E30:Q30" si="1">E31-E9</f>
        <v>1859631</v>
      </c>
      <c r="F30" s="234">
        <v>7.6337919095418982E-2</v>
      </c>
      <c r="G30" s="222">
        <f t="shared" si="1"/>
        <v>262117</v>
      </c>
      <c r="H30" s="223">
        <v>0.1146894721622127</v>
      </c>
      <c r="I30" s="233">
        <f t="shared" si="1"/>
        <v>1186404</v>
      </c>
      <c r="J30" s="234">
        <v>0.10612993813002758</v>
      </c>
      <c r="K30" s="222">
        <f t="shared" si="1"/>
        <v>349075</v>
      </c>
      <c r="L30" s="223">
        <v>-2.086044789516206E-2</v>
      </c>
      <c r="M30" s="233">
        <f t="shared" si="1"/>
        <v>41459</v>
      </c>
      <c r="N30" s="234">
        <v>1.9374984632785086E-2</v>
      </c>
      <c r="O30" s="222">
        <f t="shared" si="1"/>
        <v>20576</v>
      </c>
      <c r="P30" s="223">
        <v>-9.8966544053249228E-2</v>
      </c>
      <c r="Q30" s="226">
        <f t="shared" si="1"/>
        <v>1505510</v>
      </c>
      <c r="R30" s="227">
        <v>-1.5941575228168636E-2</v>
      </c>
    </row>
    <row r="31" spans="2:20" ht="15" customHeight="1">
      <c r="B31" s="235" t="s">
        <v>10</v>
      </c>
      <c r="C31" s="236">
        <v>4831325</v>
      </c>
      <c r="D31" s="237">
        <v>2.6242294141912259E-2</v>
      </c>
      <c r="E31" s="236">
        <v>2938209</v>
      </c>
      <c r="F31" s="237">
        <v>5.6310882751361202E-2</v>
      </c>
      <c r="G31" s="236">
        <v>389778</v>
      </c>
      <c r="H31" s="237">
        <v>8.693760770994019E-2</v>
      </c>
      <c r="I31" s="236">
        <v>1825595</v>
      </c>
      <c r="J31" s="237">
        <v>7.6150088451338194E-2</v>
      </c>
      <c r="K31" s="236">
        <v>585583</v>
      </c>
      <c r="L31" s="237">
        <v>-1.167426160337548E-2</v>
      </c>
      <c r="M31" s="236">
        <v>103520</v>
      </c>
      <c r="N31" s="237">
        <v>5.7459522958271725E-2</v>
      </c>
      <c r="O31" s="236">
        <v>33733</v>
      </c>
      <c r="P31" s="237">
        <v>-6.7273129458607528E-2</v>
      </c>
      <c r="Q31" s="236">
        <v>1893116</v>
      </c>
      <c r="R31" s="237">
        <v>-1.7178847952918797E-2</v>
      </c>
    </row>
    <row r="32" spans="2:2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238"/>
    </row>
    <row r="33" spans="2:2">
      <c r="B33" s="203" t="str">
        <f>actualizaciones!$C$16</f>
        <v>DINAMARCA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6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6" t="s">
        <v>208</v>
      </c>
      <c r="C5" s="337"/>
      <c r="D5" s="337"/>
      <c r="E5" s="337"/>
      <c r="F5" s="337"/>
      <c r="G5" s="337"/>
      <c r="H5" s="337"/>
      <c r="I5" s="337"/>
      <c r="J5" s="337"/>
    </row>
    <row r="6" spans="2:10" ht="18" customHeight="1">
      <c r="B6" s="337" t="str">
        <f>actualizaciones!A2</f>
        <v>año 2010</v>
      </c>
      <c r="C6" s="337"/>
      <c r="D6" s="337"/>
      <c r="E6" s="337"/>
      <c r="F6" s="337"/>
      <c r="G6" s="337"/>
      <c r="H6" s="337"/>
      <c r="I6" s="337"/>
      <c r="J6" s="337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1" t="s">
        <v>174</v>
      </c>
      <c r="C9" s="223">
        <v>1.1060970496723055E-2</v>
      </c>
      <c r="D9" s="225">
        <v>2.3477065238741934E-2</v>
      </c>
      <c r="E9" s="225">
        <v>3.4077470150825517E-2</v>
      </c>
      <c r="F9" s="225">
        <v>2.4605628677820235E-2</v>
      </c>
      <c r="G9" s="225">
        <v>2.2035018729766875E-3</v>
      </c>
      <c r="H9" s="225">
        <v>8.452747099119251E-2</v>
      </c>
      <c r="I9" s="225">
        <v>-1.2978244561140273E-2</v>
      </c>
      <c r="J9" s="223">
        <v>-2.1955201396896884E-2</v>
      </c>
    </row>
    <row r="10" spans="2:10" ht="15" customHeight="1">
      <c r="B10" s="221" t="s">
        <v>175</v>
      </c>
      <c r="C10" s="223">
        <v>-1.1951064281168211E-3</v>
      </c>
      <c r="D10" s="225">
        <v>3.6649509976732775E-2</v>
      </c>
      <c r="E10" s="225">
        <v>4.229644076060457E-2</v>
      </c>
      <c r="F10" s="225">
        <v>8.1843816800836855E-2</v>
      </c>
      <c r="G10" s="225">
        <v>-0.10843301435406694</v>
      </c>
      <c r="H10" s="225">
        <v>0.25433962264150933</v>
      </c>
      <c r="I10" s="225">
        <v>0.18641618497109835</v>
      </c>
      <c r="J10" s="223">
        <v>-3.9265196113199563E-2</v>
      </c>
    </row>
    <row r="11" spans="2:10" ht="15" customHeight="1">
      <c r="B11" s="221" t="s">
        <v>176</v>
      </c>
      <c r="C11" s="223">
        <v>6.2074046785780101E-2</v>
      </c>
      <c r="D11" s="225">
        <v>4.2637353697847269E-2</v>
      </c>
      <c r="E11" s="225">
        <v>9.8587369420702675E-2</v>
      </c>
      <c r="F11" s="225">
        <v>5.1193089286978744E-2</v>
      </c>
      <c r="G11" s="225">
        <v>-0.13519269776876264</v>
      </c>
      <c r="H11" s="225">
        <v>0.25481481481481483</v>
      </c>
      <c r="I11" s="225">
        <v>0.22740524781341098</v>
      </c>
      <c r="J11" s="223">
        <v>0.15267573588661887</v>
      </c>
    </row>
    <row r="12" spans="2:10" ht="15" customHeight="1">
      <c r="B12" s="221" t="s">
        <v>177</v>
      </c>
      <c r="C12" s="223">
        <v>2.4679234901687996E-2</v>
      </c>
      <c r="D12" s="225">
        <v>3.0647877674909951E-2</v>
      </c>
      <c r="E12" s="225">
        <v>9.7810817138843431E-2</v>
      </c>
      <c r="F12" s="225">
        <v>4.1093837653405574E-2</v>
      </c>
      <c r="G12" s="225">
        <v>-3.148060045955603E-2</v>
      </c>
      <c r="H12" s="225">
        <v>4.5503960242273545E-2</v>
      </c>
      <c r="I12" s="225">
        <v>-1.9188596491228616E-3</v>
      </c>
      <c r="J12" s="223">
        <v>3.2994332738134347E-4</v>
      </c>
    </row>
    <row r="13" spans="2:10" ht="15" customHeight="1">
      <c r="B13" s="228" t="s">
        <v>178</v>
      </c>
      <c r="C13" s="223">
        <v>0.11440141481942967</v>
      </c>
      <c r="D13" s="225">
        <v>0.12850273045888017</v>
      </c>
      <c r="E13" s="225">
        <v>4.0113331345064118E-2</v>
      </c>
      <c r="F13" s="225">
        <v>9.7190951002465997E-2</v>
      </c>
      <c r="G13" s="225">
        <v>0.2543153049482163</v>
      </c>
      <c r="H13" s="225">
        <v>0.25279225614296341</v>
      </c>
      <c r="I13" s="225">
        <v>-1.4369693011103801E-2</v>
      </c>
      <c r="J13" s="223">
        <v>9.1740235244806456E-2</v>
      </c>
    </row>
    <row r="14" spans="2:10" ht="15" customHeight="1">
      <c r="B14" s="228" t="s">
        <v>179</v>
      </c>
      <c r="C14" s="223">
        <v>4.8159517565905752E-2</v>
      </c>
      <c r="D14" s="225">
        <v>0.11248811717300611</v>
      </c>
      <c r="E14" s="225">
        <v>0.21418690799962481</v>
      </c>
      <c r="F14" s="225">
        <v>0.1398199834406133</v>
      </c>
      <c r="G14" s="225">
        <v>-2.3286736834834287E-2</v>
      </c>
      <c r="H14" s="225">
        <v>1.7181562861390942E-2</v>
      </c>
      <c r="I14" s="225">
        <v>-0.21495580010824467</v>
      </c>
      <c r="J14" s="223">
        <v>-2.4890603797066424E-3</v>
      </c>
    </row>
    <row r="15" spans="2:10" ht="15" customHeight="1">
      <c r="B15" s="228" t="s">
        <v>180</v>
      </c>
      <c r="C15" s="223">
        <v>-0.11574502469731129</v>
      </c>
      <c r="D15" s="225">
        <v>6.6719882924233254E-2</v>
      </c>
      <c r="E15" s="225">
        <v>-4.5904590459045935E-2</v>
      </c>
      <c r="F15" s="225">
        <v>0.11842770475227504</v>
      </c>
      <c r="G15" s="225">
        <v>6.9076071116292548E-2</v>
      </c>
      <c r="H15" s="225">
        <v>-9.794628751974721E-2</v>
      </c>
      <c r="I15" s="225">
        <v>0.32098765432098775</v>
      </c>
      <c r="J15" s="223">
        <v>-0.23331118873625789</v>
      </c>
    </row>
    <row r="16" spans="2:10" ht="15" customHeight="1">
      <c r="B16" s="228" t="s">
        <v>181</v>
      </c>
      <c r="C16" s="223">
        <v>5.9868235956110016E-2</v>
      </c>
      <c r="D16" s="225">
        <v>3.2709509192329289E-2</v>
      </c>
      <c r="E16" s="225">
        <v>-2.8720977050060381E-2</v>
      </c>
      <c r="F16" s="225">
        <v>8.199241570154836E-3</v>
      </c>
      <c r="G16" s="225">
        <v>0.13898485251129422</v>
      </c>
      <c r="H16" s="225">
        <v>0.13477366255144041</v>
      </c>
      <c r="I16" s="225">
        <v>5.1020408163265252E-2</v>
      </c>
      <c r="J16" s="223">
        <v>0.12646701740186161</v>
      </c>
    </row>
    <row r="17" spans="2:13" ht="15" customHeight="1">
      <c r="B17" s="221" t="s">
        <v>182</v>
      </c>
      <c r="C17" s="223">
        <v>-8.210207515955914E-2</v>
      </c>
      <c r="D17" s="225">
        <v>-5.0344701805580927E-2</v>
      </c>
      <c r="E17" s="225">
        <v>-1.6759143924810371E-2</v>
      </c>
      <c r="F17" s="225">
        <v>6.2477025678727038E-2</v>
      </c>
      <c r="G17" s="225">
        <v>-0.21418547403777577</v>
      </c>
      <c r="H17" s="225">
        <v>-0.26529117323892082</v>
      </c>
      <c r="I17" s="225">
        <v>-7.0048309178743939E-2</v>
      </c>
      <c r="J17" s="223">
        <v>-9.7416989748172367E-2</v>
      </c>
      <c r="L17" s="74"/>
      <c r="M17" s="79"/>
    </row>
    <row r="18" spans="2:13" ht="15" customHeight="1">
      <c r="B18" s="229" t="s">
        <v>183</v>
      </c>
      <c r="C18" s="223">
        <v>-5.6910695904426212E-2</v>
      </c>
      <c r="D18" s="225">
        <v>8.6049263203182846E-3</v>
      </c>
      <c r="E18" s="225">
        <v>7.4835207444746032E-2</v>
      </c>
      <c r="F18" s="225">
        <v>3.8960630910861882E-2</v>
      </c>
      <c r="G18" s="225">
        <v>-0.10829702251270878</v>
      </c>
      <c r="H18" s="225">
        <v>0.12156448202959824</v>
      </c>
      <c r="I18" s="225">
        <v>0.38461538461538458</v>
      </c>
      <c r="J18" s="223">
        <v>-9.4163985761642088E-2</v>
      </c>
    </row>
    <row r="19" spans="2:13" ht="15" customHeight="1">
      <c r="B19" s="229" t="s">
        <v>184</v>
      </c>
      <c r="C19" s="223">
        <v>-1.4700044658363498E-2</v>
      </c>
      <c r="D19" s="225">
        <v>-4.2663032255400024E-2</v>
      </c>
      <c r="E19" s="225">
        <v>7.7712609970674418E-2</v>
      </c>
      <c r="F19" s="225">
        <v>-2.7687682936476943E-3</v>
      </c>
      <c r="G19" s="225">
        <v>-0.22437861763704459</v>
      </c>
      <c r="H19" s="225">
        <v>1.5216637781629117</v>
      </c>
      <c r="I19" s="225">
        <v>-0.42028985507246375</v>
      </c>
      <c r="J19" s="223">
        <v>-2.6950832461568597E-3</v>
      </c>
    </row>
    <row r="20" spans="2:13" ht="15" customHeight="1">
      <c r="B20" s="229" t="s">
        <v>185</v>
      </c>
      <c r="C20" s="223">
        <v>-0.17420308211948488</v>
      </c>
      <c r="D20" s="225">
        <v>-0.18170440654287212</v>
      </c>
      <c r="E20" s="225">
        <v>-7.3871409028727797E-2</v>
      </c>
      <c r="F20" s="225">
        <v>4.9405761931429204E-2</v>
      </c>
      <c r="G20" s="225">
        <v>-0.35012761130541636</v>
      </c>
      <c r="H20" s="225">
        <v>-0.52225471085120212</v>
      </c>
      <c r="I20" s="225">
        <v>-0.11111111111111116</v>
      </c>
      <c r="J20" s="223">
        <v>-0.16993474876618864</v>
      </c>
    </row>
    <row r="21" spans="2:13" ht="15" customHeight="1">
      <c r="B21" s="229" t="s">
        <v>186</v>
      </c>
      <c r="C21" s="223">
        <v>-8.1577181493090012E-2</v>
      </c>
      <c r="D21" s="225">
        <v>-7.8078640807022204E-4</v>
      </c>
      <c r="E21" s="225">
        <v>-0.1428571428571429</v>
      </c>
      <c r="F21" s="225">
        <v>0.17654960660142005</v>
      </c>
      <c r="G21" s="225">
        <v>-0.18650945563126864</v>
      </c>
      <c r="H21" s="225">
        <v>9.5703125E-2</v>
      </c>
      <c r="I21" s="225">
        <v>-8.6956521739130488E-2</v>
      </c>
      <c r="J21" s="223">
        <v>-0.11176058802940148</v>
      </c>
    </row>
    <row r="22" spans="2:13" ht="15" customHeight="1">
      <c r="B22" s="221" t="s">
        <v>187</v>
      </c>
      <c r="C22" s="223">
        <v>1.473326581947676E-2</v>
      </c>
      <c r="D22" s="225">
        <v>3.6646729326877514E-2</v>
      </c>
      <c r="E22" s="225">
        <v>0.18299291371404758</v>
      </c>
      <c r="F22" s="225">
        <v>2.5330682112907343E-2</v>
      </c>
      <c r="G22" s="225">
        <v>-4.3134872417982972E-2</v>
      </c>
      <c r="H22" s="225">
        <v>-0.11534154535274355</v>
      </c>
      <c r="I22" s="225">
        <v>-0.29844961240310075</v>
      </c>
      <c r="J22" s="223">
        <v>-3.3630172865374508E-2</v>
      </c>
    </row>
    <row r="23" spans="2:13" ht="15" customHeight="1">
      <c r="B23" s="221" t="s">
        <v>188</v>
      </c>
      <c r="C23" s="223">
        <v>9.548358989253547E-2</v>
      </c>
      <c r="D23" s="225">
        <v>0.11675507689010334</v>
      </c>
      <c r="E23" s="225">
        <v>-1.1536297129994377E-2</v>
      </c>
      <c r="F23" s="225">
        <v>0.19067507671326278</v>
      </c>
      <c r="G23" s="225">
        <v>2.0490303695572587E-2</v>
      </c>
      <c r="H23" s="225">
        <v>-1.5730337078651679E-2</v>
      </c>
      <c r="I23" s="225">
        <v>-0.33165829145728642</v>
      </c>
      <c r="J23" s="223">
        <v>5.0782569530458233E-2</v>
      </c>
    </row>
    <row r="24" spans="2:13" ht="15" customHeight="1">
      <c r="B24" s="221" t="s">
        <v>189</v>
      </c>
      <c r="C24" s="223">
        <v>0.20599526380043254</v>
      </c>
      <c r="D24" s="225">
        <v>6.6940439951754582E-2</v>
      </c>
      <c r="E24" s="225">
        <v>-2.7922029050952091E-2</v>
      </c>
      <c r="F24" s="225">
        <v>9.294680215182316E-2</v>
      </c>
      <c r="G24" s="225">
        <v>0.11425603739288492</v>
      </c>
      <c r="H24" s="225">
        <v>-0.24586288416075652</v>
      </c>
      <c r="I24" s="225">
        <v>1.5273069679849343</v>
      </c>
      <c r="J24" s="223">
        <v>0.35199758781848334</v>
      </c>
    </row>
    <row r="25" spans="2:13" ht="15" customHeight="1">
      <c r="B25" s="230" t="s">
        <v>190</v>
      </c>
      <c r="C25" s="223">
        <v>-1.3619170918691137E-2</v>
      </c>
      <c r="D25" s="225">
        <v>0.10009608455440788</v>
      </c>
      <c r="E25" s="225">
        <v>-0.11829699469652333</v>
      </c>
      <c r="F25" s="225">
        <v>0.23686297838588133</v>
      </c>
      <c r="G25" s="225">
        <v>2.6952986921173538E-2</v>
      </c>
      <c r="H25" s="225">
        <v>-4.985754985754931E-3</v>
      </c>
      <c r="I25" s="225">
        <v>-0.18131868131868134</v>
      </c>
      <c r="J25" s="223">
        <v>-0.14102702120788024</v>
      </c>
    </row>
    <row r="26" spans="2:13" ht="15" customHeight="1">
      <c r="B26" s="230" t="s">
        <v>191</v>
      </c>
      <c r="C26" s="223">
        <v>0.11339048539000252</v>
      </c>
      <c r="D26" s="225">
        <v>0.14720609200598078</v>
      </c>
      <c r="E26" s="225">
        <v>0.22910412387422974</v>
      </c>
      <c r="F26" s="225">
        <v>0.1559271731065579</v>
      </c>
      <c r="G26" s="225">
        <v>0.11908690869086902</v>
      </c>
      <c r="H26" s="225">
        <v>3.5152636447733476E-2</v>
      </c>
      <c r="I26" s="225">
        <v>-0.41570881226053635</v>
      </c>
      <c r="J26" s="223">
        <v>3.6518852264643131E-2</v>
      </c>
    </row>
    <row r="27" spans="2:13" ht="15" customHeight="1">
      <c r="B27" s="208" t="s">
        <v>192</v>
      </c>
      <c r="C27" s="223">
        <v>6.3466878222926404E-3</v>
      </c>
      <c r="D27" s="225">
        <v>0.14703147828396856</v>
      </c>
      <c r="E27" s="225">
        <v>0.25469831849653812</v>
      </c>
      <c r="F27" s="225">
        <v>-9.202141218455262E-2</v>
      </c>
      <c r="G27" s="225">
        <v>0.75071090047393363</v>
      </c>
      <c r="H27" s="225">
        <v>0.35227272727272729</v>
      </c>
      <c r="I27" s="225">
        <v>6.7415730337078594E-2</v>
      </c>
      <c r="J27" s="223">
        <v>-0.20232466509062252</v>
      </c>
    </row>
    <row r="28" spans="2:13" ht="15" customHeight="1">
      <c r="B28" s="230" t="s">
        <v>193</v>
      </c>
      <c r="C28" s="223">
        <v>1.1645757238896826E-2</v>
      </c>
      <c r="D28" s="225">
        <v>8.1212638770281842E-2</v>
      </c>
      <c r="E28" s="225">
        <v>0.39581437670609643</v>
      </c>
      <c r="F28" s="225">
        <v>-0.15768056968463884</v>
      </c>
      <c r="G28" s="225">
        <v>0.29308836395450566</v>
      </c>
      <c r="H28" s="225">
        <v>0.23771712158808933</v>
      </c>
      <c r="I28" s="225">
        <v>-0.28178137651821866</v>
      </c>
      <c r="J28" s="223">
        <v>-0.10179640718562877</v>
      </c>
    </row>
    <row r="29" spans="2:13" ht="15" customHeight="1">
      <c r="B29" s="230" t="s">
        <v>194</v>
      </c>
      <c r="C29" s="223">
        <v>0.48318597075608016</v>
      </c>
      <c r="D29" s="225">
        <v>0.6312870677039204</v>
      </c>
      <c r="E29" s="225">
        <v>2.1634215343651064E-3</v>
      </c>
      <c r="F29" s="225">
        <v>0.99785378011631121</v>
      </c>
      <c r="G29" s="225">
        <v>0.63538260300850236</v>
      </c>
      <c r="H29" s="225">
        <v>2.7404343329886283E-2</v>
      </c>
      <c r="I29" s="225">
        <v>-5.7581573896353211E-2</v>
      </c>
      <c r="J29" s="223">
        <v>0.22444997645159126</v>
      </c>
    </row>
    <row r="30" spans="2:13" ht="15" customHeight="1">
      <c r="B30" s="232" t="s">
        <v>209</v>
      </c>
      <c r="C30" s="234">
        <v>3.3000290394451515E-2</v>
      </c>
      <c r="D30" s="234">
        <v>7.6337919095418982E-2</v>
      </c>
      <c r="E30" s="234">
        <v>0.1146894721622127</v>
      </c>
      <c r="F30" s="234">
        <v>0.10612993813002758</v>
      </c>
      <c r="G30" s="234">
        <v>-2.086044789516206E-2</v>
      </c>
      <c r="H30" s="234">
        <v>1.9374984632785086E-2</v>
      </c>
      <c r="I30" s="234">
        <v>-9.8966544053249228E-2</v>
      </c>
      <c r="J30" s="223">
        <v>-1.5941575228168636E-2</v>
      </c>
    </row>
    <row r="31" spans="2:13" ht="15" customHeight="1">
      <c r="B31" s="235" t="s">
        <v>10</v>
      </c>
      <c r="C31" s="237">
        <v>2.6242294141912259E-2</v>
      </c>
      <c r="D31" s="237">
        <v>5.6310882751361202E-2</v>
      </c>
      <c r="E31" s="237">
        <v>8.693760770994019E-2</v>
      </c>
      <c r="F31" s="237">
        <v>7.6150088451338194E-2</v>
      </c>
      <c r="G31" s="237">
        <v>-1.167426160337548E-2</v>
      </c>
      <c r="H31" s="237">
        <v>5.7459522958271725E-2</v>
      </c>
      <c r="I31" s="237">
        <v>-6.7273129458607528E-2</v>
      </c>
      <c r="J31" s="237">
        <v>-1.7178847952918797E-2</v>
      </c>
    </row>
    <row r="32" spans="2:13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tr">
        <f>actualizaciones!$C$16</f>
        <v>DINAMARCA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5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>
      <selection activeCell="B13" sqref="B13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2" t="s">
        <v>210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1" t="s">
        <v>174</v>
      </c>
      <c r="C9" s="223">
        <v>1</v>
      </c>
      <c r="D9" s="225">
        <v>0.73563618208901471</v>
      </c>
      <c r="E9" s="225">
        <v>8.7070244935151392E-2</v>
      </c>
      <c r="F9" s="225">
        <v>0.43595551445111935</v>
      </c>
      <c r="G9" s="225">
        <v>0.16130853971943493</v>
      </c>
      <c r="H9" s="225">
        <v>4.2328248023440443E-2</v>
      </c>
      <c r="I9" s="225">
        <v>8.9736349598686111E-3</v>
      </c>
      <c r="J9" s="223">
        <v>0.26436381791098523</v>
      </c>
    </row>
    <row r="10" spans="2:10" ht="15" customHeight="1">
      <c r="B10" s="221" t="s">
        <v>175</v>
      </c>
      <c r="C10" s="223">
        <v>1</v>
      </c>
      <c r="D10" s="225">
        <v>0.52048626107150187</v>
      </c>
      <c r="E10" s="225">
        <v>6.0541910635013914E-2</v>
      </c>
      <c r="F10" s="225">
        <v>0.33682146119044754</v>
      </c>
      <c r="G10" s="225">
        <v>0.10554300805007044</v>
      </c>
      <c r="H10" s="225">
        <v>1.1767121444906225E-2</v>
      </c>
      <c r="I10" s="225">
        <v>5.8127597510637848E-3</v>
      </c>
      <c r="J10" s="223">
        <v>0.47951373892849808</v>
      </c>
    </row>
    <row r="11" spans="2:10" ht="15" customHeight="1">
      <c r="B11" s="221" t="s">
        <v>176</v>
      </c>
      <c r="C11" s="223">
        <v>1</v>
      </c>
      <c r="D11" s="225">
        <v>0.80829628228171413</v>
      </c>
      <c r="E11" s="225">
        <v>0.14591019455743701</v>
      </c>
      <c r="F11" s="225">
        <v>0.5851701195093495</v>
      </c>
      <c r="G11" s="225">
        <v>6.7220067480213155E-2</v>
      </c>
      <c r="H11" s="225">
        <v>6.6770724939299343E-3</v>
      </c>
      <c r="I11" s="225">
        <v>3.3188282407845362E-3</v>
      </c>
      <c r="J11" s="223">
        <v>0.19170371771828587</v>
      </c>
    </row>
    <row r="12" spans="2:10" ht="15" customHeight="1">
      <c r="B12" s="221" t="s">
        <v>177</v>
      </c>
      <c r="C12" s="223">
        <v>1</v>
      </c>
      <c r="D12" s="225">
        <v>0.80780976742971988</v>
      </c>
      <c r="E12" s="225">
        <v>0.10490273215078101</v>
      </c>
      <c r="F12" s="225">
        <v>0.50517568620724373</v>
      </c>
      <c r="G12" s="225">
        <v>0.17839151008475745</v>
      </c>
      <c r="H12" s="225">
        <v>1.2551411940621307E-2</v>
      </c>
      <c r="I12" s="225">
        <v>6.7884270463164252E-3</v>
      </c>
      <c r="J12" s="223">
        <v>0.19219023257028009</v>
      </c>
    </row>
    <row r="13" spans="2:10" ht="15" customHeight="1">
      <c r="B13" s="228" t="s">
        <v>178</v>
      </c>
      <c r="C13" s="223">
        <v>1</v>
      </c>
      <c r="D13" s="225">
        <v>0.62422116624437574</v>
      </c>
      <c r="E13" s="225">
        <v>6.2892798211049289E-2</v>
      </c>
      <c r="F13" s="225">
        <v>0.36909731927900957</v>
      </c>
      <c r="G13" s="225">
        <v>0.1179409033119032</v>
      </c>
      <c r="H13" s="225">
        <v>6.068366049610921E-2</v>
      </c>
      <c r="I13" s="225">
        <v>1.3606484946304427E-2</v>
      </c>
      <c r="J13" s="223">
        <v>0.37577883375562426</v>
      </c>
    </row>
    <row r="14" spans="2:10" ht="15" customHeight="1">
      <c r="B14" s="228" t="s">
        <v>179</v>
      </c>
      <c r="C14" s="223">
        <v>1</v>
      </c>
      <c r="D14" s="225">
        <v>0.46754520940091415</v>
      </c>
      <c r="E14" s="225">
        <v>6.9082192301612555E-2</v>
      </c>
      <c r="F14" s="225">
        <v>0.31310323944291374</v>
      </c>
      <c r="G14" s="225">
        <v>7.5448492330759467E-2</v>
      </c>
      <c r="H14" s="225">
        <v>4.1065803331018919E-3</v>
      </c>
      <c r="I14" s="225">
        <v>5.8047049925265175E-3</v>
      </c>
      <c r="J14" s="223">
        <v>0.53245479059908585</v>
      </c>
    </row>
    <row r="15" spans="2:10" ht="15" customHeight="1">
      <c r="B15" s="228" t="s">
        <v>180</v>
      </c>
      <c r="C15" s="223">
        <v>1</v>
      </c>
      <c r="D15" s="225">
        <v>0.47270369060252326</v>
      </c>
      <c r="E15" s="225">
        <v>9.3738945879023705E-2</v>
      </c>
      <c r="F15" s="225">
        <v>0.26084777738474235</v>
      </c>
      <c r="G15" s="225">
        <v>0.10812404197618206</v>
      </c>
      <c r="H15" s="225">
        <v>8.4158707699563736E-3</v>
      </c>
      <c r="I15" s="225">
        <v>1.577054592618795E-3</v>
      </c>
      <c r="J15" s="223">
        <v>0.52729630939747674</v>
      </c>
    </row>
    <row r="16" spans="2:10" ht="15" customHeight="1">
      <c r="B16" s="228" t="s">
        <v>181</v>
      </c>
      <c r="C16" s="223">
        <v>1</v>
      </c>
      <c r="D16" s="225">
        <v>0.69212817024477113</v>
      </c>
      <c r="E16" s="225">
        <v>8.0045569676256215E-2</v>
      </c>
      <c r="F16" s="225">
        <v>0.43521252944885025</v>
      </c>
      <c r="G16" s="225">
        <v>0.14221720808308724</v>
      </c>
      <c r="H16" s="225">
        <v>2.4399685878930662E-2</v>
      </c>
      <c r="I16" s="225">
        <v>1.0253177157646747E-2</v>
      </c>
      <c r="J16" s="223">
        <v>0.30787182975522892</v>
      </c>
    </row>
    <row r="17" spans="2:10" ht="15" customHeight="1">
      <c r="B17" s="221" t="s">
        <v>182</v>
      </c>
      <c r="C17" s="223">
        <v>1</v>
      </c>
      <c r="D17" s="225">
        <v>0.336605245057224</v>
      </c>
      <c r="E17" s="225">
        <v>2.245258917166159E-2</v>
      </c>
      <c r="F17" s="225">
        <v>0.20927219788687598</v>
      </c>
      <c r="G17" s="225">
        <v>8.8323515874288258E-2</v>
      </c>
      <c r="H17" s="225">
        <v>1.5561405232645336E-2</v>
      </c>
      <c r="I17" s="225">
        <v>9.955368917528172E-4</v>
      </c>
      <c r="J17" s="223">
        <v>0.663394754942776</v>
      </c>
    </row>
    <row r="18" spans="2:10" ht="15" customHeight="1">
      <c r="B18" s="229" t="s">
        <v>183</v>
      </c>
      <c r="C18" s="223">
        <v>1</v>
      </c>
      <c r="D18" s="225">
        <v>0.38767798376027385</v>
      </c>
      <c r="E18" s="225">
        <v>2.2920835469414081E-2</v>
      </c>
      <c r="F18" s="225">
        <v>0.27342109179910368</v>
      </c>
      <c r="G18" s="225">
        <v>8.1223436802328464E-2</v>
      </c>
      <c r="H18" s="225">
        <v>8.7730903438125313E-3</v>
      </c>
      <c r="I18" s="225">
        <v>1.3395293456151085E-3</v>
      </c>
      <c r="J18" s="223">
        <v>0.61232201623972615</v>
      </c>
    </row>
    <row r="19" spans="2:10" ht="15" customHeight="1">
      <c r="B19" s="229" t="s">
        <v>184</v>
      </c>
      <c r="C19" s="223">
        <v>1</v>
      </c>
      <c r="D19" s="225">
        <v>0.29184030619310813</v>
      </c>
      <c r="E19" s="225">
        <v>2.776134060206227E-2</v>
      </c>
      <c r="F19" s="225">
        <v>0.15871177307464715</v>
      </c>
      <c r="G19" s="225">
        <v>8.6041270600677358E-2</v>
      </c>
      <c r="H19" s="225">
        <v>1.8318707744217962E-2</v>
      </c>
      <c r="I19" s="225">
        <v>1.0072141715033931E-3</v>
      </c>
      <c r="J19" s="223">
        <v>0.70815969380689181</v>
      </c>
    </row>
    <row r="20" spans="2:10" ht="15" customHeight="1">
      <c r="B20" s="229" t="s">
        <v>185</v>
      </c>
      <c r="C20" s="223">
        <v>1</v>
      </c>
      <c r="D20" s="225">
        <v>0.359361419295465</v>
      </c>
      <c r="E20" s="225">
        <v>1.7306610767421647E-2</v>
      </c>
      <c r="F20" s="225">
        <v>0.21556572421902961</v>
      </c>
      <c r="G20" s="225">
        <v>8.7875146991154965E-2</v>
      </c>
      <c r="H20" s="225">
        <v>3.7591390152870802E-2</v>
      </c>
      <c r="I20" s="225">
        <v>1.022547164987985E-3</v>
      </c>
      <c r="J20" s="223">
        <v>0.64063858070453494</v>
      </c>
    </row>
    <row r="21" spans="2:10" ht="15" customHeight="1">
      <c r="B21" s="229" t="s">
        <v>186</v>
      </c>
      <c r="C21" s="223">
        <v>1</v>
      </c>
      <c r="D21" s="225">
        <v>0.29589826589595375</v>
      </c>
      <c r="E21" s="225">
        <v>2.1752601156069366E-2</v>
      </c>
      <c r="F21" s="225">
        <v>0.17010867052023121</v>
      </c>
      <c r="G21" s="225">
        <v>9.8265895953757232E-2</v>
      </c>
      <c r="H21" s="225">
        <v>5.1884393063583818E-3</v>
      </c>
      <c r="I21" s="225">
        <v>5.8265895953757223E-4</v>
      </c>
      <c r="J21" s="223">
        <v>0.7041017341040462</v>
      </c>
    </row>
    <row r="22" spans="2:10" ht="15" customHeight="1">
      <c r="B22" s="221" t="s">
        <v>187</v>
      </c>
      <c r="C22" s="223">
        <v>1</v>
      </c>
      <c r="D22" s="225">
        <v>0.70304552185950675</v>
      </c>
      <c r="E22" s="225">
        <v>0.18273131157040756</v>
      </c>
      <c r="F22" s="225">
        <v>0.38181701113901229</v>
      </c>
      <c r="G22" s="225">
        <v>0.10141008305968707</v>
      </c>
      <c r="H22" s="225">
        <v>2.5433004957826282E-2</v>
      </c>
      <c r="I22" s="225">
        <v>1.1654111132573563E-2</v>
      </c>
      <c r="J22" s="223">
        <v>0.29695447814049319</v>
      </c>
    </row>
    <row r="23" spans="2:10" ht="15" customHeight="1">
      <c r="B23" s="221" t="s">
        <v>188</v>
      </c>
      <c r="C23" s="223">
        <v>1</v>
      </c>
      <c r="D23" s="225">
        <v>0.69072711606018422</v>
      </c>
      <c r="E23" s="225">
        <v>0.11642473652813681</v>
      </c>
      <c r="F23" s="225">
        <v>0.46294823357857756</v>
      </c>
      <c r="G23" s="225">
        <v>9.2430569364353413E-2</v>
      </c>
      <c r="H23" s="225">
        <v>1.4515808311791608E-2</v>
      </c>
      <c r="I23" s="225">
        <v>4.4077682773248491E-3</v>
      </c>
      <c r="J23" s="223">
        <v>0.30927288393981572</v>
      </c>
    </row>
    <row r="24" spans="2:10" ht="15" customHeight="1">
      <c r="B24" s="221" t="s">
        <v>189</v>
      </c>
      <c r="C24" s="223">
        <v>1</v>
      </c>
      <c r="D24" s="225">
        <v>0.45312957361693823</v>
      </c>
      <c r="E24" s="225">
        <v>0.15752756366474779</v>
      </c>
      <c r="F24" s="225">
        <v>0.22300956190847887</v>
      </c>
      <c r="G24" s="225">
        <v>5.2334374085276615E-2</v>
      </c>
      <c r="H24" s="225">
        <v>3.8906234754610206E-3</v>
      </c>
      <c r="I24" s="225">
        <v>1.6367450482973948E-2</v>
      </c>
      <c r="J24" s="223">
        <v>0.54687042638306171</v>
      </c>
    </row>
    <row r="25" spans="2:10" ht="15" customHeight="1">
      <c r="B25" s="230" t="s">
        <v>190</v>
      </c>
      <c r="C25" s="223">
        <v>1</v>
      </c>
      <c r="D25" s="225">
        <v>0.58930938195668681</v>
      </c>
      <c r="E25" s="225">
        <v>7.7014141778080886E-2</v>
      </c>
      <c r="F25" s="225">
        <v>0.32105310565799799</v>
      </c>
      <c r="G25" s="225">
        <v>0.14953740043493366</v>
      </c>
      <c r="H25" s="225">
        <v>3.595280068971729E-2</v>
      </c>
      <c r="I25" s="225">
        <v>5.7519333959569182E-3</v>
      </c>
      <c r="J25" s="223">
        <v>0.41069061804331319</v>
      </c>
    </row>
    <row r="26" spans="2:10" ht="15" customHeight="1">
      <c r="B26" s="230" t="s">
        <v>191</v>
      </c>
      <c r="C26" s="223">
        <v>1</v>
      </c>
      <c r="D26" s="225">
        <v>0.71558707746364314</v>
      </c>
      <c r="E26" s="225">
        <v>8.4360868009239684E-2</v>
      </c>
      <c r="F26" s="225">
        <v>0.4392751407098936</v>
      </c>
      <c r="G26" s="225">
        <v>0.17650822569975383</v>
      </c>
      <c r="H26" s="225">
        <v>1.2135211634186811E-2</v>
      </c>
      <c r="I26" s="225">
        <v>3.307631410569238E-3</v>
      </c>
      <c r="J26" s="223">
        <v>0.28441292253635686</v>
      </c>
    </row>
    <row r="27" spans="2:10" ht="15" customHeight="1">
      <c r="B27" s="208" t="s">
        <v>192</v>
      </c>
      <c r="C27" s="223">
        <v>1</v>
      </c>
      <c r="D27" s="225">
        <v>0.68080409932991726</v>
      </c>
      <c r="E27" s="225">
        <v>0.2</v>
      </c>
      <c r="F27" s="225">
        <v>0.28080409932991723</v>
      </c>
      <c r="G27" s="225">
        <v>0.14560504532912888</v>
      </c>
      <c r="H27" s="225">
        <v>4.690579424517146E-2</v>
      </c>
      <c r="I27" s="225">
        <v>7.4891604256996456E-3</v>
      </c>
      <c r="J27" s="223">
        <v>0.3191959006700828</v>
      </c>
    </row>
    <row r="28" spans="2:10" ht="15" customHeight="1">
      <c r="B28" s="230" t="s">
        <v>193</v>
      </c>
      <c r="C28" s="223">
        <v>1</v>
      </c>
      <c r="D28" s="225">
        <v>0.66249803777928939</v>
      </c>
      <c r="E28" s="225">
        <v>8.0267908534351951E-2</v>
      </c>
      <c r="F28" s="225">
        <v>0.17330333315891372</v>
      </c>
      <c r="G28" s="225">
        <v>0.23201297681963268</v>
      </c>
      <c r="H28" s="225">
        <v>0.13050075872534142</v>
      </c>
      <c r="I28" s="225">
        <v>4.6413060541049656E-2</v>
      </c>
      <c r="J28" s="223">
        <v>0.33750196222071061</v>
      </c>
    </row>
    <row r="29" spans="2:10" ht="15" customHeight="1">
      <c r="B29" s="230" t="s">
        <v>194</v>
      </c>
      <c r="C29" s="223">
        <v>1</v>
      </c>
      <c r="D29" s="225">
        <v>0.69947322357448349</v>
      </c>
      <c r="E29" s="225">
        <v>9.9443499512855651E-2</v>
      </c>
      <c r="F29" s="225">
        <v>0.47652624799775417</v>
      </c>
      <c r="G29" s="225">
        <v>8.2583351222814863E-2</v>
      </c>
      <c r="H29" s="225">
        <v>3.2812061363673893E-2</v>
      </c>
      <c r="I29" s="225">
        <v>8.1080634773849428E-3</v>
      </c>
      <c r="J29" s="223">
        <v>0.30052677642551645</v>
      </c>
    </row>
    <row r="30" spans="2:10" ht="15" customHeight="1">
      <c r="B30" s="232" t="s">
        <v>195</v>
      </c>
      <c r="C30" s="234">
        <v>1</v>
      </c>
      <c r="D30" s="234">
        <v>0.55261607165940452</v>
      </c>
      <c r="E30" s="234">
        <v>7.7891832764214033E-2</v>
      </c>
      <c r="F30" s="234">
        <v>0.35255699538295721</v>
      </c>
      <c r="G30" s="234">
        <v>-0.26168324001876891</v>
      </c>
      <c r="H30" s="234">
        <v>2.1426834253543282E-2</v>
      </c>
      <c r="I30" s="234">
        <v>6.9821425799340758E-3</v>
      </c>
      <c r="J30" s="223">
        <v>0.39184198951633353</v>
      </c>
    </row>
    <row r="31" spans="2:10" ht="15" customHeight="1">
      <c r="B31" s="235" t="s">
        <v>10</v>
      </c>
      <c r="C31" s="237">
        <v>1</v>
      </c>
      <c r="D31" s="237">
        <v>0.60815801048366647</v>
      </c>
      <c r="E31" s="237">
        <v>8.0677246925015392E-2</v>
      </c>
      <c r="F31" s="237">
        <v>0.37786632031585538</v>
      </c>
      <c r="G31" s="237">
        <v>0.12120546640931835</v>
      </c>
      <c r="H31" s="237">
        <v>2.1426834253543282E-2</v>
      </c>
      <c r="I31" s="237">
        <v>6.9821425799340758E-3</v>
      </c>
      <c r="J31" s="237">
        <v>0.39184198951633353</v>
      </c>
    </row>
    <row r="32" spans="2:1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 ht="14.25" customHeight="1">
      <c r="B33" s="203" t="str">
        <f>actualizaciones!$C$16</f>
        <v>DINAMARCA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4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>
      <selection activeCell="B13" sqref="B13"/>
    </sheetView>
  </sheetViews>
  <sheetFormatPr baseColWidth="10" defaultRowHeight="12"/>
  <cols>
    <col min="1" max="1" width="15.7109375" style="220" customWidth="1"/>
    <col min="2" max="2" width="16.140625" style="220" customWidth="1"/>
    <col min="3" max="9" width="9.7109375" style="220" customWidth="1"/>
    <col min="10" max="10" width="11.7109375" style="220" customWidth="1"/>
    <col min="11" max="257" width="11.42578125" style="220"/>
    <col min="258" max="258" width="15.85546875" style="220" bestFit="1" customWidth="1"/>
    <col min="259" max="259" width="8.7109375" style="220" customWidth="1"/>
    <col min="260" max="260" width="10.85546875" style="220" customWidth="1"/>
    <col min="261" max="265" width="9.7109375" style="220" bestFit="1" customWidth="1"/>
    <col min="266" max="266" width="16.5703125" style="220" customWidth="1"/>
    <col min="267" max="513" width="11.42578125" style="220"/>
    <col min="514" max="514" width="15.85546875" style="220" bestFit="1" customWidth="1"/>
    <col min="515" max="515" width="8.7109375" style="220" customWidth="1"/>
    <col min="516" max="516" width="10.85546875" style="220" customWidth="1"/>
    <col min="517" max="521" width="9.7109375" style="220" bestFit="1" customWidth="1"/>
    <col min="522" max="522" width="16.5703125" style="220" customWidth="1"/>
    <col min="523" max="769" width="11.42578125" style="220"/>
    <col min="770" max="770" width="15.85546875" style="220" bestFit="1" customWidth="1"/>
    <col min="771" max="771" width="8.7109375" style="220" customWidth="1"/>
    <col min="772" max="772" width="10.85546875" style="220" customWidth="1"/>
    <col min="773" max="777" width="9.7109375" style="220" bestFit="1" customWidth="1"/>
    <col min="778" max="778" width="16.5703125" style="220" customWidth="1"/>
    <col min="779" max="1025" width="11.42578125" style="220"/>
    <col min="1026" max="1026" width="15.85546875" style="220" bestFit="1" customWidth="1"/>
    <col min="1027" max="1027" width="8.7109375" style="220" customWidth="1"/>
    <col min="1028" max="1028" width="10.85546875" style="220" customWidth="1"/>
    <col min="1029" max="1033" width="9.7109375" style="220" bestFit="1" customWidth="1"/>
    <col min="1034" max="1034" width="16.5703125" style="220" customWidth="1"/>
    <col min="1035" max="1281" width="11.42578125" style="220"/>
    <col min="1282" max="1282" width="15.85546875" style="220" bestFit="1" customWidth="1"/>
    <col min="1283" max="1283" width="8.7109375" style="220" customWidth="1"/>
    <col min="1284" max="1284" width="10.85546875" style="220" customWidth="1"/>
    <col min="1285" max="1289" width="9.7109375" style="220" bestFit="1" customWidth="1"/>
    <col min="1290" max="1290" width="16.5703125" style="220" customWidth="1"/>
    <col min="1291" max="1537" width="11.42578125" style="220"/>
    <col min="1538" max="1538" width="15.85546875" style="220" bestFit="1" customWidth="1"/>
    <col min="1539" max="1539" width="8.7109375" style="220" customWidth="1"/>
    <col min="1540" max="1540" width="10.85546875" style="220" customWidth="1"/>
    <col min="1541" max="1545" width="9.7109375" style="220" bestFit="1" customWidth="1"/>
    <col min="1546" max="1546" width="16.5703125" style="220" customWidth="1"/>
    <col min="1547" max="1793" width="11.42578125" style="220"/>
    <col min="1794" max="1794" width="15.85546875" style="220" bestFit="1" customWidth="1"/>
    <col min="1795" max="1795" width="8.7109375" style="220" customWidth="1"/>
    <col min="1796" max="1796" width="10.85546875" style="220" customWidth="1"/>
    <col min="1797" max="1801" width="9.7109375" style="220" bestFit="1" customWidth="1"/>
    <col min="1802" max="1802" width="16.5703125" style="220" customWidth="1"/>
    <col min="1803" max="2049" width="11.42578125" style="220"/>
    <col min="2050" max="2050" width="15.85546875" style="220" bestFit="1" customWidth="1"/>
    <col min="2051" max="2051" width="8.7109375" style="220" customWidth="1"/>
    <col min="2052" max="2052" width="10.85546875" style="220" customWidth="1"/>
    <col min="2053" max="2057" width="9.7109375" style="220" bestFit="1" customWidth="1"/>
    <col min="2058" max="2058" width="16.5703125" style="220" customWidth="1"/>
    <col min="2059" max="2305" width="11.42578125" style="220"/>
    <col min="2306" max="2306" width="15.85546875" style="220" bestFit="1" customWidth="1"/>
    <col min="2307" max="2307" width="8.7109375" style="220" customWidth="1"/>
    <col min="2308" max="2308" width="10.85546875" style="220" customWidth="1"/>
    <col min="2309" max="2313" width="9.7109375" style="220" bestFit="1" customWidth="1"/>
    <col min="2314" max="2314" width="16.5703125" style="220" customWidth="1"/>
    <col min="2315" max="2561" width="11.42578125" style="220"/>
    <col min="2562" max="2562" width="15.85546875" style="220" bestFit="1" customWidth="1"/>
    <col min="2563" max="2563" width="8.7109375" style="220" customWidth="1"/>
    <col min="2564" max="2564" width="10.85546875" style="220" customWidth="1"/>
    <col min="2565" max="2569" width="9.7109375" style="220" bestFit="1" customWidth="1"/>
    <col min="2570" max="2570" width="16.5703125" style="220" customWidth="1"/>
    <col min="2571" max="2817" width="11.42578125" style="220"/>
    <col min="2818" max="2818" width="15.85546875" style="220" bestFit="1" customWidth="1"/>
    <col min="2819" max="2819" width="8.7109375" style="220" customWidth="1"/>
    <col min="2820" max="2820" width="10.85546875" style="220" customWidth="1"/>
    <col min="2821" max="2825" width="9.7109375" style="220" bestFit="1" customWidth="1"/>
    <col min="2826" max="2826" width="16.5703125" style="220" customWidth="1"/>
    <col min="2827" max="3073" width="11.42578125" style="220"/>
    <col min="3074" max="3074" width="15.85546875" style="220" bestFit="1" customWidth="1"/>
    <col min="3075" max="3075" width="8.7109375" style="220" customWidth="1"/>
    <col min="3076" max="3076" width="10.85546875" style="220" customWidth="1"/>
    <col min="3077" max="3081" width="9.7109375" style="220" bestFit="1" customWidth="1"/>
    <col min="3082" max="3082" width="16.5703125" style="220" customWidth="1"/>
    <col min="3083" max="3329" width="11.42578125" style="220"/>
    <col min="3330" max="3330" width="15.85546875" style="220" bestFit="1" customWidth="1"/>
    <col min="3331" max="3331" width="8.7109375" style="220" customWidth="1"/>
    <col min="3332" max="3332" width="10.85546875" style="220" customWidth="1"/>
    <col min="3333" max="3337" width="9.7109375" style="220" bestFit="1" customWidth="1"/>
    <col min="3338" max="3338" width="16.5703125" style="220" customWidth="1"/>
    <col min="3339" max="3585" width="11.42578125" style="220"/>
    <col min="3586" max="3586" width="15.85546875" style="220" bestFit="1" customWidth="1"/>
    <col min="3587" max="3587" width="8.7109375" style="220" customWidth="1"/>
    <col min="3588" max="3588" width="10.85546875" style="220" customWidth="1"/>
    <col min="3589" max="3593" width="9.7109375" style="220" bestFit="1" customWidth="1"/>
    <col min="3594" max="3594" width="16.5703125" style="220" customWidth="1"/>
    <col min="3595" max="3841" width="11.42578125" style="220"/>
    <col min="3842" max="3842" width="15.85546875" style="220" bestFit="1" customWidth="1"/>
    <col min="3843" max="3843" width="8.7109375" style="220" customWidth="1"/>
    <col min="3844" max="3844" width="10.85546875" style="220" customWidth="1"/>
    <col min="3845" max="3849" width="9.7109375" style="220" bestFit="1" customWidth="1"/>
    <col min="3850" max="3850" width="16.5703125" style="220" customWidth="1"/>
    <col min="3851" max="4097" width="11.42578125" style="220"/>
    <col min="4098" max="4098" width="15.85546875" style="220" bestFit="1" customWidth="1"/>
    <col min="4099" max="4099" width="8.7109375" style="220" customWidth="1"/>
    <col min="4100" max="4100" width="10.85546875" style="220" customWidth="1"/>
    <col min="4101" max="4105" width="9.7109375" style="220" bestFit="1" customWidth="1"/>
    <col min="4106" max="4106" width="16.5703125" style="220" customWidth="1"/>
    <col min="4107" max="4353" width="11.42578125" style="220"/>
    <col min="4354" max="4354" width="15.85546875" style="220" bestFit="1" customWidth="1"/>
    <col min="4355" max="4355" width="8.7109375" style="220" customWidth="1"/>
    <col min="4356" max="4356" width="10.85546875" style="220" customWidth="1"/>
    <col min="4357" max="4361" width="9.7109375" style="220" bestFit="1" customWidth="1"/>
    <col min="4362" max="4362" width="16.5703125" style="220" customWidth="1"/>
    <col min="4363" max="4609" width="11.42578125" style="220"/>
    <col min="4610" max="4610" width="15.85546875" style="220" bestFit="1" customWidth="1"/>
    <col min="4611" max="4611" width="8.7109375" style="220" customWidth="1"/>
    <col min="4612" max="4612" width="10.85546875" style="220" customWidth="1"/>
    <col min="4613" max="4617" width="9.7109375" style="220" bestFit="1" customWidth="1"/>
    <col min="4618" max="4618" width="16.5703125" style="220" customWidth="1"/>
    <col min="4619" max="4865" width="11.42578125" style="220"/>
    <col min="4866" max="4866" width="15.85546875" style="220" bestFit="1" customWidth="1"/>
    <col min="4867" max="4867" width="8.7109375" style="220" customWidth="1"/>
    <col min="4868" max="4868" width="10.85546875" style="220" customWidth="1"/>
    <col min="4869" max="4873" width="9.7109375" style="220" bestFit="1" customWidth="1"/>
    <col min="4874" max="4874" width="16.5703125" style="220" customWidth="1"/>
    <col min="4875" max="5121" width="11.42578125" style="220"/>
    <col min="5122" max="5122" width="15.85546875" style="220" bestFit="1" customWidth="1"/>
    <col min="5123" max="5123" width="8.7109375" style="220" customWidth="1"/>
    <col min="5124" max="5124" width="10.85546875" style="220" customWidth="1"/>
    <col min="5125" max="5129" width="9.7109375" style="220" bestFit="1" customWidth="1"/>
    <col min="5130" max="5130" width="16.5703125" style="220" customWidth="1"/>
    <col min="5131" max="5377" width="11.42578125" style="220"/>
    <col min="5378" max="5378" width="15.85546875" style="220" bestFit="1" customWidth="1"/>
    <col min="5379" max="5379" width="8.7109375" style="220" customWidth="1"/>
    <col min="5380" max="5380" width="10.85546875" style="220" customWidth="1"/>
    <col min="5381" max="5385" width="9.7109375" style="220" bestFit="1" customWidth="1"/>
    <col min="5386" max="5386" width="16.5703125" style="220" customWidth="1"/>
    <col min="5387" max="5633" width="11.42578125" style="220"/>
    <col min="5634" max="5634" width="15.85546875" style="220" bestFit="1" customWidth="1"/>
    <col min="5635" max="5635" width="8.7109375" style="220" customWidth="1"/>
    <col min="5636" max="5636" width="10.85546875" style="220" customWidth="1"/>
    <col min="5637" max="5641" width="9.7109375" style="220" bestFit="1" customWidth="1"/>
    <col min="5642" max="5642" width="16.5703125" style="220" customWidth="1"/>
    <col min="5643" max="5889" width="11.42578125" style="220"/>
    <col min="5890" max="5890" width="15.85546875" style="220" bestFit="1" customWidth="1"/>
    <col min="5891" max="5891" width="8.7109375" style="220" customWidth="1"/>
    <col min="5892" max="5892" width="10.85546875" style="220" customWidth="1"/>
    <col min="5893" max="5897" width="9.7109375" style="220" bestFit="1" customWidth="1"/>
    <col min="5898" max="5898" width="16.5703125" style="220" customWidth="1"/>
    <col min="5899" max="6145" width="11.42578125" style="220"/>
    <col min="6146" max="6146" width="15.85546875" style="220" bestFit="1" customWidth="1"/>
    <col min="6147" max="6147" width="8.7109375" style="220" customWidth="1"/>
    <col min="6148" max="6148" width="10.85546875" style="220" customWidth="1"/>
    <col min="6149" max="6153" width="9.7109375" style="220" bestFit="1" customWidth="1"/>
    <col min="6154" max="6154" width="16.5703125" style="220" customWidth="1"/>
    <col min="6155" max="6401" width="11.42578125" style="220"/>
    <col min="6402" max="6402" width="15.85546875" style="220" bestFit="1" customWidth="1"/>
    <col min="6403" max="6403" width="8.7109375" style="220" customWidth="1"/>
    <col min="6404" max="6404" width="10.85546875" style="220" customWidth="1"/>
    <col min="6405" max="6409" width="9.7109375" style="220" bestFit="1" customWidth="1"/>
    <col min="6410" max="6410" width="16.5703125" style="220" customWidth="1"/>
    <col min="6411" max="6657" width="11.42578125" style="220"/>
    <col min="6658" max="6658" width="15.85546875" style="220" bestFit="1" customWidth="1"/>
    <col min="6659" max="6659" width="8.7109375" style="220" customWidth="1"/>
    <col min="6660" max="6660" width="10.85546875" style="220" customWidth="1"/>
    <col min="6661" max="6665" width="9.7109375" style="220" bestFit="1" customWidth="1"/>
    <col min="6666" max="6666" width="16.5703125" style="220" customWidth="1"/>
    <col min="6667" max="6913" width="11.42578125" style="220"/>
    <col min="6914" max="6914" width="15.85546875" style="220" bestFit="1" customWidth="1"/>
    <col min="6915" max="6915" width="8.7109375" style="220" customWidth="1"/>
    <col min="6916" max="6916" width="10.85546875" style="220" customWidth="1"/>
    <col min="6917" max="6921" width="9.7109375" style="220" bestFit="1" customWidth="1"/>
    <col min="6922" max="6922" width="16.5703125" style="220" customWidth="1"/>
    <col min="6923" max="7169" width="11.42578125" style="220"/>
    <col min="7170" max="7170" width="15.85546875" style="220" bestFit="1" customWidth="1"/>
    <col min="7171" max="7171" width="8.7109375" style="220" customWidth="1"/>
    <col min="7172" max="7172" width="10.85546875" style="220" customWidth="1"/>
    <col min="7173" max="7177" width="9.7109375" style="220" bestFit="1" customWidth="1"/>
    <col min="7178" max="7178" width="16.5703125" style="220" customWidth="1"/>
    <col min="7179" max="7425" width="11.42578125" style="220"/>
    <col min="7426" max="7426" width="15.85546875" style="220" bestFit="1" customWidth="1"/>
    <col min="7427" max="7427" width="8.7109375" style="220" customWidth="1"/>
    <col min="7428" max="7428" width="10.85546875" style="220" customWidth="1"/>
    <col min="7429" max="7433" width="9.7109375" style="220" bestFit="1" customWidth="1"/>
    <col min="7434" max="7434" width="16.5703125" style="220" customWidth="1"/>
    <col min="7435" max="7681" width="11.42578125" style="220"/>
    <col min="7682" max="7682" width="15.85546875" style="220" bestFit="1" customWidth="1"/>
    <col min="7683" max="7683" width="8.7109375" style="220" customWidth="1"/>
    <col min="7684" max="7684" width="10.85546875" style="220" customWidth="1"/>
    <col min="7685" max="7689" width="9.7109375" style="220" bestFit="1" customWidth="1"/>
    <col min="7690" max="7690" width="16.5703125" style="220" customWidth="1"/>
    <col min="7691" max="7937" width="11.42578125" style="220"/>
    <col min="7938" max="7938" width="15.85546875" style="220" bestFit="1" customWidth="1"/>
    <col min="7939" max="7939" width="8.7109375" style="220" customWidth="1"/>
    <col min="7940" max="7940" width="10.85546875" style="220" customWidth="1"/>
    <col min="7941" max="7945" width="9.7109375" style="220" bestFit="1" customWidth="1"/>
    <col min="7946" max="7946" width="16.5703125" style="220" customWidth="1"/>
    <col min="7947" max="8193" width="11.42578125" style="220"/>
    <col min="8194" max="8194" width="15.85546875" style="220" bestFit="1" customWidth="1"/>
    <col min="8195" max="8195" width="8.7109375" style="220" customWidth="1"/>
    <col min="8196" max="8196" width="10.85546875" style="220" customWidth="1"/>
    <col min="8197" max="8201" width="9.7109375" style="220" bestFit="1" customWidth="1"/>
    <col min="8202" max="8202" width="16.5703125" style="220" customWidth="1"/>
    <col min="8203" max="8449" width="11.42578125" style="220"/>
    <col min="8450" max="8450" width="15.85546875" style="220" bestFit="1" customWidth="1"/>
    <col min="8451" max="8451" width="8.7109375" style="220" customWidth="1"/>
    <col min="8452" max="8452" width="10.85546875" style="220" customWidth="1"/>
    <col min="8453" max="8457" width="9.7109375" style="220" bestFit="1" customWidth="1"/>
    <col min="8458" max="8458" width="16.5703125" style="220" customWidth="1"/>
    <col min="8459" max="8705" width="11.42578125" style="220"/>
    <col min="8706" max="8706" width="15.85546875" style="220" bestFit="1" customWidth="1"/>
    <col min="8707" max="8707" width="8.7109375" style="220" customWidth="1"/>
    <col min="8708" max="8708" width="10.85546875" style="220" customWidth="1"/>
    <col min="8709" max="8713" width="9.7109375" style="220" bestFit="1" customWidth="1"/>
    <col min="8714" max="8714" width="16.5703125" style="220" customWidth="1"/>
    <col min="8715" max="8961" width="11.42578125" style="220"/>
    <col min="8962" max="8962" width="15.85546875" style="220" bestFit="1" customWidth="1"/>
    <col min="8963" max="8963" width="8.7109375" style="220" customWidth="1"/>
    <col min="8964" max="8964" width="10.85546875" style="220" customWidth="1"/>
    <col min="8965" max="8969" width="9.7109375" style="220" bestFit="1" customWidth="1"/>
    <col min="8970" max="8970" width="16.5703125" style="220" customWidth="1"/>
    <col min="8971" max="9217" width="11.42578125" style="220"/>
    <col min="9218" max="9218" width="15.85546875" style="220" bestFit="1" customWidth="1"/>
    <col min="9219" max="9219" width="8.7109375" style="220" customWidth="1"/>
    <col min="9220" max="9220" width="10.85546875" style="220" customWidth="1"/>
    <col min="9221" max="9225" width="9.7109375" style="220" bestFit="1" customWidth="1"/>
    <col min="9226" max="9226" width="16.5703125" style="220" customWidth="1"/>
    <col min="9227" max="9473" width="11.42578125" style="220"/>
    <col min="9474" max="9474" width="15.85546875" style="220" bestFit="1" customWidth="1"/>
    <col min="9475" max="9475" width="8.7109375" style="220" customWidth="1"/>
    <col min="9476" max="9476" width="10.85546875" style="220" customWidth="1"/>
    <col min="9477" max="9481" width="9.7109375" style="220" bestFit="1" customWidth="1"/>
    <col min="9482" max="9482" width="16.5703125" style="220" customWidth="1"/>
    <col min="9483" max="9729" width="11.42578125" style="220"/>
    <col min="9730" max="9730" width="15.85546875" style="220" bestFit="1" customWidth="1"/>
    <col min="9731" max="9731" width="8.7109375" style="220" customWidth="1"/>
    <col min="9732" max="9732" width="10.85546875" style="220" customWidth="1"/>
    <col min="9733" max="9737" width="9.7109375" style="220" bestFit="1" customWidth="1"/>
    <col min="9738" max="9738" width="16.5703125" style="220" customWidth="1"/>
    <col min="9739" max="9985" width="11.42578125" style="220"/>
    <col min="9986" max="9986" width="15.85546875" style="220" bestFit="1" customWidth="1"/>
    <col min="9987" max="9987" width="8.7109375" style="220" customWidth="1"/>
    <col min="9988" max="9988" width="10.85546875" style="220" customWidth="1"/>
    <col min="9989" max="9993" width="9.7109375" style="220" bestFit="1" customWidth="1"/>
    <col min="9994" max="9994" width="16.5703125" style="220" customWidth="1"/>
    <col min="9995" max="10241" width="11.42578125" style="220"/>
    <col min="10242" max="10242" width="15.85546875" style="220" bestFit="1" customWidth="1"/>
    <col min="10243" max="10243" width="8.7109375" style="220" customWidth="1"/>
    <col min="10244" max="10244" width="10.85546875" style="220" customWidth="1"/>
    <col min="10245" max="10249" width="9.7109375" style="220" bestFit="1" customWidth="1"/>
    <col min="10250" max="10250" width="16.5703125" style="220" customWidth="1"/>
    <col min="10251" max="10497" width="11.42578125" style="220"/>
    <col min="10498" max="10498" width="15.85546875" style="220" bestFit="1" customWidth="1"/>
    <col min="10499" max="10499" width="8.7109375" style="220" customWidth="1"/>
    <col min="10500" max="10500" width="10.85546875" style="220" customWidth="1"/>
    <col min="10501" max="10505" width="9.7109375" style="220" bestFit="1" customWidth="1"/>
    <col min="10506" max="10506" width="16.5703125" style="220" customWidth="1"/>
    <col min="10507" max="10753" width="11.42578125" style="220"/>
    <col min="10754" max="10754" width="15.85546875" style="220" bestFit="1" customWidth="1"/>
    <col min="10755" max="10755" width="8.7109375" style="220" customWidth="1"/>
    <col min="10756" max="10756" width="10.85546875" style="220" customWidth="1"/>
    <col min="10757" max="10761" width="9.7109375" style="220" bestFit="1" customWidth="1"/>
    <col min="10762" max="10762" width="16.5703125" style="220" customWidth="1"/>
    <col min="10763" max="11009" width="11.42578125" style="220"/>
    <col min="11010" max="11010" width="15.85546875" style="220" bestFit="1" customWidth="1"/>
    <col min="11011" max="11011" width="8.7109375" style="220" customWidth="1"/>
    <col min="11012" max="11012" width="10.85546875" style="220" customWidth="1"/>
    <col min="11013" max="11017" width="9.7109375" style="220" bestFit="1" customWidth="1"/>
    <col min="11018" max="11018" width="16.5703125" style="220" customWidth="1"/>
    <col min="11019" max="11265" width="11.42578125" style="220"/>
    <col min="11266" max="11266" width="15.85546875" style="220" bestFit="1" customWidth="1"/>
    <col min="11267" max="11267" width="8.7109375" style="220" customWidth="1"/>
    <col min="11268" max="11268" width="10.85546875" style="220" customWidth="1"/>
    <col min="11269" max="11273" width="9.7109375" style="220" bestFit="1" customWidth="1"/>
    <col min="11274" max="11274" width="16.5703125" style="220" customWidth="1"/>
    <col min="11275" max="11521" width="11.42578125" style="220"/>
    <col min="11522" max="11522" width="15.85546875" style="220" bestFit="1" customWidth="1"/>
    <col min="11523" max="11523" width="8.7109375" style="220" customWidth="1"/>
    <col min="11524" max="11524" width="10.85546875" style="220" customWidth="1"/>
    <col min="11525" max="11529" width="9.7109375" style="220" bestFit="1" customWidth="1"/>
    <col min="11530" max="11530" width="16.5703125" style="220" customWidth="1"/>
    <col min="11531" max="11777" width="11.42578125" style="220"/>
    <col min="11778" max="11778" width="15.85546875" style="220" bestFit="1" customWidth="1"/>
    <col min="11779" max="11779" width="8.7109375" style="220" customWidth="1"/>
    <col min="11780" max="11780" width="10.85546875" style="220" customWidth="1"/>
    <col min="11781" max="11785" width="9.7109375" style="220" bestFit="1" customWidth="1"/>
    <col min="11786" max="11786" width="16.5703125" style="220" customWidth="1"/>
    <col min="11787" max="12033" width="11.42578125" style="220"/>
    <col min="12034" max="12034" width="15.85546875" style="220" bestFit="1" customWidth="1"/>
    <col min="12035" max="12035" width="8.7109375" style="220" customWidth="1"/>
    <col min="12036" max="12036" width="10.85546875" style="220" customWidth="1"/>
    <col min="12037" max="12041" width="9.7109375" style="220" bestFit="1" customWidth="1"/>
    <col min="12042" max="12042" width="16.5703125" style="220" customWidth="1"/>
    <col min="12043" max="12289" width="11.42578125" style="220"/>
    <col min="12290" max="12290" width="15.85546875" style="220" bestFit="1" customWidth="1"/>
    <col min="12291" max="12291" width="8.7109375" style="220" customWidth="1"/>
    <col min="12292" max="12292" width="10.85546875" style="220" customWidth="1"/>
    <col min="12293" max="12297" width="9.7109375" style="220" bestFit="1" customWidth="1"/>
    <col min="12298" max="12298" width="16.5703125" style="220" customWidth="1"/>
    <col min="12299" max="12545" width="11.42578125" style="220"/>
    <col min="12546" max="12546" width="15.85546875" style="220" bestFit="1" customWidth="1"/>
    <col min="12547" max="12547" width="8.7109375" style="220" customWidth="1"/>
    <col min="12548" max="12548" width="10.85546875" style="220" customWidth="1"/>
    <col min="12549" max="12553" width="9.7109375" style="220" bestFit="1" customWidth="1"/>
    <col min="12554" max="12554" width="16.5703125" style="220" customWidth="1"/>
    <col min="12555" max="12801" width="11.42578125" style="220"/>
    <col min="12802" max="12802" width="15.85546875" style="220" bestFit="1" customWidth="1"/>
    <col min="12803" max="12803" width="8.7109375" style="220" customWidth="1"/>
    <col min="12804" max="12804" width="10.85546875" style="220" customWidth="1"/>
    <col min="12805" max="12809" width="9.7109375" style="220" bestFit="1" customWidth="1"/>
    <col min="12810" max="12810" width="16.5703125" style="220" customWidth="1"/>
    <col min="12811" max="13057" width="11.42578125" style="220"/>
    <col min="13058" max="13058" width="15.85546875" style="220" bestFit="1" customWidth="1"/>
    <col min="13059" max="13059" width="8.7109375" style="220" customWidth="1"/>
    <col min="13060" max="13060" width="10.85546875" style="220" customWidth="1"/>
    <col min="13061" max="13065" width="9.7109375" style="220" bestFit="1" customWidth="1"/>
    <col min="13066" max="13066" width="16.5703125" style="220" customWidth="1"/>
    <col min="13067" max="13313" width="11.42578125" style="220"/>
    <col min="13314" max="13314" width="15.85546875" style="220" bestFit="1" customWidth="1"/>
    <col min="13315" max="13315" width="8.7109375" style="220" customWidth="1"/>
    <col min="13316" max="13316" width="10.85546875" style="220" customWidth="1"/>
    <col min="13317" max="13321" width="9.7109375" style="220" bestFit="1" customWidth="1"/>
    <col min="13322" max="13322" width="16.5703125" style="220" customWidth="1"/>
    <col min="13323" max="13569" width="11.42578125" style="220"/>
    <col min="13570" max="13570" width="15.85546875" style="220" bestFit="1" customWidth="1"/>
    <col min="13571" max="13571" width="8.7109375" style="220" customWidth="1"/>
    <col min="13572" max="13572" width="10.85546875" style="220" customWidth="1"/>
    <col min="13573" max="13577" width="9.7109375" style="220" bestFit="1" customWidth="1"/>
    <col min="13578" max="13578" width="16.5703125" style="220" customWidth="1"/>
    <col min="13579" max="13825" width="11.42578125" style="220"/>
    <col min="13826" max="13826" width="15.85546875" style="220" bestFit="1" customWidth="1"/>
    <col min="13827" max="13827" width="8.7109375" style="220" customWidth="1"/>
    <col min="13828" max="13828" width="10.85546875" style="220" customWidth="1"/>
    <col min="13829" max="13833" width="9.7109375" style="220" bestFit="1" customWidth="1"/>
    <col min="13834" max="13834" width="16.5703125" style="220" customWidth="1"/>
    <col min="13835" max="14081" width="11.42578125" style="220"/>
    <col min="14082" max="14082" width="15.85546875" style="220" bestFit="1" customWidth="1"/>
    <col min="14083" max="14083" width="8.7109375" style="220" customWidth="1"/>
    <col min="14084" max="14084" width="10.85546875" style="220" customWidth="1"/>
    <col min="14085" max="14089" width="9.7109375" style="220" bestFit="1" customWidth="1"/>
    <col min="14090" max="14090" width="16.5703125" style="220" customWidth="1"/>
    <col min="14091" max="14337" width="11.42578125" style="220"/>
    <col min="14338" max="14338" width="15.85546875" style="220" bestFit="1" customWidth="1"/>
    <col min="14339" max="14339" width="8.7109375" style="220" customWidth="1"/>
    <col min="14340" max="14340" width="10.85546875" style="220" customWidth="1"/>
    <col min="14341" max="14345" width="9.7109375" style="220" bestFit="1" customWidth="1"/>
    <col min="14346" max="14346" width="16.5703125" style="220" customWidth="1"/>
    <col min="14347" max="14593" width="11.42578125" style="220"/>
    <col min="14594" max="14594" width="15.85546875" style="220" bestFit="1" customWidth="1"/>
    <col min="14595" max="14595" width="8.7109375" style="220" customWidth="1"/>
    <col min="14596" max="14596" width="10.85546875" style="220" customWidth="1"/>
    <col min="14597" max="14601" width="9.7109375" style="220" bestFit="1" customWidth="1"/>
    <col min="14602" max="14602" width="16.5703125" style="220" customWidth="1"/>
    <col min="14603" max="14849" width="11.42578125" style="220"/>
    <col min="14850" max="14850" width="15.85546875" style="220" bestFit="1" customWidth="1"/>
    <col min="14851" max="14851" width="8.7109375" style="220" customWidth="1"/>
    <col min="14852" max="14852" width="10.85546875" style="220" customWidth="1"/>
    <col min="14853" max="14857" width="9.7109375" style="220" bestFit="1" customWidth="1"/>
    <col min="14858" max="14858" width="16.5703125" style="220" customWidth="1"/>
    <col min="14859" max="15105" width="11.42578125" style="220"/>
    <col min="15106" max="15106" width="15.85546875" style="220" bestFit="1" customWidth="1"/>
    <col min="15107" max="15107" width="8.7109375" style="220" customWidth="1"/>
    <col min="15108" max="15108" width="10.85546875" style="220" customWidth="1"/>
    <col min="15109" max="15113" width="9.7109375" style="220" bestFit="1" customWidth="1"/>
    <col min="15114" max="15114" width="16.5703125" style="220" customWidth="1"/>
    <col min="15115" max="15361" width="11.42578125" style="220"/>
    <col min="15362" max="15362" width="15.85546875" style="220" bestFit="1" customWidth="1"/>
    <col min="15363" max="15363" width="8.7109375" style="220" customWidth="1"/>
    <col min="15364" max="15364" width="10.85546875" style="220" customWidth="1"/>
    <col min="15365" max="15369" width="9.7109375" style="220" bestFit="1" customWidth="1"/>
    <col min="15370" max="15370" width="16.5703125" style="220" customWidth="1"/>
    <col min="15371" max="15617" width="11.42578125" style="220"/>
    <col min="15618" max="15618" width="15.85546875" style="220" bestFit="1" customWidth="1"/>
    <col min="15619" max="15619" width="8.7109375" style="220" customWidth="1"/>
    <col min="15620" max="15620" width="10.85546875" style="220" customWidth="1"/>
    <col min="15621" max="15625" width="9.7109375" style="220" bestFit="1" customWidth="1"/>
    <col min="15626" max="15626" width="16.5703125" style="220" customWidth="1"/>
    <col min="15627" max="15873" width="11.42578125" style="220"/>
    <col min="15874" max="15874" width="15.85546875" style="220" bestFit="1" customWidth="1"/>
    <col min="15875" max="15875" width="8.7109375" style="220" customWidth="1"/>
    <col min="15876" max="15876" width="10.85546875" style="220" customWidth="1"/>
    <col min="15877" max="15881" width="9.7109375" style="220" bestFit="1" customWidth="1"/>
    <col min="15882" max="15882" width="16.5703125" style="220" customWidth="1"/>
    <col min="15883" max="16129" width="11.42578125" style="220"/>
    <col min="16130" max="16130" width="15.85546875" style="220" bestFit="1" customWidth="1"/>
    <col min="16131" max="16131" width="8.7109375" style="220" customWidth="1"/>
    <col min="16132" max="16132" width="10.85546875" style="220" customWidth="1"/>
    <col min="16133" max="16137" width="9.7109375" style="220" bestFit="1" customWidth="1"/>
    <col min="16138" max="16138" width="16.5703125" style="220" customWidth="1"/>
    <col min="16139" max="16384" width="11.42578125" style="22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2" t="s">
        <v>211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1" t="s">
        <v>174</v>
      </c>
      <c r="C9" s="109">
        <f>'Nacionalidad-Alojamiento(datos)'!C9/'Nacionalidad-Alojamiento(datos)'!$C$31</f>
        <v>0.30347451268544345</v>
      </c>
      <c r="D9" s="108">
        <f>'Nacionalidad-Alojamiento(datos)'!E9/'Nacionalidad-Alojamiento(datos)'!$E$31</f>
        <v>0.36708688864542993</v>
      </c>
      <c r="E9" s="108">
        <f>'Nacionalidad-Alojamiento(datos)'!G9/'Nacionalidad-Alojamiento(datos)'!$G$31</f>
        <v>0.32752233322557966</v>
      </c>
      <c r="F9" s="108">
        <f>'Nacionalidad-Alojamiento(datos)'!I9/'Nacionalidad-Alojamiento(datos)'!$I$31</f>
        <v>0.35012749268046855</v>
      </c>
      <c r="G9" s="108">
        <f>'Nacionalidad-Alojamiento(datos)'!K9/'Nacionalidad-Alojamiento(datos)'!$K$31</f>
        <v>0.40388467561387542</v>
      </c>
      <c r="H9" s="108">
        <f>'Nacionalidad-Alojamiento(datos)'!M9/'Nacionalidad-Alojamiento(datos)'!$M$31</f>
        <v>0.59950734157650698</v>
      </c>
      <c r="I9" s="108">
        <f>'Nacionalidad-Alojamiento(datos)'!O9/'Nacionalidad-Alojamiento(datos)'!$O$31</f>
        <v>0.39003349835472684</v>
      </c>
      <c r="J9" s="109">
        <f>'Nacionalidad-Alojamiento(datos)'!Q9/'Nacionalidad-Alojamiento(datos)'!$Q$31</f>
        <v>0.20474498129010585</v>
      </c>
    </row>
    <row r="10" spans="2:10" ht="15" customHeight="1">
      <c r="B10" s="221" t="s">
        <v>175</v>
      </c>
      <c r="C10" s="109">
        <f>'Nacionalidad-Alojamiento(datos)'!C10/'Nacionalidad-Alojamiento(datos)'!$C$31</f>
        <v>2.9234423268979008E-2</v>
      </c>
      <c r="D10" s="108">
        <f>'Nacionalidad-Alojamiento(datos)'!E10/'Nacionalidad-Alojamiento(datos)'!$E$31</f>
        <v>2.5020003682515436E-2</v>
      </c>
      <c r="E10" s="108">
        <f>'Nacionalidad-Alojamiento(datos)'!G10/'Nacionalidad-Alojamiento(datos)'!$G$31</f>
        <v>2.1938128883620935E-2</v>
      </c>
      <c r="F10" s="108">
        <f>'Nacionalidad-Alojamiento(datos)'!I10/'Nacionalidad-Alojamiento(datos)'!$I$31</f>
        <v>2.6058901344493166E-2</v>
      </c>
      <c r="G10" s="108">
        <f>'Nacionalidad-Alojamiento(datos)'!K10/'Nacionalidad-Alojamiento(datos)'!$K$31</f>
        <v>2.5456681631809665E-2</v>
      </c>
      <c r="H10" s="108">
        <f>'Nacionalidad-Alojamiento(datos)'!M10/'Nacionalidad-Alojamiento(datos)'!$M$31</f>
        <v>1.6054868624420401E-2</v>
      </c>
      <c r="I10" s="108">
        <f>'Nacionalidad-Alojamiento(datos)'!O10/'Nacionalidad-Alojamiento(datos)'!$O$31</f>
        <v>2.4338185159932409E-2</v>
      </c>
      <c r="J10" s="109">
        <f>'Nacionalidad-Alojamiento(datos)'!Q10/'Nacionalidad-Alojamiento(datos)'!$Q$31</f>
        <v>3.5775409430800861E-2</v>
      </c>
    </row>
    <row r="11" spans="2:10" ht="15" customHeight="1">
      <c r="B11" s="221" t="s">
        <v>176</v>
      </c>
      <c r="C11" s="109">
        <f>'Nacionalidad-Alojamiento(datos)'!C11/'Nacionalidad-Alojamiento(datos)'!$C$31</f>
        <v>2.6256151262852322E-2</v>
      </c>
      <c r="D11" s="108">
        <f>'Nacionalidad-Alojamiento(datos)'!E11/'Nacionalidad-Alojamiento(datos)'!$E$31</f>
        <v>3.4896768745858446E-2</v>
      </c>
      <c r="E11" s="108">
        <f>'Nacionalidad-Alojamiento(datos)'!G11/'Nacionalidad-Alojamiento(datos)'!$G$31</f>
        <v>4.7486004854045125E-2</v>
      </c>
      <c r="F11" s="108">
        <f>'Nacionalidad-Alojamiento(datos)'!I11/'Nacionalidad-Alojamiento(datos)'!$I$31</f>
        <v>4.0660716095300434E-2</v>
      </c>
      <c r="G11" s="108">
        <f>'Nacionalidad-Alojamiento(datos)'!K11/'Nacionalidad-Alojamiento(datos)'!$K$31</f>
        <v>1.4561556602565306E-2</v>
      </c>
      <c r="H11" s="108">
        <f>'Nacionalidad-Alojamiento(datos)'!M11/'Nacionalidad-Alojamiento(datos)'!$M$31</f>
        <v>8.1819938176197829E-3</v>
      </c>
      <c r="I11" s="108">
        <f>'Nacionalidad-Alojamiento(datos)'!O11/'Nacionalidad-Alojamiento(datos)'!$O$31</f>
        <v>1.2480360477870335E-2</v>
      </c>
      <c r="J11" s="109">
        <f>'Nacionalidad-Alojamiento(datos)'!Q11/'Nacionalidad-Alojamiento(datos)'!$Q$31</f>
        <v>1.2845488601860636E-2</v>
      </c>
    </row>
    <row r="12" spans="2:10" ht="15" customHeight="1">
      <c r="B12" s="221" t="s">
        <v>177</v>
      </c>
      <c r="C12" s="109">
        <f>'Nacionalidad-Alojamiento(datos)'!C12/'Nacionalidad-Alojamiento(datos)'!$C$31</f>
        <v>0.11101592213316223</v>
      </c>
      <c r="D12" s="108">
        <f>'Nacionalidad-Alojamiento(datos)'!E12/'Nacionalidad-Alojamiento(datos)'!$E$31</f>
        <v>0.14746125956322373</v>
      </c>
      <c r="E12" s="108">
        <f>'Nacionalidad-Alojamiento(datos)'!G12/'Nacionalidad-Alojamiento(datos)'!$G$31</f>
        <v>0.14435140002770808</v>
      </c>
      <c r="F12" s="108">
        <f>'Nacionalidad-Alojamiento(datos)'!I12/'Nacionalidad-Alojamiento(datos)'!$I$31</f>
        <v>0.14841900859719709</v>
      </c>
      <c r="G12" s="108">
        <f>'Nacionalidad-Alojamiento(datos)'!K12/'Nacionalidad-Alojamiento(datos)'!$K$31</f>
        <v>0.16339442914155636</v>
      </c>
      <c r="H12" s="108">
        <f>'Nacionalidad-Alojamiento(datos)'!M12/'Nacionalidad-Alojamiento(datos)'!$M$31</f>
        <v>6.5030911901081914E-2</v>
      </c>
      <c r="I12" s="108">
        <f>'Nacionalidad-Alojamiento(datos)'!O12/'Nacionalidad-Alojamiento(datos)'!$O$31</f>
        <v>0.10793584916847004</v>
      </c>
      <c r="J12" s="109">
        <f>'Nacionalidad-Alojamiento(datos)'!Q12/'Nacionalidad-Alojamiento(datos)'!$Q$31</f>
        <v>5.4450968667530145E-2</v>
      </c>
    </row>
    <row r="13" spans="2:10" ht="15" customHeight="1">
      <c r="B13" s="228" t="s">
        <v>178</v>
      </c>
      <c r="C13" s="109">
        <f>'Nacionalidad-Alojamiento(datos)'!C13/'Nacionalidad-Alojamiento(datos)'!$C$31</f>
        <v>2.2954986468515366E-2</v>
      </c>
      <c r="D13" s="108">
        <f>'Nacionalidad-Alojamiento(datos)'!E13/'Nacionalidad-Alojamiento(datos)'!$E$31</f>
        <v>2.3561291929879734E-2</v>
      </c>
      <c r="E13" s="108">
        <f>'Nacionalidad-Alojamiento(datos)'!G13/'Nacionalidad-Alojamiento(datos)'!$G$31</f>
        <v>1.7894801656327449E-2</v>
      </c>
      <c r="F13" s="108">
        <f>'Nacionalidad-Alojamiento(datos)'!I13/'Nacionalidad-Alojamiento(datos)'!$I$31</f>
        <v>2.2422278763909849E-2</v>
      </c>
      <c r="G13" s="108">
        <f>'Nacionalidad-Alojamiento(datos)'!K13/'Nacionalidad-Alojamiento(datos)'!$K$31</f>
        <v>2.233671400979878E-2</v>
      </c>
      <c r="H13" s="108">
        <f>'Nacionalidad-Alojamiento(datos)'!M13/'Nacionalidad-Alojamiento(datos)'!$M$31</f>
        <v>6.5011591962905721E-2</v>
      </c>
      <c r="I13" s="108">
        <f>'Nacionalidad-Alojamiento(datos)'!O13/'Nacionalidad-Alojamiento(datos)'!$O$31</f>
        <v>4.4733643613079181E-2</v>
      </c>
      <c r="J13" s="109">
        <f>'Nacionalidad-Alojamiento(datos)'!Q13/'Nacionalidad-Alojamiento(datos)'!$Q$31</f>
        <v>2.2013970617754008E-2</v>
      </c>
    </row>
    <row r="14" spans="2:10" ht="15" customHeight="1">
      <c r="B14" s="228" t="s">
        <v>179</v>
      </c>
      <c r="C14" s="109">
        <f>'Nacionalidad-Alojamiento(datos)'!C14/'Nacionalidad-Alojamiento(datos)'!$C$31</f>
        <v>0.31032915401054578</v>
      </c>
      <c r="D14" s="108">
        <f>'Nacionalidad-Alojamiento(datos)'!E14/'Nacionalidad-Alojamiento(datos)'!$E$31</f>
        <v>0.23857765053473051</v>
      </c>
      <c r="E14" s="108">
        <f>'Nacionalidad-Alojamiento(datos)'!G14/'Nacionalidad-Alojamiento(datos)'!$G$31</f>
        <v>0.26572818373535706</v>
      </c>
      <c r="F14" s="108">
        <f>'Nacionalidad-Alojamiento(datos)'!I14/'Nacionalidad-Alojamiento(datos)'!$I$31</f>
        <v>0.25714137034774964</v>
      </c>
      <c r="G14" s="108">
        <f>'Nacionalidad-Alojamiento(datos)'!K14/'Nacionalidad-Alojamiento(datos)'!$K$31</f>
        <v>0.1931750067881069</v>
      </c>
      <c r="H14" s="108">
        <f>'Nacionalidad-Alojamiento(datos)'!M14/'Nacionalidad-Alojamiento(datos)'!$M$31</f>
        <v>5.947642967542504E-2</v>
      </c>
      <c r="I14" s="108">
        <f>'Nacionalidad-Alojamiento(datos)'!O14/'Nacionalidad-Alojamiento(datos)'!$O$31</f>
        <v>0.25799662051996564</v>
      </c>
      <c r="J14" s="109">
        <f>'Nacionalidad-Alojamiento(datos)'!Q14/'Nacionalidad-Alojamiento(datos)'!$Q$31</f>
        <v>0.42169101101041878</v>
      </c>
    </row>
    <row r="15" spans="2:10" ht="15" customHeight="1">
      <c r="B15" s="228" t="s">
        <v>180</v>
      </c>
      <c r="C15" s="109">
        <f>'Nacionalidad-Alojamiento(datos)'!C15/'Nacionalidad-Alojamiento(datos)'!$C$31</f>
        <v>1.404335249646836E-2</v>
      </c>
      <c r="D15" s="108">
        <f>'Nacionalidad-Alojamiento(datos)'!E15/'Nacionalidad-Alojamiento(datos)'!$E$31</f>
        <v>1.09154930775857E-2</v>
      </c>
      <c r="E15" s="108">
        <f>'Nacionalidad-Alojamiento(datos)'!G15/'Nacionalidad-Alojamiento(datos)'!$G$31</f>
        <v>1.6316980435016854E-2</v>
      </c>
      <c r="F15" s="108">
        <f>'Nacionalidad-Alojamiento(datos)'!I15/'Nacionalidad-Alojamiento(datos)'!$I$31</f>
        <v>9.6943736151775175E-3</v>
      </c>
      <c r="G15" s="108">
        <f>'Nacionalidad-Alojamiento(datos)'!K15/'Nacionalidad-Alojamiento(datos)'!$K$31</f>
        <v>1.2527686083783169E-2</v>
      </c>
      <c r="H15" s="108">
        <f>'Nacionalidad-Alojamiento(datos)'!M15/'Nacionalidad-Alojamiento(datos)'!$M$31</f>
        <v>5.515842349304482E-3</v>
      </c>
      <c r="I15" s="108">
        <f>'Nacionalidad-Alojamiento(datos)'!O15/'Nacionalidad-Alojamiento(datos)'!$O$31</f>
        <v>3.1719681024516052E-3</v>
      </c>
      <c r="J15" s="109">
        <f>'Nacionalidad-Alojamiento(datos)'!Q15/'Nacionalidad-Alojamiento(datos)'!$Q$31</f>
        <v>1.8897943918914636E-2</v>
      </c>
    </row>
    <row r="16" spans="2:10" ht="15" customHeight="1">
      <c r="B16" s="228" t="s">
        <v>181</v>
      </c>
      <c r="C16" s="109">
        <f>'Nacionalidad-Alojamiento(datos)'!C16/'Nacionalidad-Alojamiento(datos)'!$C$31</f>
        <v>1.871349991979426E-2</v>
      </c>
      <c r="D16" s="108">
        <f>'Nacionalidad-Alojamiento(datos)'!E16/'Nacionalidad-Alojamiento(datos)'!$E$31</f>
        <v>2.1297327725835705E-2</v>
      </c>
      <c r="E16" s="108">
        <f>'Nacionalidad-Alojamiento(datos)'!G16/'Nacionalidad-Alojamiento(datos)'!$G$31</f>
        <v>1.8566979152235374E-2</v>
      </c>
      <c r="F16" s="108">
        <f>'Nacionalidad-Alojamiento(datos)'!I16/'Nacionalidad-Alojamiento(datos)'!$I$31</f>
        <v>2.1553520906882413E-2</v>
      </c>
      <c r="G16" s="108">
        <f>'Nacionalidad-Alojamiento(datos)'!K16/'Nacionalidad-Alojamiento(datos)'!$K$31</f>
        <v>2.1957604643577426E-2</v>
      </c>
      <c r="H16" s="108">
        <f>'Nacionalidad-Alojamiento(datos)'!M16/'Nacionalidad-Alojamiento(datos)'!$M$31</f>
        <v>2.1309891808346214E-2</v>
      </c>
      <c r="I16" s="108">
        <f>'Nacionalidad-Alojamiento(datos)'!O16/'Nacionalidad-Alojamiento(datos)'!$O$31</f>
        <v>2.7480508700678859E-2</v>
      </c>
      <c r="J16" s="109">
        <f>'Nacionalidad-Alojamiento(datos)'!Q16/'Nacionalidad-Alojamiento(datos)'!$Q$31</f>
        <v>1.4703272277028983E-2</v>
      </c>
    </row>
    <row r="17" spans="2:12" ht="15" customHeight="1">
      <c r="B17" s="221" t="s">
        <v>182</v>
      </c>
      <c r="C17" s="109">
        <f>'Nacionalidad-Alojamiento(datos)'!C17/'Nacionalidad-Alojamiento(datos)'!$C$31</f>
        <v>8.0045536162439909E-2</v>
      </c>
      <c r="D17" s="108">
        <f>'Nacionalidad-Alojamiento(datos)'!E17/'Nacionalidad-Alojamiento(datos)'!$E$31</f>
        <v>4.4303859936444277E-2</v>
      </c>
      <c r="E17" s="108">
        <f>'Nacionalidad-Alojamiento(datos)'!G17/'Nacionalidad-Alojamiento(datos)'!$G$31</f>
        <v>2.2276783194536378E-2</v>
      </c>
      <c r="F17" s="108">
        <f>'Nacionalidad-Alojamiento(datos)'!I17/'Nacionalidad-Alojamiento(datos)'!$I$31</f>
        <v>4.4331300206234131E-2</v>
      </c>
      <c r="G17" s="108">
        <f>'Nacionalidad-Alojamiento(datos)'!K17/'Nacionalidad-Alojamiento(datos)'!$K$31</f>
        <v>5.832990370280558E-2</v>
      </c>
      <c r="H17" s="108">
        <f>'Nacionalidad-Alojamiento(datos)'!M17/'Nacionalidad-Alojamiento(datos)'!$M$31</f>
        <v>5.8133693972179289E-2</v>
      </c>
      <c r="I17" s="108">
        <f>'Nacionalidad-Alojamiento(datos)'!O17/'Nacionalidad-Alojamiento(datos)'!$O$31</f>
        <v>1.1413156256484747E-2</v>
      </c>
      <c r="J17" s="109">
        <f>'Nacionalidad-Alojamiento(datos)'!Q17/'Nacionalidad-Alojamiento(datos)'!$Q$31</f>
        <v>0.1355183728836479</v>
      </c>
    </row>
    <row r="18" spans="2:12" ht="15" customHeight="1">
      <c r="B18" s="229" t="s">
        <v>183</v>
      </c>
      <c r="C18" s="109">
        <f>'Nacionalidad-Alojamiento(datos)'!C18/'Nacionalidad-Alojamiento(datos)'!$C$31</f>
        <v>2.5032056423444915E-2</v>
      </c>
      <c r="D18" s="108">
        <f>'Nacionalidad-Alojamiento(datos)'!E18/'Nacionalidad-Alojamiento(datos)'!$E$31</f>
        <v>1.5956999655232149E-2</v>
      </c>
      <c r="E18" s="108">
        <f>'Nacionalidad-Alojamiento(datos)'!G18/'Nacionalidad-Alojamiento(datos)'!$G$31</f>
        <v>7.1117405292243276E-3</v>
      </c>
      <c r="F18" s="108">
        <f>'Nacionalidad-Alojamiento(datos)'!I18/'Nacionalidad-Alojamiento(datos)'!$I$31</f>
        <v>1.8112998775741608E-2</v>
      </c>
      <c r="G18" s="108">
        <f>'Nacionalidad-Alojamiento(datos)'!K18/'Nacionalidad-Alojamiento(datos)'!$K$31</f>
        <v>1.6774735605371058E-2</v>
      </c>
      <c r="H18" s="108">
        <f>'Nacionalidad-Alojamiento(datos)'!M18/'Nacionalidad-Alojamiento(datos)'!$M$31</f>
        <v>1.0249227202472951E-2</v>
      </c>
      <c r="I18" s="108">
        <f>'Nacionalidad-Alojamiento(datos)'!O18/'Nacionalidad-Alojamiento(datos)'!$O$31</f>
        <v>4.8024189962351405E-3</v>
      </c>
      <c r="J18" s="109">
        <f>'Nacionalidad-Alojamiento(datos)'!Q18/'Nacionalidad-Alojamiento(datos)'!$Q$31</f>
        <v>3.911699018971896E-2</v>
      </c>
    </row>
    <row r="19" spans="2:12" ht="15" customHeight="1">
      <c r="B19" s="229" t="s">
        <v>184</v>
      </c>
      <c r="C19" s="109">
        <f>'Nacionalidad-Alojamiento(datos)'!C19/'Nacionalidad-Alojamiento(datos)'!$C$31</f>
        <v>1.644000351870346E-2</v>
      </c>
      <c r="D19" s="108">
        <f>'Nacionalidad-Alojamiento(datos)'!E19/'Nacionalidad-Alojamiento(datos)'!$E$31</f>
        <v>7.8891596887763933E-3</v>
      </c>
      <c r="E19" s="108">
        <f>'Nacionalidad-Alojamiento(datos)'!G19/'Nacionalidad-Alojamiento(datos)'!$G$31</f>
        <v>5.6570663300648059E-3</v>
      </c>
      <c r="F19" s="108">
        <f>'Nacionalidad-Alojamiento(datos)'!I19/'Nacionalidad-Alojamiento(datos)'!$I$31</f>
        <v>6.9051459934980101E-3</v>
      </c>
      <c r="G19" s="108">
        <f>'Nacionalidad-Alojamiento(datos)'!K19/'Nacionalidad-Alojamiento(datos)'!$K$31</f>
        <v>1.1670420760165509E-2</v>
      </c>
      <c r="H19" s="108">
        <f>'Nacionalidad-Alojamiento(datos)'!M19/'Nacionalidad-Alojamiento(datos)'!$M$31</f>
        <v>1.4055255023183926E-2</v>
      </c>
      <c r="I19" s="108">
        <f>'Nacionalidad-Alojamiento(datos)'!O19/'Nacionalidad-Alojamiento(datos)'!$O$31</f>
        <v>2.3715649364124151E-3</v>
      </c>
      <c r="J19" s="109">
        <f>'Nacionalidad-Alojamiento(datos)'!Q19/'Nacionalidad-Alojamiento(datos)'!$Q$31</f>
        <v>2.971133306147114E-2</v>
      </c>
    </row>
    <row r="20" spans="2:12" ht="15" customHeight="1">
      <c r="B20" s="229" t="s">
        <v>185</v>
      </c>
      <c r="C20" s="109">
        <f>'Nacionalidad-Alojamiento(datos)'!C20/'Nacionalidad-Alojamiento(datos)'!$C$31</f>
        <v>1.6193487293858309E-2</v>
      </c>
      <c r="D20" s="108">
        <f>'Nacionalidad-Alojamiento(datos)'!E20/'Nacionalidad-Alojamiento(datos)'!$E$31</f>
        <v>9.5687542989623953E-3</v>
      </c>
      <c r="E20" s="108">
        <f>'Nacionalidad-Alojamiento(datos)'!G20/'Nacionalidad-Alojamiento(datos)'!$G$31</f>
        <v>3.4737722498447833E-3</v>
      </c>
      <c r="F20" s="108">
        <f>'Nacionalidad-Alojamiento(datos)'!I20/'Nacionalidad-Alojamiento(datos)'!$I$31</f>
        <v>9.2380840219216196E-3</v>
      </c>
      <c r="G20" s="108">
        <f>'Nacionalidad-Alojamiento(datos)'!K20/'Nacionalidad-Alojamiento(datos)'!$K$31</f>
        <v>1.1740436453927111E-2</v>
      </c>
      <c r="H20" s="108">
        <f>'Nacionalidad-Alojamiento(datos)'!M20/'Nacionalidad-Alojamiento(datos)'!$M$31</f>
        <v>2.8409969088098917E-2</v>
      </c>
      <c r="I20" s="108">
        <f>'Nacionalidad-Alojamiento(datos)'!O20/'Nacionalidad-Alojamiento(datos)'!$O$31</f>
        <v>2.3715649364124151E-3</v>
      </c>
      <c r="J20" s="109">
        <f>'Nacionalidad-Alojamiento(datos)'!Q20/'Nacionalidad-Alojamiento(datos)'!$Q$31</f>
        <v>2.6475398232332303E-2</v>
      </c>
    </row>
    <row r="21" spans="2:12" ht="15" customHeight="1">
      <c r="B21" s="229" t="s">
        <v>186</v>
      </c>
      <c r="C21" s="109">
        <f>'Nacionalidad-Alojamiento(datos)'!C21/'Nacionalidad-Alojamiento(datos)'!$C$31</f>
        <v>2.2379988926433225E-2</v>
      </c>
      <c r="D21" s="108">
        <f>'Nacionalidad-Alojamiento(datos)'!E21/'Nacionalidad-Alojamiento(datos)'!$E$31</f>
        <v>1.0888946293473338E-2</v>
      </c>
      <c r="E21" s="108">
        <f>'Nacionalidad-Alojamiento(datos)'!G21/'Nacionalidad-Alojamiento(datos)'!$G$31</f>
        <v>6.0342040854024599E-3</v>
      </c>
      <c r="F21" s="108">
        <f>'Nacionalidad-Alojamiento(datos)'!I21/'Nacionalidad-Alojamiento(datos)'!$I$31</f>
        <v>1.0075071415072894E-2</v>
      </c>
      <c r="G21" s="108">
        <f>'Nacionalidad-Alojamiento(datos)'!K21/'Nacionalidad-Alojamiento(datos)'!$K$31</f>
        <v>1.81443108833419E-2</v>
      </c>
      <c r="H21" s="108">
        <f>'Nacionalidad-Alojamiento(datos)'!M21/'Nacionalidad-Alojamiento(datos)'!$M$31</f>
        <v>5.4192426584234931E-3</v>
      </c>
      <c r="I21" s="108">
        <f>'Nacionalidad-Alojamiento(datos)'!O21/'Nacionalidad-Alojamiento(datos)'!$O$31</f>
        <v>1.867607387424777E-3</v>
      </c>
      <c r="J21" s="109">
        <f>'Nacionalidad-Alojamiento(datos)'!Q21/'Nacionalidad-Alojamiento(datos)'!$Q$31</f>
        <v>4.0214651400125506E-2</v>
      </c>
    </row>
    <row r="22" spans="2:12" ht="15" customHeight="1">
      <c r="B22" s="221" t="s">
        <v>187</v>
      </c>
      <c r="C22" s="109">
        <f>'Nacionalidad-Alojamiento(datos)'!C22/'Nacionalidad-Alojamiento(datos)'!$C$31</f>
        <v>6.4292921714022549E-3</v>
      </c>
      <c r="D22" s="108">
        <f>'Nacionalidad-Alojamiento(datos)'!E22/'Nacionalidad-Alojamiento(datos)'!$E$31</f>
        <v>7.4324188646893398E-3</v>
      </c>
      <c r="E22" s="108">
        <f>'Nacionalidad-Alojamiento(datos)'!G22/'Nacionalidad-Alojamiento(datos)'!$G$31</f>
        <v>1.45621353693641E-2</v>
      </c>
      <c r="F22" s="108">
        <f>'Nacionalidad-Alojamiento(datos)'!I22/'Nacionalidad-Alojamiento(datos)'!$I$31</f>
        <v>6.4965120960563541E-3</v>
      </c>
      <c r="G22" s="108">
        <f>'Nacionalidad-Alojamiento(datos)'!K22/'Nacionalidad-Alojamiento(datos)'!$K$31</f>
        <v>5.3792545207084225E-3</v>
      </c>
      <c r="H22" s="108">
        <f>'Nacionalidad-Alojamiento(datos)'!M22/'Nacionalidad-Alojamiento(datos)'!$M$31</f>
        <v>7.6313755795981457E-3</v>
      </c>
      <c r="I22" s="108">
        <f>'Nacionalidad-Alojamiento(datos)'!O22/'Nacionalidad-Alojamiento(datos)'!$O$31</f>
        <v>1.0731331337266179E-2</v>
      </c>
      <c r="J22" s="109">
        <f>'Nacionalidad-Alojamiento(datos)'!Q22/'Nacionalidad-Alojamiento(datos)'!$Q$31</f>
        <v>4.8723902814196279E-3</v>
      </c>
    </row>
    <row r="23" spans="2:12" ht="15" customHeight="1">
      <c r="B23" s="221" t="s">
        <v>188</v>
      </c>
      <c r="C23" s="109">
        <f>'Nacionalidad-Alojamiento(datos)'!C23/'Nacionalidad-Alojamiento(datos)'!$C$31</f>
        <v>6.2454916611902533E-3</v>
      </c>
      <c r="D23" s="108">
        <f>'Nacionalidad-Alojamiento(datos)'!E23/'Nacionalidad-Alojamiento(datos)'!$E$31</f>
        <v>7.0934368521776365E-3</v>
      </c>
      <c r="E23" s="108">
        <f>'Nacionalidad-Alojamiento(datos)'!G23/'Nacionalidad-Alojamiento(datos)'!$G$31</f>
        <v>9.0128226836814797E-3</v>
      </c>
      <c r="F23" s="108">
        <f>'Nacionalidad-Alojamiento(datos)'!I23/'Nacionalidad-Alojamiento(datos)'!$I$31</f>
        <v>7.6517518945877919E-3</v>
      </c>
      <c r="G23" s="108">
        <f>'Nacionalidad-Alojamiento(datos)'!K23/'Nacionalidad-Alojamiento(datos)'!$K$31</f>
        <v>4.7627748756367584E-3</v>
      </c>
      <c r="H23" s="108">
        <f>'Nacionalidad-Alojamiento(datos)'!M23/'Nacionalidad-Alojamiento(datos)'!$M$31</f>
        <v>4.2310664605873264E-3</v>
      </c>
      <c r="I23" s="108">
        <f>'Nacionalidad-Alojamiento(datos)'!O23/'Nacionalidad-Alojamiento(datos)'!$O$31</f>
        <v>3.9427267067856401E-3</v>
      </c>
      <c r="J23" s="109">
        <f>'Nacionalidad-Alojamiento(datos)'!Q23/'Nacionalidad-Alojamiento(datos)'!$Q$31</f>
        <v>4.9294390835004304E-3</v>
      </c>
    </row>
    <row r="24" spans="2:12" ht="15" customHeight="1">
      <c r="B24" s="221" t="s">
        <v>189</v>
      </c>
      <c r="C24" s="109">
        <f>'Nacionalidad-Alojamiento(datos)'!C24/'Nacionalidad-Alojamiento(datos)'!$C$31</f>
        <v>1.6970913776241506E-2</v>
      </c>
      <c r="D24" s="108">
        <f>'Nacionalidad-Alojamiento(datos)'!E24/'Nacionalidad-Alojamiento(datos)'!$E$31</f>
        <v>1.2644777822135866E-2</v>
      </c>
      <c r="E24" s="108">
        <f>'Nacionalidad-Alojamiento(datos)'!G24/'Nacionalidad-Alojamiento(datos)'!$G$31</f>
        <v>3.3136811210483917E-2</v>
      </c>
      <c r="F24" s="108">
        <f>'Nacionalidad-Alojamiento(datos)'!I24/'Nacionalidad-Alojamiento(datos)'!$I$31</f>
        <v>1.0015912620269008E-2</v>
      </c>
      <c r="G24" s="108">
        <f>'Nacionalidad-Alojamiento(datos)'!K24/'Nacionalidad-Alojamiento(datos)'!$K$31</f>
        <v>7.3277400470983618E-3</v>
      </c>
      <c r="H24" s="108">
        <f>'Nacionalidad-Alojamiento(datos)'!M24/'Nacionalidad-Alojamiento(datos)'!$M$31</f>
        <v>3.0815301391035549E-3</v>
      </c>
      <c r="I24" s="108">
        <f>'Nacionalidad-Alojamiento(datos)'!O24/'Nacionalidad-Alojamiento(datos)'!$O$31</f>
        <v>3.9783001808318265E-2</v>
      </c>
      <c r="J24" s="109">
        <f>'Nacionalidad-Alojamiento(datos)'!Q24/'Nacionalidad-Alojamiento(datos)'!$Q$31</f>
        <v>2.3685289226861958E-2</v>
      </c>
    </row>
    <row r="25" spans="2:12" ht="15" customHeight="1">
      <c r="B25" s="230" t="s">
        <v>190</v>
      </c>
      <c r="C25" s="109">
        <f>'Nacionalidad-Alojamiento(datos)'!C25/'Nacionalidad-Alojamiento(datos)'!$C$31</f>
        <v>1.6085235416785252E-2</v>
      </c>
      <c r="D25" s="108">
        <f>'Nacionalidad-Alojamiento(datos)'!E25/'Nacionalidad-Alojamiento(datos)'!$E$31</f>
        <v>1.5586706051203301E-2</v>
      </c>
      <c r="E25" s="108">
        <f>'Nacionalidad-Alojamiento(datos)'!G25/'Nacionalidad-Alojamiento(datos)'!$G$31</f>
        <v>1.5354894324461616E-2</v>
      </c>
      <c r="F25" s="108">
        <f>'Nacionalidad-Alojamiento(datos)'!I25/'Nacionalidad-Alojamiento(datos)'!$I$31</f>
        <v>1.3666777132934741E-2</v>
      </c>
      <c r="G25" s="108">
        <f>'Nacionalidad-Alojamiento(datos)'!K25/'Nacionalidad-Alojamiento(datos)'!$K$31</f>
        <v>1.9845179931794469E-2</v>
      </c>
      <c r="H25" s="108">
        <f>'Nacionalidad-Alojamiento(datos)'!M25/'Nacionalidad-Alojamiento(datos)'!$M$31</f>
        <v>2.6989953632148376E-2</v>
      </c>
      <c r="I25" s="108">
        <f>'Nacionalidad-Alojamiento(datos)'!O25/'Nacionalidad-Alojamiento(datos)'!$O$31</f>
        <v>1.3251119082204369E-2</v>
      </c>
      <c r="J25" s="109">
        <f>'Nacionalidad-Alojamiento(datos)'!Q25/'Nacionalidad-Alojamiento(datos)'!$Q$31</f>
        <v>1.6858977474174853E-2</v>
      </c>
    </row>
    <row r="26" spans="2:12" ht="15" customHeight="1">
      <c r="B26" s="230" t="s">
        <v>191</v>
      </c>
      <c r="C26" s="109">
        <f>'Nacionalidad-Alojamiento(datos)'!C26/'Nacionalidad-Alojamiento(datos)'!$C$31</f>
        <v>1.9086068521575343E-2</v>
      </c>
      <c r="D26" s="108">
        <f>'Nacionalidad-Alojamiento(datos)'!E26/'Nacionalidad-Alojamiento(datos)'!$E$31</f>
        <v>2.2457558328900361E-2</v>
      </c>
      <c r="E26" s="108">
        <f>'Nacionalidad-Alojamiento(datos)'!G26/'Nacionalidad-Alojamiento(datos)'!$G$31</f>
        <v>1.9957514277357882E-2</v>
      </c>
      <c r="F26" s="108">
        <f>'Nacionalidad-Alojamiento(datos)'!I26/'Nacionalidad-Alojamiento(datos)'!$I$31</f>
        <v>2.2187834651168522E-2</v>
      </c>
      <c r="G26" s="108">
        <f>'Nacionalidad-Alojamiento(datos)'!K26/'Nacionalidad-Alojamiento(datos)'!$K$31</f>
        <v>2.7794522723508026E-2</v>
      </c>
      <c r="H26" s="108">
        <f>'Nacionalidad-Alojamiento(datos)'!M26/'Nacionalidad-Alojamiento(datos)'!$M$31</f>
        <v>1.0809505409582689E-2</v>
      </c>
      <c r="I26" s="108">
        <f>'Nacionalidad-Alojamiento(datos)'!O26/'Nacionalidad-Alojamiento(datos)'!$O$31</f>
        <v>9.0415913200723331E-3</v>
      </c>
      <c r="J26" s="109">
        <f>'Nacionalidad-Alojamiento(datos)'!Q26/'Nacionalidad-Alojamiento(datos)'!$Q$31</f>
        <v>1.3853350771954809E-2</v>
      </c>
    </row>
    <row r="27" spans="2:12" ht="15" customHeight="1">
      <c r="B27" s="230" t="s">
        <v>192</v>
      </c>
      <c r="C27" s="109">
        <f>'Nacionalidad-Alojamiento(datos)'!C27/'Nacionalidad-Alojamiento(datos)'!$C$31</f>
        <v>2.6255737297739231E-3</v>
      </c>
      <c r="D27" s="108">
        <f>'Nacionalidad-Alojamiento(datos)'!E27/'Nacionalidad-Alojamiento(datos)'!$E$31</f>
        <v>2.9392054819789878E-3</v>
      </c>
      <c r="E27" s="108">
        <f>'Nacionalidad-Alojamiento(datos)'!G27/'Nacionalidad-Alojamiento(datos)'!$G$31</f>
        <v>6.5088332332763777E-3</v>
      </c>
      <c r="F27" s="108">
        <f>'Nacionalidad-Alojamiento(datos)'!I27/'Nacionalidad-Alojamiento(datos)'!$I$31</f>
        <v>1.9511446952911243E-3</v>
      </c>
      <c r="G27" s="108">
        <f>'Nacionalidad-Alojamiento(datos)'!K27/'Nacionalidad-Alojamiento(datos)'!$K$31</f>
        <v>3.1541216189677639E-3</v>
      </c>
      <c r="H27" s="108">
        <f>'Nacionalidad-Alojamiento(datos)'!M27/'Nacionalidad-Alojamiento(datos)'!$M$31</f>
        <v>5.7476816074188567E-3</v>
      </c>
      <c r="I27" s="108">
        <f>'Nacionalidad-Alojamiento(datos)'!O27/'Nacionalidad-Alojamiento(datos)'!$O$31</f>
        <v>2.8162333619897429E-3</v>
      </c>
      <c r="J27" s="109">
        <f>'Nacionalidad-Alojamiento(datos)'!Q27/'Nacionalidad-Alojamiento(datos)'!$Q$31</f>
        <v>2.1388018483811874E-3</v>
      </c>
    </row>
    <row r="28" spans="2:12" ht="15" customHeight="1">
      <c r="B28" s="230" t="s">
        <v>193</v>
      </c>
      <c r="C28" s="109">
        <f>'Nacionalidad-Alojamiento(datos)'!C28/'Nacionalidad-Alojamiento(datos)'!$C$31</f>
        <v>3.9556436381323968E-3</v>
      </c>
      <c r="D28" s="108">
        <f>'Nacionalidad-Alojamiento(datos)'!E28/'Nacionalidad-Alojamiento(datos)'!$E$31</f>
        <v>4.3090876108540952E-3</v>
      </c>
      <c r="E28" s="108">
        <f>'Nacionalidad-Alojamiento(datos)'!G28/'Nacionalidad-Alojamiento(datos)'!$G$31</f>
        <v>3.9355735829112986E-3</v>
      </c>
      <c r="F28" s="108">
        <f>'Nacionalidad-Alojamiento(datos)'!I28/'Nacionalidad-Alojamiento(datos)'!$I$31</f>
        <v>1.8142030406524995E-3</v>
      </c>
      <c r="G28" s="108">
        <f>'Nacionalidad-Alojamiento(datos)'!K28/'Nacionalidad-Alojamiento(datos)'!$K$31</f>
        <v>7.5719411253400461E-3</v>
      </c>
      <c r="H28" s="108">
        <f>'Nacionalidad-Alojamiento(datos)'!M28/'Nacionalidad-Alojamiento(datos)'!$M$31</f>
        <v>2.4091962905718703E-2</v>
      </c>
      <c r="I28" s="108">
        <f>'Nacionalidad-Alojamiento(datos)'!O28/'Nacionalidad-Alojamiento(datos)'!$O$31</f>
        <v>2.6294726232472653E-2</v>
      </c>
      <c r="J28" s="109">
        <f>'Nacionalidad-Alojamiento(datos)'!Q28/'Nacionalidad-Alojamiento(datos)'!$Q$31</f>
        <v>3.4070812353812446E-3</v>
      </c>
      <c r="K28" s="231"/>
      <c r="L28" s="231"/>
    </row>
    <row r="29" spans="2:12" ht="15" customHeight="1">
      <c r="B29" s="230" t="s">
        <v>194</v>
      </c>
      <c r="C29" s="109">
        <f>'Nacionalidad-Alojamiento(datos)'!C29/'Nacionalidad-Alojamiento(datos)'!$C$31</f>
        <v>1.2534242676698421E-2</v>
      </c>
      <c r="D29" s="108">
        <f>'Nacionalidad-Alojamiento(datos)'!E29/'Nacionalidad-Alojamiento(datos)'!$E$31</f>
        <v>1.4416265146556967E-2</v>
      </c>
      <c r="E29" s="108">
        <f>'Nacionalidad-Alojamiento(datos)'!G29/'Nacionalidad-Alojamiento(datos)'!$G$31</f>
        <v>1.5449820154036399E-2</v>
      </c>
      <c r="F29" s="108">
        <f>'Nacionalidad-Alojamiento(datos)'!I29/'Nacionalidad-Alojamiento(datos)'!$I$31</f>
        <v>1.5806901311627167E-2</v>
      </c>
      <c r="G29" s="108">
        <f>'Nacionalidad-Alojamiento(datos)'!K29/'Nacionalidad-Alojamiento(datos)'!$K$31</f>
        <v>8.5402069390675614E-3</v>
      </c>
      <c r="H29" s="108">
        <f>'Nacionalidad-Alojamiento(datos)'!M29/'Nacionalidad-Alojamiento(datos)'!$M$31</f>
        <v>1.9194358578052552E-2</v>
      </c>
      <c r="I29" s="108">
        <f>'Nacionalidad-Alojamiento(datos)'!O29/'Nacionalidad-Alojamiento(datos)'!$O$31</f>
        <v>1.4555479797231197E-2</v>
      </c>
      <c r="J29" s="109">
        <f>'Nacionalidad-Alojamiento(datos)'!Q29/'Nacionalidad-Alojamiento(datos)'!$Q$31</f>
        <v>9.6132513802640717E-3</v>
      </c>
    </row>
    <row r="30" spans="2:12" ht="15" customHeight="1">
      <c r="B30" s="232" t="s">
        <v>195</v>
      </c>
      <c r="C30" s="239">
        <f>'Nacionalidad-Alojamiento(datos)'!C30/'Nacionalidad-Alojamiento(datos)'!$C$31</f>
        <v>0.69652548731455655</v>
      </c>
      <c r="D30" s="239">
        <f>'Nacionalidad-Alojamiento(datos)'!E30/'Nacionalidad-Alojamiento(datos)'!$E$31</f>
        <v>0.63291311135457007</v>
      </c>
      <c r="E30" s="239">
        <f>'Nacionalidad-Alojamiento(datos)'!G30/'Nacionalidad-Alojamiento(datos)'!$G$31</f>
        <v>0.67247766677442034</v>
      </c>
      <c r="F30" s="239">
        <f>'Nacionalidad-Alojamiento(datos)'!I30/'Nacionalidad-Alojamiento(datos)'!$I$31</f>
        <v>0.64987250731953139</v>
      </c>
      <c r="G30" s="239">
        <f>'Nacionalidad-Alojamiento(datos)'!K30/'Nacionalidad-Alojamiento(datos)'!$K$31</f>
        <v>0.59611532438612458</v>
      </c>
      <c r="H30" s="239">
        <f>'Nacionalidad-Alojamiento(datos)'!M30/'Nacionalidad-Alojamiento(datos)'!$M$31</f>
        <v>0.40049265842349302</v>
      </c>
      <c r="I30" s="239">
        <f>'Nacionalidad-Alojamiento(datos)'!O30/'Nacionalidad-Alojamiento(datos)'!$O$31</f>
        <v>0.60996650164527322</v>
      </c>
      <c r="J30" s="109">
        <f>'Nacionalidad-Alojamiento(datos)'!Q30/'Nacionalidad-Alojamiento(datos)'!$Q$31</f>
        <v>0.79525501870989412</v>
      </c>
    </row>
    <row r="31" spans="2:12" ht="15" customHeight="1">
      <c r="B31" s="235" t="s">
        <v>10</v>
      </c>
      <c r="C31" s="112">
        <f>'Nacionalidad-Alojamiento(datos)'!C31/'Nacionalidad-Alojamiento(datos)'!$C$31</f>
        <v>1</v>
      </c>
      <c r="D31" s="112">
        <f>'Nacionalidad-Alojamiento(datos)'!E31/'Nacionalidad-Alojamiento(datos)'!$E$31</f>
        <v>1</v>
      </c>
      <c r="E31" s="112">
        <f>'Nacionalidad-Alojamiento(datos)'!G31/'Nacionalidad-Alojamiento(datos)'!$G$31</f>
        <v>1</v>
      </c>
      <c r="F31" s="112">
        <f>'Nacionalidad-Alojamiento(datos)'!I31/'Nacionalidad-Alojamiento(datos)'!$I$31</f>
        <v>1</v>
      </c>
      <c r="G31" s="112">
        <f>'Nacionalidad-Alojamiento(datos)'!K31/'Nacionalidad-Alojamiento(datos)'!$K$31</f>
        <v>1</v>
      </c>
      <c r="H31" s="112">
        <f>'Nacionalidad-Alojamiento(datos)'!M31/'Nacionalidad-Alojamiento(datos)'!$M$31</f>
        <v>1</v>
      </c>
      <c r="I31" s="112">
        <f>'Nacionalidad-Alojamiento(datos)'!O31/'Nacionalidad-Alojamiento(datos)'!$O$31</f>
        <v>1</v>
      </c>
      <c r="J31" s="112">
        <f>'Nacionalidad-Alojamiento(datos)'!Q31/'Nacionalidad-Alojamiento(datos)'!$Q$31</f>
        <v>1</v>
      </c>
    </row>
    <row r="32" spans="2:12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tr">
        <f>actualizaciones!$C$16</f>
        <v>DINAMARCA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3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zoomScaleNormal="100" workbookViewId="0">
      <selection activeCell="B13" sqref="B13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4" t="s">
        <v>282</v>
      </c>
      <c r="C5" s="294"/>
      <c r="D5" s="294"/>
      <c r="E5" s="294"/>
      <c r="F5" s="294"/>
      <c r="G5" s="294"/>
      <c r="H5" s="294"/>
    </row>
    <row r="6" spans="2:8">
      <c r="B6" s="35"/>
      <c r="C6" s="36" t="s">
        <v>1</v>
      </c>
      <c r="D6" s="36" t="s">
        <v>99</v>
      </c>
      <c r="E6" s="36" t="s">
        <v>4</v>
      </c>
      <c r="F6" s="36" t="s">
        <v>5</v>
      </c>
      <c r="G6" s="36" t="s">
        <v>3</v>
      </c>
      <c r="H6" s="36" t="s">
        <v>6</v>
      </c>
    </row>
    <row r="7" spans="2:8">
      <c r="B7" s="39" t="s">
        <v>11</v>
      </c>
      <c r="C7" s="2">
        <v>33217</v>
      </c>
      <c r="D7" s="2">
        <v>9862</v>
      </c>
      <c r="E7" s="2">
        <v>17245</v>
      </c>
      <c r="F7" s="2">
        <v>3196</v>
      </c>
      <c r="G7" s="2">
        <v>2914</v>
      </c>
      <c r="H7" s="2">
        <v>0</v>
      </c>
    </row>
    <row r="8" spans="2:8">
      <c r="B8" s="39" t="s">
        <v>12</v>
      </c>
      <c r="C8" s="2">
        <v>33367</v>
      </c>
      <c r="D8" s="2">
        <v>10435</v>
      </c>
      <c r="E8" s="2">
        <v>16463</v>
      </c>
      <c r="F8" s="2">
        <v>3511</v>
      </c>
      <c r="G8" s="2">
        <v>2958</v>
      </c>
      <c r="H8" s="2">
        <v>0</v>
      </c>
    </row>
    <row r="9" spans="2:8">
      <c r="B9" s="39" t="s">
        <v>13</v>
      </c>
      <c r="C9" s="2">
        <v>22007</v>
      </c>
      <c r="D9" s="2">
        <v>6649</v>
      </c>
      <c r="E9" s="2">
        <v>10901</v>
      </c>
      <c r="F9" s="2">
        <v>2333</v>
      </c>
      <c r="G9" s="2">
        <v>2124</v>
      </c>
      <c r="H9" s="2">
        <v>0</v>
      </c>
    </row>
    <row r="10" spans="2:8">
      <c r="B10" s="39" t="s">
        <v>14</v>
      </c>
      <c r="C10" s="2">
        <v>6496</v>
      </c>
      <c r="D10" s="2">
        <v>1206</v>
      </c>
      <c r="E10" s="2">
        <v>3314</v>
      </c>
      <c r="F10" s="2">
        <v>684</v>
      </c>
      <c r="G10" s="2">
        <v>1292</v>
      </c>
      <c r="H10" s="2">
        <v>0</v>
      </c>
    </row>
    <row r="11" spans="2:8">
      <c r="B11" s="39" t="s">
        <v>15</v>
      </c>
      <c r="C11" s="2">
        <v>6331</v>
      </c>
      <c r="D11" s="2">
        <v>1465</v>
      </c>
      <c r="E11" s="2">
        <v>2970</v>
      </c>
      <c r="F11" s="2">
        <v>579</v>
      </c>
      <c r="G11" s="2">
        <v>1317</v>
      </c>
      <c r="H11" s="2">
        <v>0</v>
      </c>
    </row>
    <row r="12" spans="2:8">
      <c r="B12" s="39" t="s">
        <v>16</v>
      </c>
      <c r="C12" s="2">
        <v>7163</v>
      </c>
      <c r="D12" s="2">
        <v>1169</v>
      </c>
      <c r="E12" s="2">
        <v>3297</v>
      </c>
      <c r="F12" s="2">
        <v>994</v>
      </c>
      <c r="G12" s="2">
        <v>1703</v>
      </c>
      <c r="H12" s="2">
        <v>0</v>
      </c>
    </row>
    <row r="13" spans="2:8">
      <c r="B13" s="39" t="s">
        <v>17</v>
      </c>
      <c r="C13" s="2">
        <v>7018</v>
      </c>
      <c r="D13" s="2">
        <v>1468</v>
      </c>
      <c r="E13" s="2">
        <v>3504</v>
      </c>
      <c r="F13" s="2">
        <v>691</v>
      </c>
      <c r="G13" s="2">
        <v>1355</v>
      </c>
      <c r="H13" s="2">
        <v>0</v>
      </c>
    </row>
    <row r="14" spans="2:8">
      <c r="B14" s="39" t="s">
        <v>18</v>
      </c>
      <c r="C14" s="2">
        <v>6128</v>
      </c>
      <c r="D14" s="2">
        <v>1172</v>
      </c>
      <c r="E14" s="2">
        <v>3079</v>
      </c>
      <c r="F14" s="2">
        <v>552</v>
      </c>
      <c r="G14" s="2">
        <v>1325</v>
      </c>
      <c r="H14" s="2">
        <v>0</v>
      </c>
    </row>
    <row r="15" spans="2:8">
      <c r="B15" s="39" t="s">
        <v>19</v>
      </c>
      <c r="C15" s="2">
        <v>14058</v>
      </c>
      <c r="D15" s="2">
        <v>3520</v>
      </c>
      <c r="E15" s="2">
        <v>7299</v>
      </c>
      <c r="F15" s="2">
        <v>1545</v>
      </c>
      <c r="G15" s="2">
        <v>1694</v>
      </c>
      <c r="H15" s="2">
        <v>0</v>
      </c>
    </row>
    <row r="16" spans="2:8">
      <c r="B16" s="39" t="s">
        <v>20</v>
      </c>
      <c r="C16" s="2">
        <v>40281</v>
      </c>
      <c r="D16" s="2">
        <v>12367</v>
      </c>
      <c r="E16" s="2">
        <v>20730</v>
      </c>
      <c r="F16" s="2">
        <v>4064</v>
      </c>
      <c r="G16" s="2">
        <v>3120</v>
      </c>
      <c r="H16" s="2">
        <v>0</v>
      </c>
    </row>
    <row r="17" spans="2:10">
      <c r="B17" s="39" t="s">
        <v>21</v>
      </c>
      <c r="C17" s="2">
        <v>38620</v>
      </c>
      <c r="D17" s="2">
        <v>12055</v>
      </c>
      <c r="E17" s="2">
        <v>19730</v>
      </c>
      <c r="F17" s="2">
        <v>4052</v>
      </c>
      <c r="G17" s="2">
        <v>2783</v>
      </c>
      <c r="H17" s="2">
        <v>0</v>
      </c>
    </row>
    <row r="18" spans="2:10">
      <c r="B18" s="39" t="s">
        <v>22</v>
      </c>
      <c r="C18" s="2">
        <v>42546</v>
      </c>
      <c r="D18" s="2">
        <v>12882</v>
      </c>
      <c r="E18" s="2">
        <v>22004</v>
      </c>
      <c r="F18" s="2">
        <v>4648</v>
      </c>
      <c r="G18" s="2">
        <v>3012</v>
      </c>
      <c r="H18" s="2">
        <v>0</v>
      </c>
    </row>
    <row r="19" spans="2:10">
      <c r="B19" s="40" t="str">
        <f>actualizaciones!$A$2</f>
        <v>año 2010</v>
      </c>
      <c r="C19" s="5">
        <v>257232</v>
      </c>
      <c r="D19" s="5">
        <v>74250</v>
      </c>
      <c r="E19" s="5">
        <v>130536</v>
      </c>
      <c r="F19" s="5">
        <v>26849</v>
      </c>
      <c r="G19" s="5">
        <v>25597</v>
      </c>
      <c r="H19" s="5">
        <v>0</v>
      </c>
    </row>
    <row r="20" spans="2:10" hidden="1" outlineLevel="1">
      <c r="B20" s="41" t="s">
        <v>11</v>
      </c>
      <c r="C20" s="4">
        <v>33269</v>
      </c>
      <c r="D20" s="4">
        <v>10805</v>
      </c>
      <c r="E20" s="4">
        <v>16323</v>
      </c>
      <c r="F20" s="4">
        <v>3918</v>
      </c>
      <c r="G20" s="4">
        <v>2223</v>
      </c>
      <c r="H20" s="4">
        <v>0</v>
      </c>
    </row>
    <row r="21" spans="2:10" hidden="1" outlineLevel="1">
      <c r="B21" s="41" t="s">
        <v>12</v>
      </c>
      <c r="C21" s="4">
        <v>32815</v>
      </c>
      <c r="D21" s="4">
        <v>10681</v>
      </c>
      <c r="E21" s="4">
        <v>14987</v>
      </c>
      <c r="F21" s="4">
        <v>4617</v>
      </c>
      <c r="G21" s="4">
        <v>2530</v>
      </c>
      <c r="H21" s="4">
        <v>0</v>
      </c>
    </row>
    <row r="22" spans="2:10" hidden="1" outlineLevel="1">
      <c r="B22" s="41" t="s">
        <v>13</v>
      </c>
      <c r="C22" s="4">
        <v>28554</v>
      </c>
      <c r="D22" s="4">
        <v>8395</v>
      </c>
      <c r="E22" s="4">
        <v>15085</v>
      </c>
      <c r="F22" s="4">
        <v>2784</v>
      </c>
      <c r="G22" s="4">
        <v>2290</v>
      </c>
      <c r="H22" s="4">
        <v>0</v>
      </c>
    </row>
    <row r="23" spans="2:10" hidden="1" outlineLevel="1">
      <c r="B23" s="41" t="s">
        <v>14</v>
      </c>
      <c r="C23" s="4">
        <v>7973</v>
      </c>
      <c r="D23" s="4">
        <v>2007</v>
      </c>
      <c r="E23" s="4">
        <v>3876</v>
      </c>
      <c r="F23" s="4">
        <v>684</v>
      </c>
      <c r="G23" s="4">
        <v>1406</v>
      </c>
      <c r="H23" s="4">
        <v>0</v>
      </c>
    </row>
    <row r="24" spans="2:10" hidden="1" outlineLevel="1">
      <c r="B24" s="41" t="s">
        <v>15</v>
      </c>
      <c r="C24" s="4">
        <v>5637</v>
      </c>
      <c r="D24" s="4">
        <v>1396</v>
      </c>
      <c r="E24" s="4">
        <v>2419</v>
      </c>
      <c r="F24" s="4">
        <v>520</v>
      </c>
      <c r="G24" s="4">
        <v>1302</v>
      </c>
      <c r="H24" s="4">
        <v>0</v>
      </c>
    </row>
    <row r="25" spans="2:10" ht="13.5" hidden="1" customHeight="1" outlineLevel="1" thickBot="1">
      <c r="B25" s="41" t="s">
        <v>16</v>
      </c>
      <c r="C25" s="4">
        <v>6824</v>
      </c>
      <c r="D25" s="4">
        <v>1343</v>
      </c>
      <c r="E25" s="4">
        <v>3079</v>
      </c>
      <c r="F25" s="4">
        <v>700</v>
      </c>
      <c r="G25" s="4">
        <v>1702</v>
      </c>
      <c r="H25" s="4">
        <v>0</v>
      </c>
      <c r="J25" s="1" t="s">
        <v>100</v>
      </c>
    </row>
    <row r="26" spans="2:10" hidden="1" outlineLevel="1">
      <c r="B26" s="41" t="s">
        <v>17</v>
      </c>
      <c r="C26" s="4">
        <v>5428</v>
      </c>
      <c r="D26" s="4">
        <v>1683</v>
      </c>
      <c r="E26" s="4">
        <v>2389</v>
      </c>
      <c r="F26" s="4">
        <v>0</v>
      </c>
      <c r="G26" s="4">
        <v>1356</v>
      </c>
      <c r="H26" s="4">
        <v>0</v>
      </c>
    </row>
    <row r="27" spans="2:10" hidden="1" outlineLevel="1">
      <c r="B27" s="41" t="s">
        <v>18</v>
      </c>
      <c r="C27" s="4">
        <v>5200</v>
      </c>
      <c r="D27" s="4">
        <v>1314</v>
      </c>
      <c r="E27" s="4">
        <v>2340</v>
      </c>
      <c r="F27" s="4">
        <v>0</v>
      </c>
      <c r="G27" s="4">
        <v>1546</v>
      </c>
      <c r="H27" s="4">
        <v>0</v>
      </c>
    </row>
    <row r="28" spans="2:10" hidden="1" outlineLevel="1">
      <c r="B28" s="41" t="s">
        <v>19</v>
      </c>
      <c r="C28" s="4">
        <v>16549</v>
      </c>
      <c r="D28" s="4">
        <v>5247</v>
      </c>
      <c r="E28" s="4">
        <v>8170</v>
      </c>
      <c r="F28" s="4">
        <v>1048</v>
      </c>
      <c r="G28" s="4">
        <v>2084</v>
      </c>
      <c r="H28" s="4">
        <v>0</v>
      </c>
    </row>
    <row r="29" spans="2:10" hidden="1" outlineLevel="1">
      <c r="B29" s="41" t="s">
        <v>20</v>
      </c>
      <c r="C29" s="4">
        <v>37157</v>
      </c>
      <c r="D29" s="4">
        <v>14898</v>
      </c>
      <c r="E29" s="4">
        <v>14335</v>
      </c>
      <c r="F29" s="4">
        <v>4794</v>
      </c>
      <c r="G29" s="4">
        <v>3130</v>
      </c>
      <c r="H29" s="4">
        <v>0</v>
      </c>
    </row>
    <row r="30" spans="2:10" hidden="1" outlineLevel="1">
      <c r="B30" s="41" t="s">
        <v>21</v>
      </c>
      <c r="C30" s="4">
        <v>34075</v>
      </c>
      <c r="D30" s="4">
        <v>12725</v>
      </c>
      <c r="E30" s="4">
        <v>14759</v>
      </c>
      <c r="F30" s="4">
        <v>3803</v>
      </c>
      <c r="G30" s="4">
        <v>2788</v>
      </c>
      <c r="H30" s="4">
        <v>0</v>
      </c>
    </row>
    <row r="31" spans="2:10" hidden="1" outlineLevel="1">
      <c r="B31" s="41" t="s">
        <v>22</v>
      </c>
      <c r="C31" s="4">
        <v>37740</v>
      </c>
      <c r="D31" s="4">
        <v>13172</v>
      </c>
      <c r="E31" s="4">
        <v>17267</v>
      </c>
      <c r="F31" s="4">
        <v>3943</v>
      </c>
      <c r="G31" s="4">
        <v>3358</v>
      </c>
      <c r="H31" s="4">
        <v>0</v>
      </c>
    </row>
    <row r="32" spans="2:10" collapsed="1">
      <c r="B32" s="42">
        <v>2009</v>
      </c>
      <c r="C32" s="7">
        <v>251221</v>
      </c>
      <c r="D32" s="7">
        <v>83666</v>
      </c>
      <c r="E32" s="7">
        <v>115029</v>
      </c>
      <c r="F32" s="7">
        <v>26811</v>
      </c>
      <c r="G32" s="7">
        <v>25715</v>
      </c>
      <c r="H32" s="7">
        <v>0</v>
      </c>
    </row>
    <row r="33" spans="2:8" hidden="1" outlineLevel="1">
      <c r="B33" s="41" t="s">
        <v>11</v>
      </c>
      <c r="C33" s="4">
        <v>35589</v>
      </c>
      <c r="D33" s="4">
        <v>12642</v>
      </c>
      <c r="E33" s="4">
        <v>15081</v>
      </c>
      <c r="F33" s="4">
        <v>4320</v>
      </c>
      <c r="G33" s="4">
        <v>3546</v>
      </c>
      <c r="H33" s="4">
        <v>0</v>
      </c>
    </row>
    <row r="34" spans="2:8" hidden="1" outlineLevel="1">
      <c r="B34" s="41" t="s">
        <v>12</v>
      </c>
      <c r="C34" s="4">
        <v>37675</v>
      </c>
      <c r="D34" s="4">
        <v>14630</v>
      </c>
      <c r="E34" s="4">
        <v>15957</v>
      </c>
      <c r="F34" s="4">
        <v>3814</v>
      </c>
      <c r="G34" s="4">
        <v>3274</v>
      </c>
      <c r="H34" s="4">
        <v>0</v>
      </c>
    </row>
    <row r="35" spans="2:8" hidden="1" outlineLevel="1">
      <c r="B35" s="41" t="s">
        <v>13</v>
      </c>
      <c r="C35" s="4">
        <v>28836</v>
      </c>
      <c r="D35" s="4">
        <v>9531</v>
      </c>
      <c r="E35" s="4">
        <v>13299</v>
      </c>
      <c r="F35" s="4">
        <v>2648</v>
      </c>
      <c r="G35" s="4">
        <v>3358</v>
      </c>
      <c r="H35" s="4">
        <v>0</v>
      </c>
    </row>
    <row r="36" spans="2:8" hidden="1" outlineLevel="1">
      <c r="B36" s="41" t="s">
        <v>14</v>
      </c>
      <c r="C36" s="4">
        <v>5612</v>
      </c>
      <c r="D36" s="4">
        <v>1794</v>
      </c>
      <c r="E36" s="4">
        <v>2379</v>
      </c>
      <c r="F36" s="4">
        <v>0</v>
      </c>
      <c r="G36" s="4">
        <v>1439</v>
      </c>
      <c r="H36" s="4">
        <v>0</v>
      </c>
    </row>
    <row r="37" spans="2:8" hidden="1" outlineLevel="1">
      <c r="B37" s="41" t="s">
        <v>15</v>
      </c>
      <c r="C37" s="4">
        <v>5273</v>
      </c>
      <c r="D37" s="4">
        <v>1350</v>
      </c>
      <c r="E37" s="4">
        <v>2253</v>
      </c>
      <c r="F37" s="4">
        <v>0</v>
      </c>
      <c r="G37" s="4">
        <v>1670</v>
      </c>
      <c r="H37" s="4">
        <v>0</v>
      </c>
    </row>
    <row r="38" spans="2:8" hidden="1" outlineLevel="1">
      <c r="B38" s="41" t="s">
        <v>16</v>
      </c>
      <c r="C38" s="4">
        <v>6345</v>
      </c>
      <c r="D38" s="4">
        <v>1880</v>
      </c>
      <c r="E38" s="4">
        <v>3037</v>
      </c>
      <c r="F38" s="4">
        <v>0</v>
      </c>
      <c r="G38" s="4">
        <v>1428</v>
      </c>
      <c r="H38" s="4">
        <v>0</v>
      </c>
    </row>
    <row r="39" spans="2:8" hidden="1" outlineLevel="1">
      <c r="B39" s="41" t="s">
        <v>17</v>
      </c>
      <c r="C39" s="4">
        <v>5186</v>
      </c>
      <c r="D39" s="4">
        <v>1397</v>
      </c>
      <c r="E39" s="4">
        <v>2392</v>
      </c>
      <c r="F39" s="4">
        <v>0</v>
      </c>
      <c r="G39" s="4">
        <v>1397</v>
      </c>
      <c r="H39" s="4">
        <v>0</v>
      </c>
    </row>
    <row r="40" spans="2:8" hidden="1" outlineLevel="1">
      <c r="B40" s="41" t="s">
        <v>18</v>
      </c>
      <c r="C40" s="4">
        <v>5543</v>
      </c>
      <c r="D40" s="4">
        <v>1385</v>
      </c>
      <c r="E40" s="4">
        <v>2456</v>
      </c>
      <c r="F40" s="4">
        <v>0</v>
      </c>
      <c r="G40" s="4">
        <v>1702</v>
      </c>
      <c r="H40" s="4">
        <v>0</v>
      </c>
    </row>
    <row r="41" spans="2:8" hidden="1" outlineLevel="1">
      <c r="B41" s="41" t="s">
        <v>19</v>
      </c>
      <c r="C41" s="4">
        <v>16076</v>
      </c>
      <c r="D41" s="4">
        <v>5564</v>
      </c>
      <c r="E41" s="4">
        <v>8444</v>
      </c>
      <c r="F41" s="4">
        <v>362</v>
      </c>
      <c r="G41" s="4">
        <v>1706</v>
      </c>
      <c r="H41" s="4">
        <v>0</v>
      </c>
    </row>
    <row r="42" spans="2:8" hidden="1" outlineLevel="1">
      <c r="B42" s="41" t="s">
        <v>20</v>
      </c>
      <c r="C42" s="4">
        <v>43404</v>
      </c>
      <c r="D42" s="4">
        <v>16559</v>
      </c>
      <c r="E42" s="4">
        <v>20113</v>
      </c>
      <c r="F42" s="4">
        <v>2919</v>
      </c>
      <c r="G42" s="4">
        <v>3813</v>
      </c>
      <c r="H42" s="4">
        <v>0</v>
      </c>
    </row>
    <row r="43" spans="2:8" hidden="1" outlineLevel="1">
      <c r="B43" s="41" t="s">
        <v>21</v>
      </c>
      <c r="C43" s="4">
        <v>42849</v>
      </c>
      <c r="D43" s="4">
        <v>15069</v>
      </c>
      <c r="E43" s="4">
        <v>21568</v>
      </c>
      <c r="F43" s="4">
        <v>2342</v>
      </c>
      <c r="G43" s="4">
        <v>3870</v>
      </c>
      <c r="H43" s="4">
        <v>0</v>
      </c>
    </row>
    <row r="44" spans="2:8" hidden="1" outlineLevel="1">
      <c r="B44" s="41" t="s">
        <v>22</v>
      </c>
      <c r="C44" s="4">
        <v>41731</v>
      </c>
      <c r="D44" s="4">
        <v>15948</v>
      </c>
      <c r="E44" s="4">
        <v>19956</v>
      </c>
      <c r="F44" s="4">
        <v>2329</v>
      </c>
      <c r="G44" s="4">
        <v>3498</v>
      </c>
      <c r="H44" s="4">
        <v>0</v>
      </c>
    </row>
    <row r="45" spans="2:8" collapsed="1">
      <c r="B45" s="43">
        <v>2008</v>
      </c>
      <c r="C45" s="9">
        <v>274119</v>
      </c>
      <c r="D45" s="9">
        <v>97749</v>
      </c>
      <c r="E45" s="9">
        <v>126935</v>
      </c>
      <c r="F45" s="9">
        <v>18734</v>
      </c>
      <c r="G45" s="9">
        <v>30701</v>
      </c>
      <c r="H45" s="9">
        <v>0</v>
      </c>
    </row>
    <row r="46" spans="2:8" hidden="1" outlineLevel="1">
      <c r="B46" s="41" t="s">
        <v>11</v>
      </c>
      <c r="C46" s="4">
        <v>43001</v>
      </c>
      <c r="D46" s="4">
        <v>15995</v>
      </c>
      <c r="E46" s="4">
        <v>20424</v>
      </c>
      <c r="F46" s="4">
        <v>2748</v>
      </c>
      <c r="G46" s="4">
        <v>3834</v>
      </c>
      <c r="H46" s="4">
        <v>0</v>
      </c>
    </row>
    <row r="47" spans="2:8" hidden="1" outlineLevel="1">
      <c r="B47" s="41" t="s">
        <v>12</v>
      </c>
      <c r="C47" s="4">
        <v>38016</v>
      </c>
      <c r="D47" s="4">
        <v>13249</v>
      </c>
      <c r="E47" s="4">
        <v>18531</v>
      </c>
      <c r="F47" s="4">
        <v>2374</v>
      </c>
      <c r="G47" s="4">
        <v>3862</v>
      </c>
      <c r="H47" s="4">
        <v>0</v>
      </c>
    </row>
    <row r="48" spans="2:8" hidden="1" outlineLevel="1">
      <c r="B48" s="41" t="s">
        <v>13</v>
      </c>
      <c r="C48" s="4">
        <v>27092</v>
      </c>
      <c r="D48" s="4">
        <v>10041</v>
      </c>
      <c r="E48" s="4">
        <v>12152</v>
      </c>
      <c r="F48" s="4">
        <v>1784</v>
      </c>
      <c r="G48" s="4">
        <v>3115</v>
      </c>
      <c r="H48" s="4">
        <v>0</v>
      </c>
    </row>
    <row r="49" spans="2:8" hidden="1" outlineLevel="1">
      <c r="B49" s="41" t="s">
        <v>14</v>
      </c>
      <c r="C49" s="4">
        <v>5520</v>
      </c>
      <c r="D49" s="4">
        <v>1884</v>
      </c>
      <c r="E49" s="4">
        <v>2378</v>
      </c>
      <c r="F49" s="4">
        <v>0</v>
      </c>
      <c r="G49" s="4">
        <v>1258</v>
      </c>
      <c r="H49" s="4">
        <v>0</v>
      </c>
    </row>
    <row r="50" spans="2:8" hidden="1" outlineLevel="1">
      <c r="B50" s="41" t="s">
        <v>15</v>
      </c>
      <c r="C50" s="4">
        <v>6492</v>
      </c>
      <c r="D50" s="4">
        <v>1816</v>
      </c>
      <c r="E50" s="4">
        <v>3255</v>
      </c>
      <c r="F50" s="4">
        <v>0</v>
      </c>
      <c r="G50" s="4">
        <v>1421</v>
      </c>
      <c r="H50" s="4">
        <v>0</v>
      </c>
    </row>
    <row r="51" spans="2:8" hidden="1" outlineLevel="1">
      <c r="B51" s="41" t="s">
        <v>16</v>
      </c>
      <c r="C51" s="4">
        <v>7569</v>
      </c>
      <c r="D51" s="4">
        <v>2379</v>
      </c>
      <c r="E51" s="4">
        <v>3884</v>
      </c>
      <c r="F51" s="4">
        <v>0</v>
      </c>
      <c r="G51" s="4">
        <v>1306</v>
      </c>
      <c r="H51" s="4">
        <v>0</v>
      </c>
    </row>
    <row r="52" spans="2:8" hidden="1" outlineLevel="1">
      <c r="B52" s="41" t="s">
        <v>17</v>
      </c>
      <c r="C52" s="4">
        <v>5098</v>
      </c>
      <c r="D52" s="4">
        <v>1219</v>
      </c>
      <c r="E52" s="4">
        <v>2320</v>
      </c>
      <c r="F52" s="4">
        <v>0</v>
      </c>
      <c r="G52" s="4">
        <v>1559</v>
      </c>
      <c r="H52" s="4">
        <v>0</v>
      </c>
    </row>
    <row r="53" spans="2:8" hidden="1" outlineLevel="1">
      <c r="B53" s="41" t="s">
        <v>18</v>
      </c>
      <c r="C53" s="4">
        <v>5649</v>
      </c>
      <c r="D53" s="4">
        <v>1514</v>
      </c>
      <c r="E53" s="4">
        <v>2915</v>
      </c>
      <c r="F53" s="4">
        <v>0</v>
      </c>
      <c r="G53" s="4">
        <v>1220</v>
      </c>
      <c r="H53" s="4">
        <v>0</v>
      </c>
    </row>
    <row r="54" spans="2:8" hidden="1" outlineLevel="1">
      <c r="B54" s="41" t="s">
        <v>19</v>
      </c>
      <c r="C54" s="4">
        <v>17878</v>
      </c>
      <c r="D54" s="4">
        <v>7279</v>
      </c>
      <c r="E54" s="4">
        <v>7983</v>
      </c>
      <c r="F54" s="4">
        <v>526</v>
      </c>
      <c r="G54" s="4">
        <v>2090</v>
      </c>
      <c r="H54" s="4">
        <v>0</v>
      </c>
    </row>
    <row r="55" spans="2:8" hidden="1" outlineLevel="1">
      <c r="B55" s="41" t="s">
        <v>20</v>
      </c>
      <c r="C55" s="4">
        <v>42479</v>
      </c>
      <c r="D55" s="4">
        <v>14868</v>
      </c>
      <c r="E55" s="4">
        <v>22073</v>
      </c>
      <c r="F55" s="4">
        <v>1723</v>
      </c>
      <c r="G55" s="4">
        <v>3815</v>
      </c>
      <c r="H55" s="4">
        <v>0</v>
      </c>
    </row>
    <row r="56" spans="2:8" hidden="1" outlineLevel="1">
      <c r="B56" s="41" t="s">
        <v>21</v>
      </c>
      <c r="C56" s="4">
        <v>38306</v>
      </c>
      <c r="D56" s="4">
        <v>14733</v>
      </c>
      <c r="E56" s="4">
        <v>18626</v>
      </c>
      <c r="F56" s="4">
        <v>1460</v>
      </c>
      <c r="G56" s="4">
        <v>3487</v>
      </c>
      <c r="H56" s="4">
        <v>0</v>
      </c>
    </row>
    <row r="57" spans="2:8" hidden="1" outlineLevel="1">
      <c r="B57" s="41" t="s">
        <v>22</v>
      </c>
      <c r="C57" s="4">
        <v>40182</v>
      </c>
      <c r="D57" s="4">
        <v>15448</v>
      </c>
      <c r="E57" s="4">
        <v>19340</v>
      </c>
      <c r="F57" s="4">
        <v>1679</v>
      </c>
      <c r="G57" s="4">
        <v>3715</v>
      </c>
      <c r="H57" s="4">
        <v>0</v>
      </c>
    </row>
    <row r="58" spans="2:8" collapsed="1">
      <c r="B58" s="43">
        <v>2007</v>
      </c>
      <c r="C58" s="9">
        <v>277282</v>
      </c>
      <c r="D58" s="9">
        <v>100425</v>
      </c>
      <c r="E58" s="9">
        <v>133881</v>
      </c>
      <c r="F58" s="9">
        <v>12294</v>
      </c>
      <c r="G58" s="9">
        <v>30682</v>
      </c>
      <c r="H58" s="9">
        <v>0</v>
      </c>
    </row>
    <row r="59" spans="2:8" hidden="1" outlineLevel="1">
      <c r="B59" s="41" t="s">
        <v>11</v>
      </c>
      <c r="C59" s="4">
        <v>39082</v>
      </c>
      <c r="D59" s="4">
        <v>14399</v>
      </c>
      <c r="E59" s="4">
        <v>20075</v>
      </c>
      <c r="F59" s="4">
        <v>1070</v>
      </c>
      <c r="G59" s="4">
        <v>3538</v>
      </c>
      <c r="H59" s="4">
        <v>0</v>
      </c>
    </row>
    <row r="60" spans="2:8" hidden="1" outlineLevel="1">
      <c r="B60" s="41" t="s">
        <v>12</v>
      </c>
      <c r="C60" s="4">
        <v>33846</v>
      </c>
      <c r="D60" s="4">
        <v>12180</v>
      </c>
      <c r="E60" s="4">
        <v>17418</v>
      </c>
      <c r="F60" s="4">
        <v>910</v>
      </c>
      <c r="G60" s="4">
        <v>3338</v>
      </c>
      <c r="H60" s="4">
        <v>0</v>
      </c>
    </row>
    <row r="61" spans="2:8" hidden="1" outlineLevel="1">
      <c r="B61" s="41" t="s">
        <v>13</v>
      </c>
      <c r="C61" s="4">
        <v>22878</v>
      </c>
      <c r="D61" s="4">
        <v>8602</v>
      </c>
      <c r="E61" s="4">
        <v>10222</v>
      </c>
      <c r="F61" s="4">
        <v>1049</v>
      </c>
      <c r="G61" s="4">
        <v>3005</v>
      </c>
      <c r="H61" s="4">
        <v>0</v>
      </c>
    </row>
    <row r="62" spans="2:8" hidden="1" outlineLevel="1">
      <c r="B62" s="41" t="s">
        <v>14</v>
      </c>
      <c r="C62" s="4">
        <v>5660</v>
      </c>
      <c r="D62" s="4">
        <v>1168</v>
      </c>
      <c r="E62" s="4">
        <v>2149</v>
      </c>
      <c r="F62" s="4">
        <v>0</v>
      </c>
      <c r="G62" s="4">
        <v>2343</v>
      </c>
      <c r="H62" s="4">
        <v>0</v>
      </c>
    </row>
    <row r="63" spans="2:8" hidden="1" outlineLevel="1">
      <c r="B63" s="41" t="s">
        <v>15</v>
      </c>
      <c r="C63" s="4">
        <v>6000</v>
      </c>
      <c r="D63" s="4">
        <v>1416</v>
      </c>
      <c r="E63" s="4">
        <v>2751</v>
      </c>
      <c r="F63" s="4">
        <v>0</v>
      </c>
      <c r="G63" s="4">
        <v>1833</v>
      </c>
      <c r="H63" s="4">
        <v>0</v>
      </c>
    </row>
    <row r="64" spans="2:8" hidden="1" outlineLevel="1">
      <c r="B64" s="41" t="s">
        <v>16</v>
      </c>
      <c r="C64" s="4">
        <v>6069</v>
      </c>
      <c r="D64" s="4">
        <v>1158</v>
      </c>
      <c r="E64" s="4">
        <v>3078</v>
      </c>
      <c r="F64" s="4">
        <v>0</v>
      </c>
      <c r="G64" s="4">
        <v>1833</v>
      </c>
      <c r="H64" s="4">
        <v>0</v>
      </c>
    </row>
    <row r="65" spans="2:8" hidden="1" outlineLevel="1">
      <c r="B65" s="41" t="s">
        <v>17</v>
      </c>
      <c r="C65" s="4">
        <v>5853</v>
      </c>
      <c r="D65" s="4">
        <v>1161</v>
      </c>
      <c r="E65" s="4">
        <v>2283</v>
      </c>
      <c r="F65" s="4">
        <v>0</v>
      </c>
      <c r="G65" s="4">
        <v>2409</v>
      </c>
      <c r="H65" s="4">
        <v>0</v>
      </c>
    </row>
    <row r="66" spans="2:8" hidden="1" outlineLevel="1">
      <c r="B66" s="41" t="s">
        <v>18</v>
      </c>
      <c r="C66" s="4">
        <v>5975</v>
      </c>
      <c r="D66" s="4">
        <v>1414</v>
      </c>
      <c r="E66" s="4">
        <v>2661</v>
      </c>
      <c r="F66" s="4">
        <v>0</v>
      </c>
      <c r="G66" s="4">
        <v>1900</v>
      </c>
      <c r="H66" s="4">
        <v>0</v>
      </c>
    </row>
    <row r="67" spans="2:8" hidden="1" outlineLevel="1">
      <c r="B67" s="41" t="s">
        <v>19</v>
      </c>
      <c r="C67" s="4">
        <v>23083</v>
      </c>
      <c r="D67" s="4">
        <v>8616</v>
      </c>
      <c r="E67" s="4">
        <v>10956</v>
      </c>
      <c r="F67" s="4">
        <v>344</v>
      </c>
      <c r="G67" s="4">
        <v>3167</v>
      </c>
      <c r="H67" s="4">
        <v>0</v>
      </c>
    </row>
    <row r="68" spans="2:8" hidden="1" outlineLevel="1">
      <c r="B68" s="41" t="s">
        <v>20</v>
      </c>
      <c r="C68" s="4">
        <v>41616</v>
      </c>
      <c r="D68" s="4">
        <v>13638</v>
      </c>
      <c r="E68" s="4">
        <v>21775</v>
      </c>
      <c r="F68" s="4">
        <v>1824</v>
      </c>
      <c r="G68" s="4">
        <v>4379</v>
      </c>
      <c r="H68" s="4">
        <v>0</v>
      </c>
    </row>
    <row r="69" spans="2:8" hidden="1" outlineLevel="1">
      <c r="B69" s="41" t="s">
        <v>21</v>
      </c>
      <c r="C69" s="4">
        <v>41292</v>
      </c>
      <c r="D69" s="4">
        <v>14501</v>
      </c>
      <c r="E69" s="4">
        <v>21378</v>
      </c>
      <c r="F69" s="4">
        <v>1192</v>
      </c>
      <c r="G69" s="4">
        <v>4221</v>
      </c>
      <c r="H69" s="4">
        <v>0</v>
      </c>
    </row>
    <row r="70" spans="2:8" hidden="1" outlineLevel="1">
      <c r="B70" s="41" t="s">
        <v>22</v>
      </c>
      <c r="C70" s="4">
        <v>40079</v>
      </c>
      <c r="D70" s="4">
        <v>16386</v>
      </c>
      <c r="E70" s="4">
        <v>18499</v>
      </c>
      <c r="F70" s="4">
        <v>725</v>
      </c>
      <c r="G70" s="4">
        <v>4469</v>
      </c>
      <c r="H70" s="4">
        <v>0</v>
      </c>
    </row>
    <row r="71" spans="2:8" collapsed="1">
      <c r="B71" s="43">
        <v>2006</v>
      </c>
      <c r="C71" s="9">
        <v>271433</v>
      </c>
      <c r="D71" s="9">
        <v>94639</v>
      </c>
      <c r="E71" s="9">
        <v>133245</v>
      </c>
      <c r="F71" s="9">
        <v>7114</v>
      </c>
      <c r="G71" s="9">
        <v>36435</v>
      </c>
      <c r="H71" s="9">
        <v>0</v>
      </c>
    </row>
    <row r="72" spans="2:8" hidden="1" outlineLevel="1">
      <c r="B72" s="41" t="s">
        <v>11</v>
      </c>
      <c r="C72" s="4">
        <v>36009</v>
      </c>
      <c r="D72" s="4">
        <v>12151</v>
      </c>
      <c r="E72" s="4">
        <v>18886</v>
      </c>
      <c r="F72" s="4">
        <v>884</v>
      </c>
      <c r="G72" s="4">
        <v>4088</v>
      </c>
      <c r="H72" s="4">
        <v>0</v>
      </c>
    </row>
    <row r="73" spans="2:8" hidden="1" outlineLevel="1">
      <c r="B73" s="41" t="s">
        <v>12</v>
      </c>
      <c r="C73" s="4">
        <v>33325</v>
      </c>
      <c r="D73" s="4">
        <v>12366</v>
      </c>
      <c r="E73" s="4">
        <v>16535</v>
      </c>
      <c r="F73" s="4">
        <v>724</v>
      </c>
      <c r="G73" s="4">
        <v>3700</v>
      </c>
      <c r="H73" s="4">
        <v>0</v>
      </c>
    </row>
    <row r="74" spans="2:8" hidden="1" outlineLevel="1">
      <c r="B74" s="41" t="s">
        <v>13</v>
      </c>
      <c r="C74" s="4">
        <v>20853</v>
      </c>
      <c r="D74" s="4">
        <v>6938</v>
      </c>
      <c r="E74" s="4">
        <v>9780</v>
      </c>
      <c r="F74" s="4">
        <v>699</v>
      </c>
      <c r="G74" s="4">
        <v>3436</v>
      </c>
      <c r="H74" s="4">
        <v>0</v>
      </c>
    </row>
    <row r="75" spans="2:8" hidden="1" outlineLevel="1">
      <c r="B75" s="41" t="s">
        <v>14</v>
      </c>
      <c r="C75" s="4">
        <v>5139</v>
      </c>
      <c r="D75" s="4">
        <v>1174</v>
      </c>
      <c r="E75" s="4">
        <v>2004</v>
      </c>
      <c r="F75" s="4">
        <v>0</v>
      </c>
      <c r="G75" s="4">
        <v>1961</v>
      </c>
      <c r="H75" s="4">
        <v>0</v>
      </c>
    </row>
    <row r="76" spans="2:8" hidden="1" outlineLevel="1">
      <c r="B76" s="41" t="s">
        <v>15</v>
      </c>
      <c r="C76" s="4">
        <v>5422</v>
      </c>
      <c r="D76" s="4">
        <v>1441</v>
      </c>
      <c r="E76" s="4">
        <v>2478</v>
      </c>
      <c r="F76" s="4">
        <v>0</v>
      </c>
      <c r="G76" s="4">
        <v>1503</v>
      </c>
      <c r="H76" s="4">
        <v>0</v>
      </c>
    </row>
    <row r="77" spans="2:8" hidden="1" outlineLevel="1">
      <c r="B77" s="41" t="s">
        <v>16</v>
      </c>
      <c r="C77" s="4">
        <v>6155</v>
      </c>
      <c r="D77" s="4">
        <v>1116</v>
      </c>
      <c r="E77" s="4">
        <v>2028</v>
      </c>
      <c r="F77" s="4">
        <v>0</v>
      </c>
      <c r="G77" s="4">
        <v>3011</v>
      </c>
      <c r="H77" s="4">
        <v>0</v>
      </c>
    </row>
    <row r="78" spans="2:8" hidden="1" outlineLevel="1">
      <c r="B78" s="41" t="s">
        <v>17</v>
      </c>
      <c r="C78" s="4">
        <v>5480</v>
      </c>
      <c r="D78" s="4">
        <v>1175</v>
      </c>
      <c r="E78" s="4">
        <v>2514</v>
      </c>
      <c r="F78" s="4">
        <v>0</v>
      </c>
      <c r="G78" s="4">
        <v>1791</v>
      </c>
      <c r="H78" s="4">
        <v>0</v>
      </c>
    </row>
    <row r="79" spans="2:8" hidden="1" outlineLevel="1">
      <c r="B79" s="41" t="s">
        <v>18</v>
      </c>
      <c r="C79" s="4">
        <v>4835</v>
      </c>
      <c r="D79" s="4">
        <v>1457</v>
      </c>
      <c r="E79" s="4">
        <v>2008</v>
      </c>
      <c r="F79" s="4">
        <v>0</v>
      </c>
      <c r="G79" s="4">
        <v>1370</v>
      </c>
      <c r="H79" s="4">
        <v>0</v>
      </c>
    </row>
    <row r="80" spans="2:8" hidden="1" outlineLevel="1">
      <c r="B80" s="41" t="s">
        <v>19</v>
      </c>
      <c r="C80" s="4">
        <v>17208</v>
      </c>
      <c r="D80" s="4">
        <v>5361</v>
      </c>
      <c r="E80" s="4">
        <v>9352</v>
      </c>
      <c r="F80" s="4">
        <v>144</v>
      </c>
      <c r="G80" s="4">
        <v>2351</v>
      </c>
      <c r="H80" s="4">
        <v>0</v>
      </c>
    </row>
    <row r="81" spans="2:8" hidden="1" outlineLevel="1">
      <c r="B81" s="41" t="s">
        <v>20</v>
      </c>
      <c r="C81" s="4">
        <v>36455</v>
      </c>
      <c r="D81" s="4">
        <v>13763</v>
      </c>
      <c r="E81" s="4">
        <v>18766</v>
      </c>
      <c r="F81" s="4">
        <v>878</v>
      </c>
      <c r="G81" s="4">
        <v>3048</v>
      </c>
      <c r="H81" s="4">
        <v>0</v>
      </c>
    </row>
    <row r="82" spans="2:8" hidden="1" outlineLevel="1">
      <c r="B82" s="41" t="s">
        <v>21</v>
      </c>
      <c r="C82" s="4">
        <v>35629</v>
      </c>
      <c r="D82" s="4">
        <v>13635</v>
      </c>
      <c r="E82" s="4">
        <v>18185</v>
      </c>
      <c r="F82" s="4">
        <v>712</v>
      </c>
      <c r="G82" s="4">
        <v>3097</v>
      </c>
      <c r="H82" s="4">
        <v>0</v>
      </c>
    </row>
    <row r="83" spans="2:8" hidden="1" outlineLevel="1">
      <c r="B83" s="41" t="s">
        <v>22</v>
      </c>
      <c r="C83" s="4">
        <v>39963</v>
      </c>
      <c r="D83" s="4">
        <v>15542</v>
      </c>
      <c r="E83" s="4">
        <v>20496</v>
      </c>
      <c r="F83" s="4">
        <v>726</v>
      </c>
      <c r="G83" s="4">
        <v>3199</v>
      </c>
      <c r="H83" s="4">
        <v>0</v>
      </c>
    </row>
    <row r="84" spans="2:8" collapsed="1">
      <c r="B84" s="43">
        <v>2005</v>
      </c>
      <c r="C84" s="9">
        <v>246473</v>
      </c>
      <c r="D84" s="9">
        <v>86119</v>
      </c>
      <c r="E84" s="9">
        <v>123032</v>
      </c>
      <c r="F84" s="9">
        <v>4767</v>
      </c>
      <c r="G84" s="9">
        <v>32555</v>
      </c>
      <c r="H84" s="9">
        <v>0</v>
      </c>
    </row>
    <row r="85" spans="2:8" hidden="1" outlineLevel="1">
      <c r="B85" s="41" t="s">
        <v>11</v>
      </c>
      <c r="C85" s="4">
        <v>35007</v>
      </c>
      <c r="D85" s="4">
        <v>11461</v>
      </c>
      <c r="E85" s="4">
        <v>19586</v>
      </c>
      <c r="F85" s="4">
        <v>892</v>
      </c>
      <c r="G85" s="4">
        <v>3068</v>
      </c>
      <c r="H85" s="4">
        <v>0</v>
      </c>
    </row>
    <row r="86" spans="2:8" hidden="1" outlineLevel="1">
      <c r="B86" s="41" t="s">
        <v>12</v>
      </c>
      <c r="C86" s="4">
        <v>33155</v>
      </c>
      <c r="D86" s="4">
        <v>12088</v>
      </c>
      <c r="E86" s="4">
        <v>16987</v>
      </c>
      <c r="F86" s="4">
        <v>723</v>
      </c>
      <c r="G86" s="4">
        <v>3357</v>
      </c>
      <c r="H86" s="4">
        <v>0</v>
      </c>
    </row>
    <row r="87" spans="2:8" hidden="1" outlineLevel="1">
      <c r="B87" s="41" t="s">
        <v>13</v>
      </c>
      <c r="C87" s="4">
        <v>23406</v>
      </c>
      <c r="D87" s="4">
        <v>8401</v>
      </c>
      <c r="E87" s="4">
        <v>11810</v>
      </c>
      <c r="F87" s="4">
        <v>820</v>
      </c>
      <c r="G87" s="4">
        <v>2375</v>
      </c>
      <c r="H87" s="4">
        <v>0</v>
      </c>
    </row>
    <row r="88" spans="2:8" hidden="1" outlineLevel="1">
      <c r="B88" s="41" t="s">
        <v>14</v>
      </c>
      <c r="C88" s="4">
        <v>5667</v>
      </c>
      <c r="D88" s="4">
        <v>1110</v>
      </c>
      <c r="E88" s="4">
        <v>2879</v>
      </c>
      <c r="F88" s="4">
        <v>0</v>
      </c>
      <c r="G88" s="4">
        <v>1678</v>
      </c>
      <c r="H88" s="4">
        <v>0</v>
      </c>
    </row>
    <row r="89" spans="2:8" hidden="1" outlineLevel="1">
      <c r="B89" s="41" t="s">
        <v>15</v>
      </c>
      <c r="C89" s="4">
        <v>5307</v>
      </c>
      <c r="D89" s="4">
        <v>1316</v>
      </c>
      <c r="E89" s="4">
        <v>2232</v>
      </c>
      <c r="F89" s="4">
        <v>0</v>
      </c>
      <c r="G89" s="4">
        <v>1759</v>
      </c>
      <c r="H89" s="4">
        <v>0</v>
      </c>
    </row>
    <row r="90" spans="2:8" hidden="1" outlineLevel="1">
      <c r="B90" s="41" t="s">
        <v>16</v>
      </c>
      <c r="C90" s="4">
        <v>5201</v>
      </c>
      <c r="D90" s="4">
        <v>1074</v>
      </c>
      <c r="E90" s="4">
        <v>2244</v>
      </c>
      <c r="F90" s="4">
        <v>0</v>
      </c>
      <c r="G90" s="4">
        <v>1883</v>
      </c>
      <c r="H90" s="4">
        <v>0</v>
      </c>
    </row>
    <row r="91" spans="2:8" hidden="1" outlineLevel="1">
      <c r="B91" s="41" t="s">
        <v>17</v>
      </c>
      <c r="C91" s="4">
        <v>5876</v>
      </c>
      <c r="D91" s="4">
        <v>1366</v>
      </c>
      <c r="E91" s="4">
        <v>2824</v>
      </c>
      <c r="F91" s="4">
        <v>0</v>
      </c>
      <c r="G91" s="4">
        <v>1686</v>
      </c>
      <c r="H91" s="4">
        <v>0</v>
      </c>
    </row>
    <row r="92" spans="2:8" hidden="1" outlineLevel="1">
      <c r="B92" s="41" t="s">
        <v>18</v>
      </c>
      <c r="C92" s="4">
        <v>4998</v>
      </c>
      <c r="D92" s="4">
        <v>1075</v>
      </c>
      <c r="E92" s="4">
        <v>2205</v>
      </c>
      <c r="F92" s="4">
        <v>0</v>
      </c>
      <c r="G92" s="4">
        <v>1718</v>
      </c>
      <c r="H92" s="4">
        <v>0</v>
      </c>
    </row>
    <row r="93" spans="2:8" hidden="1" outlineLevel="1">
      <c r="B93" s="41" t="s">
        <v>19</v>
      </c>
      <c r="C93" s="4">
        <v>16529</v>
      </c>
      <c r="D93" s="4">
        <v>6201</v>
      </c>
      <c r="E93" s="4">
        <v>7645</v>
      </c>
      <c r="F93" s="4">
        <v>367</v>
      </c>
      <c r="G93" s="4">
        <v>2316</v>
      </c>
      <c r="H93" s="4">
        <v>0</v>
      </c>
    </row>
    <row r="94" spans="2:8" hidden="1" outlineLevel="1">
      <c r="B94" s="41" t="s">
        <v>20</v>
      </c>
      <c r="C94" s="4">
        <v>30240</v>
      </c>
      <c r="D94" s="4">
        <v>11808</v>
      </c>
      <c r="E94" s="4">
        <v>14781</v>
      </c>
      <c r="F94" s="4">
        <v>853</v>
      </c>
      <c r="G94" s="4">
        <v>2798</v>
      </c>
      <c r="H94" s="4">
        <v>0</v>
      </c>
    </row>
    <row r="95" spans="2:8" hidden="1" outlineLevel="1">
      <c r="B95" s="41" t="s">
        <v>21</v>
      </c>
      <c r="C95" s="4">
        <v>30597</v>
      </c>
      <c r="D95" s="4">
        <v>12748</v>
      </c>
      <c r="E95" s="4">
        <v>14504</v>
      </c>
      <c r="F95" s="4">
        <v>855</v>
      </c>
      <c r="G95" s="4">
        <v>2490</v>
      </c>
      <c r="H95" s="4">
        <v>0</v>
      </c>
    </row>
    <row r="96" spans="2:8" hidden="1" outlineLevel="1">
      <c r="B96" s="41" t="s">
        <v>22</v>
      </c>
      <c r="C96" s="4">
        <v>32388</v>
      </c>
      <c r="D96" s="4">
        <v>11732</v>
      </c>
      <c r="E96" s="4">
        <v>16777</v>
      </c>
      <c r="F96" s="4">
        <v>1090</v>
      </c>
      <c r="G96" s="4">
        <v>2789</v>
      </c>
      <c r="H96" s="4">
        <v>0</v>
      </c>
    </row>
    <row r="97" spans="2:8" collapsed="1">
      <c r="B97" s="43">
        <v>2004</v>
      </c>
      <c r="C97" s="9">
        <v>228371</v>
      </c>
      <c r="D97" s="9">
        <v>80380</v>
      </c>
      <c r="E97" s="9">
        <v>114474</v>
      </c>
      <c r="F97" s="9">
        <v>5600</v>
      </c>
      <c r="G97" s="9">
        <v>27917</v>
      </c>
      <c r="H97" s="9">
        <v>0</v>
      </c>
    </row>
    <row r="98" spans="2:8" hidden="1" outlineLevel="1">
      <c r="B98" s="41" t="s">
        <v>11</v>
      </c>
      <c r="C98" s="4">
        <v>27605</v>
      </c>
      <c r="D98" s="4">
        <v>9837</v>
      </c>
      <c r="E98" s="4">
        <v>14261</v>
      </c>
      <c r="F98" s="4">
        <v>874</v>
      </c>
      <c r="G98" s="4">
        <v>2633</v>
      </c>
      <c r="H98" s="4">
        <v>0</v>
      </c>
    </row>
    <row r="99" spans="2:8" hidden="1" outlineLevel="1">
      <c r="B99" s="41" t="s">
        <v>12</v>
      </c>
      <c r="C99" s="4">
        <v>27084</v>
      </c>
      <c r="D99" s="4">
        <v>10169</v>
      </c>
      <c r="E99" s="4">
        <v>13640</v>
      </c>
      <c r="F99" s="4">
        <v>861</v>
      </c>
      <c r="G99" s="4">
        <v>2414</v>
      </c>
      <c r="H99" s="4">
        <v>0</v>
      </c>
    </row>
    <row r="100" spans="2:8" hidden="1" outlineLevel="1">
      <c r="B100" s="41" t="s">
        <v>13</v>
      </c>
      <c r="C100" s="4">
        <v>20117</v>
      </c>
      <c r="D100" s="4">
        <v>6347</v>
      </c>
      <c r="E100" s="4">
        <v>10313</v>
      </c>
      <c r="F100" s="4">
        <v>870</v>
      </c>
      <c r="G100" s="4">
        <v>2587</v>
      </c>
      <c r="H100" s="4">
        <v>0</v>
      </c>
    </row>
    <row r="101" spans="2:8" hidden="1" outlineLevel="1">
      <c r="B101" s="41" t="s">
        <v>14</v>
      </c>
      <c r="C101" s="4">
        <v>6130</v>
      </c>
      <c r="D101" s="4">
        <v>1448</v>
      </c>
      <c r="E101" s="4">
        <v>1984</v>
      </c>
      <c r="F101" s="4">
        <v>838</v>
      </c>
      <c r="G101" s="4">
        <v>1860</v>
      </c>
      <c r="H101" s="4">
        <v>0</v>
      </c>
    </row>
    <row r="102" spans="2:8" hidden="1" outlineLevel="1">
      <c r="B102" s="41" t="s">
        <v>15</v>
      </c>
      <c r="C102" s="4">
        <v>4947</v>
      </c>
      <c r="D102" s="4">
        <v>1128</v>
      </c>
      <c r="E102" s="4">
        <v>1898</v>
      </c>
      <c r="F102" s="4">
        <v>0</v>
      </c>
      <c r="G102" s="4">
        <v>1921</v>
      </c>
      <c r="H102" s="4">
        <v>0</v>
      </c>
    </row>
    <row r="103" spans="2:8" hidden="1" outlineLevel="1">
      <c r="B103" s="41" t="s">
        <v>16</v>
      </c>
      <c r="C103" s="4">
        <v>5462</v>
      </c>
      <c r="D103" s="4">
        <v>1412</v>
      </c>
      <c r="E103" s="4">
        <v>2368</v>
      </c>
      <c r="F103" s="4">
        <v>0</v>
      </c>
      <c r="G103" s="4">
        <v>1682</v>
      </c>
      <c r="H103" s="4">
        <v>0</v>
      </c>
    </row>
    <row r="104" spans="2:8" hidden="1" outlineLevel="1">
      <c r="B104" s="41" t="s">
        <v>17</v>
      </c>
      <c r="C104" s="4">
        <v>4743</v>
      </c>
      <c r="D104" s="4">
        <v>1098</v>
      </c>
      <c r="E104" s="4">
        <v>1859</v>
      </c>
      <c r="F104" s="4">
        <v>0</v>
      </c>
      <c r="G104" s="4">
        <v>1786</v>
      </c>
      <c r="H104" s="4">
        <v>0</v>
      </c>
    </row>
    <row r="105" spans="2:8" hidden="1" outlineLevel="1">
      <c r="B105" s="41" t="s">
        <v>18</v>
      </c>
      <c r="C105" s="4">
        <v>5107</v>
      </c>
      <c r="D105" s="4">
        <v>1133</v>
      </c>
      <c r="E105" s="4">
        <v>2043</v>
      </c>
      <c r="F105" s="4">
        <v>0</v>
      </c>
      <c r="G105" s="4">
        <v>1931</v>
      </c>
      <c r="H105" s="4">
        <v>0</v>
      </c>
    </row>
    <row r="106" spans="2:8" hidden="1" outlineLevel="1">
      <c r="B106" s="41" t="s">
        <v>19</v>
      </c>
      <c r="C106" s="4">
        <v>15338</v>
      </c>
      <c r="D106" s="4">
        <v>4982</v>
      </c>
      <c r="E106" s="4">
        <v>7938</v>
      </c>
      <c r="F106" s="4">
        <v>395</v>
      </c>
      <c r="G106" s="4">
        <v>2023</v>
      </c>
      <c r="H106" s="4">
        <v>0</v>
      </c>
    </row>
    <row r="107" spans="2:8" hidden="1" outlineLevel="1">
      <c r="B107" s="41" t="s">
        <v>20</v>
      </c>
      <c r="C107" s="4">
        <v>30974</v>
      </c>
      <c r="D107" s="4">
        <v>11241</v>
      </c>
      <c r="E107" s="4">
        <v>15716</v>
      </c>
      <c r="F107" s="4">
        <v>1368</v>
      </c>
      <c r="G107" s="4">
        <v>2649</v>
      </c>
      <c r="H107" s="4">
        <v>0</v>
      </c>
    </row>
    <row r="108" spans="2:8" hidden="1" outlineLevel="1">
      <c r="B108" s="41" t="s">
        <v>21</v>
      </c>
      <c r="C108" s="4">
        <v>28975</v>
      </c>
      <c r="D108" s="4">
        <v>10207</v>
      </c>
      <c r="E108" s="4">
        <v>15081</v>
      </c>
      <c r="F108" s="4">
        <v>1410</v>
      </c>
      <c r="G108" s="4">
        <v>2277</v>
      </c>
      <c r="H108" s="4">
        <v>0</v>
      </c>
    </row>
    <row r="109" spans="2:8" hidden="1" outlineLevel="1">
      <c r="B109" s="41" t="s">
        <v>22</v>
      </c>
      <c r="C109" s="4">
        <v>32338</v>
      </c>
      <c r="D109" s="4">
        <v>10133</v>
      </c>
      <c r="E109" s="4">
        <v>18014</v>
      </c>
      <c r="F109" s="4">
        <v>1795</v>
      </c>
      <c r="G109" s="4">
        <v>2396</v>
      </c>
      <c r="H109" s="4">
        <v>0</v>
      </c>
    </row>
    <row r="110" spans="2:8" collapsed="1">
      <c r="B110" s="43">
        <v>2003</v>
      </c>
      <c r="C110" s="9">
        <v>208820</v>
      </c>
      <c r="D110" s="9">
        <v>69135</v>
      </c>
      <c r="E110" s="9">
        <v>105115</v>
      </c>
      <c r="F110" s="9">
        <v>8411</v>
      </c>
      <c r="G110" s="9">
        <v>26159</v>
      </c>
      <c r="H110" s="9">
        <v>0</v>
      </c>
    </row>
    <row r="111" spans="2:8" hidden="1" outlineLevel="1">
      <c r="B111" s="41" t="s">
        <v>11</v>
      </c>
      <c r="C111" s="4">
        <v>30968</v>
      </c>
      <c r="D111" s="4">
        <v>11301</v>
      </c>
      <c r="E111" s="4">
        <v>15797</v>
      </c>
      <c r="F111" s="4">
        <v>1416</v>
      </c>
      <c r="G111" s="4">
        <v>2454</v>
      </c>
      <c r="H111" s="4">
        <v>0</v>
      </c>
    </row>
    <row r="112" spans="2:8" hidden="1" outlineLevel="1">
      <c r="B112" s="41" t="s">
        <v>12</v>
      </c>
      <c r="C112" s="4">
        <v>33127</v>
      </c>
      <c r="D112" s="4">
        <v>10152</v>
      </c>
      <c r="E112" s="4">
        <v>18421</v>
      </c>
      <c r="F112" s="4">
        <v>1324</v>
      </c>
      <c r="G112" s="4">
        <v>3230</v>
      </c>
      <c r="H112" s="4">
        <v>0</v>
      </c>
    </row>
    <row r="113" spans="2:8" hidden="1" outlineLevel="1">
      <c r="B113" s="41" t="s">
        <v>13</v>
      </c>
      <c r="C113" s="4">
        <v>22207</v>
      </c>
      <c r="D113" s="4">
        <v>7141</v>
      </c>
      <c r="E113" s="4">
        <v>11176</v>
      </c>
      <c r="F113" s="4">
        <v>1375</v>
      </c>
      <c r="G113" s="4">
        <v>2515</v>
      </c>
      <c r="H113" s="4">
        <v>0</v>
      </c>
    </row>
    <row r="114" spans="2:8" hidden="1" outlineLevel="1">
      <c r="B114" s="41" t="s">
        <v>14</v>
      </c>
      <c r="C114" s="4">
        <v>6048</v>
      </c>
      <c r="D114" s="4">
        <v>1014</v>
      </c>
      <c r="E114" s="4">
        <v>3149</v>
      </c>
      <c r="F114" s="4">
        <v>0</v>
      </c>
      <c r="G114" s="4">
        <v>1885</v>
      </c>
      <c r="H114" s="4">
        <v>0</v>
      </c>
    </row>
    <row r="115" spans="2:8" hidden="1" outlineLevel="1">
      <c r="B115" s="41" t="s">
        <v>15</v>
      </c>
      <c r="C115" s="4">
        <v>6867</v>
      </c>
      <c r="D115" s="4">
        <v>1307</v>
      </c>
      <c r="E115" s="4">
        <v>3725</v>
      </c>
      <c r="F115" s="4">
        <v>0</v>
      </c>
      <c r="G115" s="4">
        <v>1835</v>
      </c>
      <c r="H115" s="4">
        <v>0</v>
      </c>
    </row>
    <row r="116" spans="2:8" hidden="1" outlineLevel="1">
      <c r="B116" s="41" t="s">
        <v>16</v>
      </c>
      <c r="C116" s="4">
        <v>9147</v>
      </c>
      <c r="D116" s="4">
        <v>2299</v>
      </c>
      <c r="E116" s="4">
        <v>4998</v>
      </c>
      <c r="F116" s="4">
        <v>0</v>
      </c>
      <c r="G116" s="4">
        <v>1850</v>
      </c>
      <c r="H116" s="4">
        <v>0</v>
      </c>
    </row>
    <row r="117" spans="2:8" hidden="1" outlineLevel="1">
      <c r="B117" s="41" t="s">
        <v>17</v>
      </c>
      <c r="C117" s="4">
        <v>6973</v>
      </c>
      <c r="D117" s="4">
        <v>1695</v>
      </c>
      <c r="E117" s="4">
        <v>3986</v>
      </c>
      <c r="F117" s="4">
        <v>0</v>
      </c>
      <c r="G117" s="4">
        <v>1292</v>
      </c>
      <c r="H117" s="4">
        <v>0</v>
      </c>
    </row>
    <row r="118" spans="2:8" hidden="1" outlineLevel="1">
      <c r="B118" s="41" t="s">
        <v>18</v>
      </c>
      <c r="C118" s="4">
        <v>7695</v>
      </c>
      <c r="D118" s="4">
        <v>1561</v>
      </c>
      <c r="E118" s="4">
        <v>4856</v>
      </c>
      <c r="F118" s="4">
        <v>0</v>
      </c>
      <c r="G118" s="4">
        <v>1278</v>
      </c>
      <c r="H118" s="4">
        <v>0</v>
      </c>
    </row>
    <row r="119" spans="2:8" hidden="1" outlineLevel="1">
      <c r="B119" s="41" t="s">
        <v>19</v>
      </c>
      <c r="C119" s="4">
        <v>12256</v>
      </c>
      <c r="D119" s="4">
        <v>3795</v>
      </c>
      <c r="E119" s="4">
        <v>6261</v>
      </c>
      <c r="F119" s="4">
        <v>0</v>
      </c>
      <c r="G119" s="4">
        <v>2200</v>
      </c>
      <c r="H119" s="4">
        <v>0</v>
      </c>
    </row>
    <row r="120" spans="2:8" hidden="1" outlineLevel="1">
      <c r="B120" s="41" t="s">
        <v>20</v>
      </c>
      <c r="C120" s="4">
        <v>32570</v>
      </c>
      <c r="D120" s="4">
        <v>10504</v>
      </c>
      <c r="E120" s="4">
        <v>17477</v>
      </c>
      <c r="F120" s="4">
        <v>1235</v>
      </c>
      <c r="G120" s="4">
        <v>3354</v>
      </c>
      <c r="H120" s="4">
        <v>0</v>
      </c>
    </row>
    <row r="121" spans="2:8" hidden="1" outlineLevel="1">
      <c r="B121" s="41" t="s">
        <v>21</v>
      </c>
      <c r="C121" s="4">
        <v>28873</v>
      </c>
      <c r="D121" s="4">
        <v>9304</v>
      </c>
      <c r="E121" s="4">
        <v>15357</v>
      </c>
      <c r="F121" s="4">
        <v>1301</v>
      </c>
      <c r="G121" s="4">
        <v>2911</v>
      </c>
      <c r="H121" s="4">
        <v>0</v>
      </c>
    </row>
    <row r="122" spans="2:8" hidden="1" outlineLevel="1">
      <c r="B122" s="41" t="s">
        <v>22</v>
      </c>
      <c r="C122" s="4">
        <v>30490</v>
      </c>
      <c r="D122" s="4">
        <v>9994</v>
      </c>
      <c r="E122" s="4">
        <v>16010</v>
      </c>
      <c r="F122" s="4">
        <v>1647</v>
      </c>
      <c r="G122" s="4">
        <v>2839</v>
      </c>
      <c r="H122" s="4">
        <v>0</v>
      </c>
    </row>
    <row r="123" spans="2:8" collapsed="1">
      <c r="B123" s="43">
        <v>2002</v>
      </c>
      <c r="C123" s="9">
        <v>227221</v>
      </c>
      <c r="D123" s="9">
        <v>70067</v>
      </c>
      <c r="E123" s="9">
        <v>121213</v>
      </c>
      <c r="F123" s="9">
        <v>8298</v>
      </c>
      <c r="G123" s="9">
        <v>27643</v>
      </c>
      <c r="H123" s="9">
        <v>0</v>
      </c>
    </row>
    <row r="124" spans="2:8" hidden="1" outlineLevel="1">
      <c r="B124" s="41" t="s">
        <v>11</v>
      </c>
      <c r="C124" s="4">
        <v>31234</v>
      </c>
      <c r="D124" s="4">
        <v>10593</v>
      </c>
      <c r="E124" s="4">
        <v>16339</v>
      </c>
      <c r="F124" s="4">
        <v>1316</v>
      </c>
      <c r="G124" s="4">
        <v>2986</v>
      </c>
      <c r="H124" s="4">
        <v>0</v>
      </c>
    </row>
    <row r="125" spans="2:8" hidden="1" outlineLevel="1">
      <c r="B125" s="41" t="s">
        <v>12</v>
      </c>
      <c r="C125" s="4">
        <v>29333</v>
      </c>
      <c r="D125" s="4">
        <v>9152</v>
      </c>
      <c r="E125" s="4">
        <v>15418</v>
      </c>
      <c r="F125" s="4">
        <v>1648</v>
      </c>
      <c r="G125" s="4">
        <v>3115</v>
      </c>
      <c r="H125" s="4">
        <v>0</v>
      </c>
    </row>
    <row r="126" spans="2:8" hidden="1" outlineLevel="1">
      <c r="B126" s="41" t="s">
        <v>13</v>
      </c>
      <c r="C126" s="4">
        <v>22172</v>
      </c>
      <c r="D126" s="4">
        <v>7113</v>
      </c>
      <c r="E126" s="4">
        <v>11633</v>
      </c>
      <c r="F126" s="4">
        <v>947</v>
      </c>
      <c r="G126" s="4">
        <v>2479</v>
      </c>
      <c r="H126" s="4">
        <v>0</v>
      </c>
    </row>
    <row r="127" spans="2:8" hidden="1" outlineLevel="1">
      <c r="B127" s="41" t="s">
        <v>14</v>
      </c>
      <c r="C127" s="4">
        <v>8103</v>
      </c>
      <c r="D127" s="4">
        <v>1884</v>
      </c>
      <c r="E127" s="4">
        <v>4522</v>
      </c>
      <c r="F127" s="4">
        <v>0</v>
      </c>
      <c r="G127" s="4">
        <v>1697</v>
      </c>
      <c r="H127" s="4">
        <v>0</v>
      </c>
    </row>
    <row r="128" spans="2:8" hidden="1" outlineLevel="1">
      <c r="B128" s="41" t="s">
        <v>15</v>
      </c>
      <c r="C128" s="4">
        <v>9231</v>
      </c>
      <c r="D128" s="4">
        <v>1822</v>
      </c>
      <c r="E128" s="4">
        <v>5307</v>
      </c>
      <c r="F128" s="4">
        <v>0</v>
      </c>
      <c r="G128" s="4">
        <v>2102</v>
      </c>
      <c r="H128" s="4">
        <v>0</v>
      </c>
    </row>
    <row r="129" spans="2:8" hidden="1" outlineLevel="1">
      <c r="B129" s="41" t="s">
        <v>16</v>
      </c>
      <c r="C129" s="4">
        <v>10266</v>
      </c>
      <c r="D129" s="4">
        <v>2369</v>
      </c>
      <c r="E129" s="4">
        <v>5519</v>
      </c>
      <c r="F129" s="4">
        <v>0</v>
      </c>
      <c r="G129" s="4">
        <v>2378</v>
      </c>
      <c r="H129" s="4">
        <v>0</v>
      </c>
    </row>
    <row r="130" spans="2:8" hidden="1" outlineLevel="1">
      <c r="B130" s="41" t="s">
        <v>17</v>
      </c>
      <c r="C130" s="4">
        <v>8404</v>
      </c>
      <c r="D130" s="4">
        <v>1834</v>
      </c>
      <c r="E130" s="4">
        <v>4621</v>
      </c>
      <c r="F130" s="4">
        <v>0</v>
      </c>
      <c r="G130" s="4">
        <v>1949</v>
      </c>
      <c r="H130" s="4">
        <v>0</v>
      </c>
    </row>
    <row r="131" spans="2:8" hidden="1" outlineLevel="1">
      <c r="B131" s="41" t="s">
        <v>18</v>
      </c>
      <c r="C131" s="4">
        <v>9209</v>
      </c>
      <c r="D131" s="4">
        <v>2137</v>
      </c>
      <c r="E131" s="4">
        <v>5608</v>
      </c>
      <c r="F131" s="4">
        <v>0</v>
      </c>
      <c r="G131" s="4">
        <v>1464</v>
      </c>
      <c r="H131" s="4">
        <v>0</v>
      </c>
    </row>
    <row r="132" spans="2:8" hidden="1" outlineLevel="1">
      <c r="B132" s="41" t="s">
        <v>19</v>
      </c>
      <c r="C132" s="4">
        <v>19573</v>
      </c>
      <c r="D132" s="4">
        <v>6603</v>
      </c>
      <c r="E132" s="4">
        <v>9408</v>
      </c>
      <c r="F132" s="4">
        <v>703</v>
      </c>
      <c r="G132" s="4">
        <v>2859</v>
      </c>
      <c r="H132" s="4">
        <v>0</v>
      </c>
    </row>
    <row r="133" spans="2:8" hidden="1" outlineLevel="1">
      <c r="B133" s="41" t="s">
        <v>20</v>
      </c>
      <c r="C133" s="4">
        <v>37072</v>
      </c>
      <c r="D133" s="4">
        <v>10960</v>
      </c>
      <c r="E133" s="4">
        <v>19821</v>
      </c>
      <c r="F133" s="4">
        <v>2288</v>
      </c>
      <c r="G133" s="4">
        <v>4003</v>
      </c>
      <c r="H133" s="4">
        <v>0</v>
      </c>
    </row>
    <row r="134" spans="2:8" hidden="1" outlineLevel="1">
      <c r="B134" s="41" t="s">
        <v>21</v>
      </c>
      <c r="C134" s="4">
        <v>33781</v>
      </c>
      <c r="D134" s="4">
        <v>10714</v>
      </c>
      <c r="E134" s="4">
        <v>17431</v>
      </c>
      <c r="F134" s="4">
        <v>1871</v>
      </c>
      <c r="G134" s="4">
        <v>3765</v>
      </c>
      <c r="H134" s="4">
        <v>0</v>
      </c>
    </row>
    <row r="135" spans="2:8" hidden="1" outlineLevel="1">
      <c r="B135" s="41" t="s">
        <v>22</v>
      </c>
      <c r="C135" s="4">
        <v>35220</v>
      </c>
      <c r="D135" s="4">
        <v>11039</v>
      </c>
      <c r="E135" s="4">
        <v>18275</v>
      </c>
      <c r="F135" s="4">
        <v>1912</v>
      </c>
      <c r="G135" s="4">
        <v>3994</v>
      </c>
      <c r="H135" s="4">
        <v>0</v>
      </c>
    </row>
    <row r="136" spans="2:8" collapsed="1">
      <c r="B136" s="43">
        <v>2001</v>
      </c>
      <c r="C136" s="9">
        <v>253598</v>
      </c>
      <c r="D136" s="9">
        <v>76220</v>
      </c>
      <c r="E136" s="9">
        <v>133902</v>
      </c>
      <c r="F136" s="9">
        <v>10685</v>
      </c>
      <c r="G136" s="9">
        <v>32791</v>
      </c>
      <c r="H136" s="9">
        <v>0</v>
      </c>
    </row>
    <row r="137" spans="2:8" hidden="1" outlineLevel="1">
      <c r="B137" s="41" t="s">
        <v>11</v>
      </c>
      <c r="C137" s="4">
        <v>35024</v>
      </c>
      <c r="D137" s="4">
        <v>10966</v>
      </c>
      <c r="E137" s="4">
        <v>18446</v>
      </c>
      <c r="F137" s="4">
        <v>1840</v>
      </c>
      <c r="G137" s="4">
        <v>3772</v>
      </c>
      <c r="H137" s="4">
        <v>0</v>
      </c>
    </row>
    <row r="138" spans="2:8" hidden="1" outlineLevel="1">
      <c r="B138" s="41" t="s">
        <v>12</v>
      </c>
      <c r="C138" s="4">
        <v>31918</v>
      </c>
      <c r="D138" s="4">
        <v>9402</v>
      </c>
      <c r="E138" s="4">
        <v>16715</v>
      </c>
      <c r="F138" s="4">
        <v>2305</v>
      </c>
      <c r="G138" s="4">
        <v>3496</v>
      </c>
      <c r="H138" s="4">
        <v>0</v>
      </c>
    </row>
    <row r="139" spans="2:8" hidden="1" outlineLevel="1">
      <c r="B139" s="41" t="s">
        <v>13</v>
      </c>
      <c r="C139" s="4">
        <v>21694</v>
      </c>
      <c r="D139" s="4">
        <v>7200</v>
      </c>
      <c r="E139" s="4">
        <v>10636</v>
      </c>
      <c r="F139" s="4">
        <v>900</v>
      </c>
      <c r="G139" s="4">
        <v>2958</v>
      </c>
      <c r="H139" s="4">
        <v>0</v>
      </c>
    </row>
    <row r="140" spans="2:8" hidden="1" outlineLevel="1">
      <c r="B140" s="41" t="s">
        <v>14</v>
      </c>
      <c r="C140" s="4">
        <v>7550</v>
      </c>
      <c r="D140" s="4">
        <v>1160</v>
      </c>
      <c r="E140" s="4">
        <v>4359</v>
      </c>
      <c r="F140" s="4">
        <v>0</v>
      </c>
      <c r="G140" s="4">
        <v>2031</v>
      </c>
      <c r="H140" s="4">
        <v>0</v>
      </c>
    </row>
    <row r="141" spans="2:8" hidden="1" outlineLevel="1">
      <c r="B141" s="41" t="s">
        <v>15</v>
      </c>
      <c r="C141" s="4">
        <v>8610</v>
      </c>
      <c r="D141" s="4">
        <v>1417</v>
      </c>
      <c r="E141" s="4">
        <v>5472</v>
      </c>
      <c r="F141" s="4">
        <v>0</v>
      </c>
      <c r="G141" s="4">
        <v>1721</v>
      </c>
      <c r="H141" s="4">
        <v>0</v>
      </c>
    </row>
    <row r="142" spans="2:8" hidden="1" outlineLevel="1">
      <c r="B142" s="41" t="s">
        <v>16</v>
      </c>
      <c r="C142" s="4">
        <v>7719</v>
      </c>
      <c r="D142" s="4">
        <v>1161</v>
      </c>
      <c r="E142" s="4">
        <v>4555</v>
      </c>
      <c r="F142" s="4">
        <v>0</v>
      </c>
      <c r="G142" s="4">
        <v>2003</v>
      </c>
      <c r="H142" s="4">
        <v>0</v>
      </c>
    </row>
    <row r="143" spans="2:8" hidden="1" outlineLevel="1">
      <c r="B143" s="41" t="s">
        <v>17</v>
      </c>
      <c r="C143" s="4">
        <v>7526</v>
      </c>
      <c r="D143" s="4">
        <v>1100</v>
      </c>
      <c r="E143" s="4">
        <v>4430</v>
      </c>
      <c r="F143" s="4">
        <v>0</v>
      </c>
      <c r="G143" s="4">
        <v>1996</v>
      </c>
      <c r="H143" s="4">
        <v>0</v>
      </c>
    </row>
    <row r="144" spans="2:8" hidden="1" outlineLevel="1">
      <c r="B144" s="41" t="s">
        <v>18</v>
      </c>
      <c r="C144" s="4">
        <v>8718</v>
      </c>
      <c r="D144" s="4">
        <v>1494</v>
      </c>
      <c r="E144" s="4">
        <v>5485</v>
      </c>
      <c r="F144" s="4">
        <v>0</v>
      </c>
      <c r="G144" s="4">
        <v>1739</v>
      </c>
      <c r="H144" s="4">
        <v>0</v>
      </c>
    </row>
    <row r="145" spans="2:8" hidden="1" outlineLevel="1">
      <c r="B145" s="41" t="s">
        <v>19</v>
      </c>
      <c r="C145" s="4">
        <v>21934</v>
      </c>
      <c r="D145" s="4">
        <v>6252</v>
      </c>
      <c r="E145" s="4">
        <v>11513</v>
      </c>
      <c r="F145" s="4">
        <v>1596</v>
      </c>
      <c r="G145" s="4">
        <v>2573</v>
      </c>
      <c r="H145" s="4">
        <v>0</v>
      </c>
    </row>
    <row r="146" spans="2:8" hidden="1" outlineLevel="1">
      <c r="B146" s="41" t="s">
        <v>20</v>
      </c>
      <c r="C146" s="4">
        <v>32809</v>
      </c>
      <c r="D146" s="4">
        <v>10101</v>
      </c>
      <c r="E146" s="4">
        <v>16433</v>
      </c>
      <c r="F146" s="4">
        <v>2319</v>
      </c>
      <c r="G146" s="4">
        <v>3956</v>
      </c>
      <c r="H146" s="4">
        <v>0</v>
      </c>
    </row>
    <row r="147" spans="2:8" hidden="1" outlineLevel="1">
      <c r="B147" s="41" t="s">
        <v>21</v>
      </c>
      <c r="C147" s="4">
        <v>31644</v>
      </c>
      <c r="D147" s="4">
        <v>11009</v>
      </c>
      <c r="E147" s="4">
        <v>15592</v>
      </c>
      <c r="F147" s="4">
        <v>1864</v>
      </c>
      <c r="G147" s="4">
        <v>3179</v>
      </c>
      <c r="H147" s="4">
        <v>0</v>
      </c>
    </row>
    <row r="148" spans="2:8" hidden="1" outlineLevel="1">
      <c r="B148" s="41" t="s">
        <v>22</v>
      </c>
      <c r="C148" s="4">
        <v>36373</v>
      </c>
      <c r="D148" s="4">
        <v>12202</v>
      </c>
      <c r="E148" s="4">
        <v>17054</v>
      </c>
      <c r="F148" s="4">
        <v>2946</v>
      </c>
      <c r="G148" s="4">
        <v>4171</v>
      </c>
      <c r="H148" s="4">
        <v>0</v>
      </c>
    </row>
    <row r="149" spans="2:8" collapsed="1">
      <c r="B149" s="43">
        <v>2000</v>
      </c>
      <c r="C149" s="9">
        <v>251519</v>
      </c>
      <c r="D149" s="9">
        <v>73464</v>
      </c>
      <c r="E149" s="9">
        <v>130690</v>
      </c>
      <c r="F149" s="9">
        <v>13770</v>
      </c>
      <c r="G149" s="9">
        <v>33595</v>
      </c>
      <c r="H149" s="9">
        <v>0</v>
      </c>
    </row>
    <row r="150" spans="2:8" hidden="1" outlineLevel="1">
      <c r="B150" s="41" t="s">
        <v>11</v>
      </c>
      <c r="C150" s="4">
        <v>32288</v>
      </c>
      <c r="D150" s="4">
        <v>9659</v>
      </c>
      <c r="E150" s="4">
        <v>15655</v>
      </c>
      <c r="F150" s="4">
        <v>3356</v>
      </c>
      <c r="G150" s="4">
        <v>3618</v>
      </c>
      <c r="H150" s="4">
        <v>0</v>
      </c>
    </row>
    <row r="151" spans="2:8" hidden="1" outlineLevel="1">
      <c r="B151" s="41" t="s">
        <v>12</v>
      </c>
      <c r="C151" s="4">
        <v>33609</v>
      </c>
      <c r="D151" s="4">
        <v>11993</v>
      </c>
      <c r="E151" s="4">
        <v>14656</v>
      </c>
      <c r="F151" s="4">
        <v>2847</v>
      </c>
      <c r="G151" s="4">
        <v>4113</v>
      </c>
      <c r="H151" s="4">
        <v>0</v>
      </c>
    </row>
    <row r="152" spans="2:8" hidden="1" outlineLevel="1">
      <c r="B152" s="41" t="s">
        <v>13</v>
      </c>
      <c r="C152" s="4">
        <v>20765</v>
      </c>
      <c r="D152" s="4">
        <v>6570</v>
      </c>
      <c r="E152" s="4">
        <v>10781</v>
      </c>
      <c r="F152" s="4">
        <v>881</v>
      </c>
      <c r="G152" s="4">
        <v>2533</v>
      </c>
      <c r="H152" s="4">
        <v>0</v>
      </c>
    </row>
    <row r="153" spans="2:8" hidden="1" outlineLevel="1">
      <c r="B153" s="41" t="s">
        <v>14</v>
      </c>
      <c r="C153" s="4">
        <v>8343</v>
      </c>
      <c r="D153" s="4">
        <v>1152</v>
      </c>
      <c r="E153" s="4">
        <v>6032</v>
      </c>
      <c r="F153" s="4">
        <v>0</v>
      </c>
      <c r="G153" s="4">
        <v>1159</v>
      </c>
      <c r="H153" s="4">
        <v>0</v>
      </c>
    </row>
    <row r="154" spans="2:8" hidden="1" outlineLevel="1">
      <c r="B154" s="41" t="s">
        <v>15</v>
      </c>
      <c r="C154" s="4">
        <v>8019</v>
      </c>
      <c r="D154" s="4">
        <v>1437</v>
      </c>
      <c r="E154" s="4">
        <v>5697</v>
      </c>
      <c r="F154" s="4">
        <v>0</v>
      </c>
      <c r="G154" s="4">
        <v>885</v>
      </c>
      <c r="H154" s="4">
        <v>0</v>
      </c>
    </row>
    <row r="155" spans="2:8" hidden="1" outlineLevel="1">
      <c r="B155" s="41" t="s">
        <v>16</v>
      </c>
      <c r="C155" s="4">
        <v>9024</v>
      </c>
      <c r="D155" s="4">
        <v>1142</v>
      </c>
      <c r="E155" s="4">
        <v>6476</v>
      </c>
      <c r="F155" s="4">
        <v>0</v>
      </c>
      <c r="G155" s="4">
        <v>1406</v>
      </c>
      <c r="H155" s="4">
        <v>0</v>
      </c>
    </row>
    <row r="156" spans="2:8" hidden="1" outlineLevel="1">
      <c r="B156" s="41" t="s">
        <v>17</v>
      </c>
      <c r="C156" s="4">
        <v>8884</v>
      </c>
      <c r="D156" s="4">
        <v>1457</v>
      </c>
      <c r="E156" s="4">
        <v>6254</v>
      </c>
      <c r="F156" s="4">
        <v>0</v>
      </c>
      <c r="G156" s="4">
        <v>1173</v>
      </c>
      <c r="H156" s="4">
        <v>0</v>
      </c>
    </row>
    <row r="157" spans="2:8" hidden="1" outlineLevel="1">
      <c r="B157" s="41" t="s">
        <v>18</v>
      </c>
      <c r="C157" s="4">
        <v>7876</v>
      </c>
      <c r="D157" s="4">
        <v>1159</v>
      </c>
      <c r="E157" s="4">
        <v>5610</v>
      </c>
      <c r="F157" s="4">
        <v>0</v>
      </c>
      <c r="G157" s="4">
        <v>1107</v>
      </c>
      <c r="H157" s="4">
        <v>0</v>
      </c>
    </row>
    <row r="158" spans="2:8" hidden="1" outlineLevel="1">
      <c r="B158" s="41" t="s">
        <v>19</v>
      </c>
      <c r="C158" s="4">
        <v>13649</v>
      </c>
      <c r="D158" s="4">
        <v>3900</v>
      </c>
      <c r="E158" s="4">
        <v>7223</v>
      </c>
      <c r="F158" s="4">
        <v>378</v>
      </c>
      <c r="G158" s="4">
        <v>2148</v>
      </c>
      <c r="H158" s="4">
        <v>0</v>
      </c>
    </row>
    <row r="159" spans="2:8" hidden="1" outlineLevel="1">
      <c r="B159" s="41" t="s">
        <v>20</v>
      </c>
      <c r="C159" s="4">
        <v>35799</v>
      </c>
      <c r="D159" s="4">
        <v>13417</v>
      </c>
      <c r="E159" s="4">
        <v>16621</v>
      </c>
      <c r="F159" s="4">
        <v>1870</v>
      </c>
      <c r="G159" s="4">
        <v>3891</v>
      </c>
      <c r="H159" s="4">
        <v>0</v>
      </c>
    </row>
    <row r="160" spans="2:8" hidden="1" outlineLevel="1">
      <c r="B160" s="41" t="s">
        <v>21</v>
      </c>
      <c r="C160" s="4">
        <v>33540</v>
      </c>
      <c r="D160" s="4">
        <v>12188</v>
      </c>
      <c r="E160" s="4">
        <v>15926</v>
      </c>
      <c r="F160" s="4">
        <v>1884</v>
      </c>
      <c r="G160" s="4">
        <v>3542</v>
      </c>
      <c r="H160" s="4">
        <v>0</v>
      </c>
    </row>
    <row r="161" spans="2:8" hidden="1" outlineLevel="1">
      <c r="B161" s="41" t="s">
        <v>22</v>
      </c>
      <c r="C161" s="4">
        <v>38857</v>
      </c>
      <c r="D161" s="4">
        <v>14349</v>
      </c>
      <c r="E161" s="4">
        <v>18538</v>
      </c>
      <c r="F161" s="4">
        <v>1886</v>
      </c>
      <c r="G161" s="4">
        <v>4084</v>
      </c>
      <c r="H161" s="4">
        <v>0</v>
      </c>
    </row>
    <row r="162" spans="2:8" collapsed="1">
      <c r="B162" s="43">
        <v>1999</v>
      </c>
      <c r="C162" s="9">
        <v>250653</v>
      </c>
      <c r="D162" s="9">
        <v>78423</v>
      </c>
      <c r="E162" s="9">
        <v>129469</v>
      </c>
      <c r="F162" s="9">
        <v>13102</v>
      </c>
      <c r="G162" s="9">
        <v>29659</v>
      </c>
      <c r="H162" s="9">
        <v>0</v>
      </c>
    </row>
    <row r="163" spans="2:8" hidden="1" outlineLevel="1">
      <c r="B163" s="41" t="s">
        <v>11</v>
      </c>
      <c r="C163" s="4">
        <v>35486</v>
      </c>
      <c r="D163" s="4">
        <v>12599</v>
      </c>
      <c r="E163" s="4">
        <v>16622</v>
      </c>
      <c r="F163" s="4">
        <v>2363</v>
      </c>
      <c r="G163" s="4">
        <v>3902</v>
      </c>
      <c r="H163" s="4">
        <v>0</v>
      </c>
    </row>
    <row r="164" spans="2:8" hidden="1" outlineLevel="1">
      <c r="B164" s="41" t="s">
        <v>12</v>
      </c>
      <c r="C164" s="4">
        <v>34921</v>
      </c>
      <c r="D164" s="4">
        <v>13311</v>
      </c>
      <c r="E164" s="4">
        <v>15280</v>
      </c>
      <c r="F164" s="4">
        <v>1883</v>
      </c>
      <c r="G164" s="4">
        <v>4447</v>
      </c>
      <c r="H164" s="4">
        <v>0</v>
      </c>
    </row>
    <row r="165" spans="2:8" hidden="1" outlineLevel="1">
      <c r="B165" s="41" t="s">
        <v>13</v>
      </c>
      <c r="C165" s="4">
        <v>22520</v>
      </c>
      <c r="D165" s="4">
        <v>6850</v>
      </c>
      <c r="E165" s="4">
        <v>12830</v>
      </c>
      <c r="F165" s="4">
        <v>355</v>
      </c>
      <c r="G165" s="4">
        <v>2485</v>
      </c>
      <c r="H165" s="4">
        <v>0</v>
      </c>
    </row>
    <row r="166" spans="2:8" hidden="1" outlineLevel="1">
      <c r="B166" s="41" t="s">
        <v>14</v>
      </c>
      <c r="C166" s="4">
        <v>8099</v>
      </c>
      <c r="D166" s="4">
        <v>1473</v>
      </c>
      <c r="E166" s="4">
        <v>5474</v>
      </c>
      <c r="F166" s="4">
        <v>0</v>
      </c>
      <c r="G166" s="4">
        <v>1152</v>
      </c>
      <c r="H166" s="4">
        <v>0</v>
      </c>
    </row>
    <row r="167" spans="2:8" hidden="1" outlineLevel="1">
      <c r="B167" s="41" t="s">
        <v>15</v>
      </c>
      <c r="C167" s="4">
        <v>6694</v>
      </c>
      <c r="D167" s="4">
        <v>1148</v>
      </c>
      <c r="E167" s="4">
        <v>4390</v>
      </c>
      <c r="F167" s="4">
        <v>0</v>
      </c>
      <c r="G167" s="4">
        <v>1156</v>
      </c>
      <c r="H167" s="4">
        <v>0</v>
      </c>
    </row>
    <row r="168" spans="2:8" hidden="1" outlineLevel="1">
      <c r="B168" s="41" t="s">
        <v>16</v>
      </c>
      <c r="C168" s="4">
        <v>7930</v>
      </c>
      <c r="D168" s="4">
        <v>1147</v>
      </c>
      <c r="E168" s="4">
        <v>5407</v>
      </c>
      <c r="F168" s="4">
        <v>0</v>
      </c>
      <c r="G168" s="4">
        <v>1376</v>
      </c>
      <c r="H168" s="4">
        <v>0</v>
      </c>
    </row>
    <row r="169" spans="2:8" hidden="1" outlineLevel="1">
      <c r="B169" s="41" t="s">
        <v>17</v>
      </c>
      <c r="C169" s="4">
        <v>7160</v>
      </c>
      <c r="D169" s="4">
        <v>1571</v>
      </c>
      <c r="E169" s="4">
        <v>4341</v>
      </c>
      <c r="F169" s="4">
        <v>0</v>
      </c>
      <c r="G169" s="4">
        <v>1248</v>
      </c>
      <c r="H169" s="4">
        <v>0</v>
      </c>
    </row>
    <row r="170" spans="2:8" hidden="1" outlineLevel="1">
      <c r="B170" s="41" t="s">
        <v>18</v>
      </c>
      <c r="C170" s="4">
        <v>5466</v>
      </c>
      <c r="D170" s="4">
        <v>921</v>
      </c>
      <c r="E170" s="4">
        <v>3312</v>
      </c>
      <c r="F170" s="4">
        <v>0</v>
      </c>
      <c r="G170" s="4">
        <v>1233</v>
      </c>
      <c r="H170" s="4">
        <v>0</v>
      </c>
    </row>
    <row r="171" spans="2:8" hidden="1" outlineLevel="1">
      <c r="B171" s="41" t="s">
        <v>19</v>
      </c>
      <c r="C171" s="4">
        <v>12960</v>
      </c>
      <c r="D171" s="4">
        <v>3642</v>
      </c>
      <c r="E171" s="4">
        <v>7219</v>
      </c>
      <c r="F171" s="4">
        <v>289</v>
      </c>
      <c r="G171" s="4">
        <v>1810</v>
      </c>
      <c r="H171" s="4">
        <v>0</v>
      </c>
    </row>
    <row r="172" spans="2:8" hidden="1" outlineLevel="1">
      <c r="B172" s="41" t="s">
        <v>20</v>
      </c>
      <c r="C172" s="4">
        <v>32057</v>
      </c>
      <c r="D172" s="4">
        <v>12554</v>
      </c>
      <c r="E172" s="4">
        <v>14064</v>
      </c>
      <c r="F172" s="4">
        <v>1392</v>
      </c>
      <c r="G172" s="4">
        <v>4047</v>
      </c>
      <c r="H172" s="4">
        <v>0</v>
      </c>
    </row>
    <row r="173" spans="2:8" hidden="1" outlineLevel="1">
      <c r="B173" s="41" t="s">
        <v>21</v>
      </c>
      <c r="C173" s="4">
        <v>30160</v>
      </c>
      <c r="D173" s="4">
        <v>10844</v>
      </c>
      <c r="E173" s="4">
        <v>14386</v>
      </c>
      <c r="F173" s="4">
        <v>1398</v>
      </c>
      <c r="G173" s="4">
        <v>3532</v>
      </c>
      <c r="H173" s="4">
        <v>0</v>
      </c>
    </row>
    <row r="174" spans="2:8" hidden="1" outlineLevel="1">
      <c r="B174" s="41" t="s">
        <v>22</v>
      </c>
      <c r="C174" s="4">
        <v>33822</v>
      </c>
      <c r="D174" s="4">
        <v>11199</v>
      </c>
      <c r="E174" s="4">
        <v>17366</v>
      </c>
      <c r="F174" s="4">
        <v>1771</v>
      </c>
      <c r="G174" s="4">
        <v>3486</v>
      </c>
      <c r="H174" s="4">
        <v>0</v>
      </c>
    </row>
    <row r="175" spans="2:8" collapsed="1">
      <c r="B175" s="43">
        <v>1998</v>
      </c>
      <c r="C175" s="9">
        <v>237275</v>
      </c>
      <c r="D175" s="9">
        <v>77259</v>
      </c>
      <c r="E175" s="9">
        <v>120691</v>
      </c>
      <c r="F175" s="9">
        <v>9451</v>
      </c>
      <c r="G175" s="9">
        <v>29874</v>
      </c>
      <c r="H175" s="9">
        <v>0</v>
      </c>
    </row>
    <row r="176" spans="2:8" hidden="1" outlineLevel="1">
      <c r="B176" s="41" t="s">
        <v>11</v>
      </c>
      <c r="C176" s="4">
        <v>31467</v>
      </c>
      <c r="D176" s="4">
        <v>10500</v>
      </c>
      <c r="E176" s="4">
        <v>15708</v>
      </c>
      <c r="F176" s="4">
        <v>1351</v>
      </c>
      <c r="G176" s="4">
        <v>3908</v>
      </c>
      <c r="H176" s="4">
        <v>0</v>
      </c>
    </row>
    <row r="177" spans="2:8" hidden="1" outlineLevel="1">
      <c r="B177" s="41" t="s">
        <v>12</v>
      </c>
      <c r="C177" s="4">
        <v>32136</v>
      </c>
      <c r="D177" s="4">
        <v>10997</v>
      </c>
      <c r="E177" s="4">
        <v>16398</v>
      </c>
      <c r="F177" s="4">
        <v>1411</v>
      </c>
      <c r="G177" s="4">
        <v>3330</v>
      </c>
      <c r="H177" s="4">
        <v>0</v>
      </c>
    </row>
    <row r="178" spans="2:8" hidden="1" outlineLevel="1">
      <c r="B178" s="41" t="s">
        <v>13</v>
      </c>
      <c r="C178" s="4">
        <v>17070</v>
      </c>
      <c r="D178" s="4">
        <v>5928</v>
      </c>
      <c r="E178" s="4">
        <v>9020</v>
      </c>
      <c r="F178" s="4">
        <v>366</v>
      </c>
      <c r="G178" s="4">
        <v>1756</v>
      </c>
      <c r="H178" s="4">
        <v>0</v>
      </c>
    </row>
    <row r="179" spans="2:8" hidden="1" outlineLevel="1">
      <c r="B179" s="41" t="s">
        <v>14</v>
      </c>
      <c r="C179" s="4">
        <v>4992</v>
      </c>
      <c r="D179" s="4">
        <v>705</v>
      </c>
      <c r="E179" s="4">
        <v>3579</v>
      </c>
      <c r="F179" s="4">
        <v>0</v>
      </c>
      <c r="G179" s="4">
        <v>708</v>
      </c>
      <c r="H179" s="4">
        <v>0</v>
      </c>
    </row>
    <row r="180" spans="2:8" hidden="1" outlineLevel="1">
      <c r="B180" s="41" t="s">
        <v>15</v>
      </c>
      <c r="C180" s="4">
        <v>4941</v>
      </c>
      <c r="D180" s="4">
        <v>594</v>
      </c>
      <c r="E180" s="4">
        <v>3526</v>
      </c>
      <c r="F180" s="4">
        <v>0</v>
      </c>
      <c r="G180" s="4">
        <v>821</v>
      </c>
      <c r="H180" s="4">
        <v>0</v>
      </c>
    </row>
    <row r="181" spans="2:8" hidden="1" outlineLevel="1">
      <c r="B181" s="41" t="s">
        <v>16</v>
      </c>
      <c r="C181" s="4">
        <v>6617</v>
      </c>
      <c r="D181" s="4">
        <v>694</v>
      </c>
      <c r="E181" s="4">
        <v>5239</v>
      </c>
      <c r="F181" s="4">
        <v>0</v>
      </c>
      <c r="G181" s="4">
        <v>684</v>
      </c>
      <c r="H181" s="4">
        <v>0</v>
      </c>
    </row>
    <row r="182" spans="2:8" hidden="1" outlineLevel="1">
      <c r="B182" s="41" t="s">
        <v>17</v>
      </c>
      <c r="C182" s="4">
        <v>4656</v>
      </c>
      <c r="D182" s="4">
        <v>576</v>
      </c>
      <c r="E182" s="4">
        <v>3486</v>
      </c>
      <c r="F182" s="4">
        <v>0</v>
      </c>
      <c r="G182" s="4">
        <v>594</v>
      </c>
      <c r="H182" s="4">
        <v>0</v>
      </c>
    </row>
    <row r="183" spans="2:8" hidden="1" outlineLevel="1">
      <c r="B183" s="41" t="s">
        <v>18</v>
      </c>
      <c r="C183" s="4">
        <v>4220</v>
      </c>
      <c r="D183" s="4">
        <v>579</v>
      </c>
      <c r="E183" s="4">
        <v>2795</v>
      </c>
      <c r="F183" s="4">
        <v>0</v>
      </c>
      <c r="G183" s="4">
        <v>846</v>
      </c>
      <c r="H183" s="4">
        <v>0</v>
      </c>
    </row>
    <row r="184" spans="2:8" hidden="1" outlineLevel="1">
      <c r="B184" s="41" t="s">
        <v>19</v>
      </c>
      <c r="C184" s="4">
        <v>8782</v>
      </c>
      <c r="D184" s="4">
        <v>2631</v>
      </c>
      <c r="E184" s="4">
        <v>4709</v>
      </c>
      <c r="F184" s="4">
        <v>142</v>
      </c>
      <c r="G184" s="4">
        <v>1300</v>
      </c>
      <c r="H184" s="4">
        <v>0</v>
      </c>
    </row>
    <row r="185" spans="2:8" hidden="1" outlineLevel="1">
      <c r="B185" s="41" t="s">
        <v>20</v>
      </c>
      <c r="C185" s="4">
        <v>35339</v>
      </c>
      <c r="D185" s="4">
        <v>12902</v>
      </c>
      <c r="E185" s="4">
        <v>17716</v>
      </c>
      <c r="F185" s="4">
        <v>1337</v>
      </c>
      <c r="G185" s="4">
        <v>3384</v>
      </c>
      <c r="H185" s="4">
        <v>0</v>
      </c>
    </row>
    <row r="186" spans="2:8" hidden="1" outlineLevel="1">
      <c r="B186" s="41" t="s">
        <v>21</v>
      </c>
      <c r="C186" s="4">
        <v>31217</v>
      </c>
      <c r="D186" s="4">
        <v>10965</v>
      </c>
      <c r="E186" s="4">
        <v>16098</v>
      </c>
      <c r="F186" s="4">
        <v>861</v>
      </c>
      <c r="G186" s="4">
        <v>3293</v>
      </c>
      <c r="H186" s="4">
        <v>0</v>
      </c>
    </row>
    <row r="187" spans="2:8" hidden="1" outlineLevel="1">
      <c r="B187" s="41" t="s">
        <v>22</v>
      </c>
      <c r="C187" s="4">
        <v>32862</v>
      </c>
      <c r="D187" s="4">
        <v>10861</v>
      </c>
      <c r="E187" s="4">
        <v>17340</v>
      </c>
      <c r="F187" s="4">
        <v>1482</v>
      </c>
      <c r="G187" s="4">
        <v>3179</v>
      </c>
      <c r="H187" s="4">
        <v>0</v>
      </c>
    </row>
    <row r="188" spans="2:8" collapsed="1">
      <c r="B188" s="43">
        <v>1997</v>
      </c>
      <c r="C188" s="9">
        <v>214299</v>
      </c>
      <c r="D188" s="9">
        <v>67932</v>
      </c>
      <c r="E188" s="9">
        <v>115614</v>
      </c>
      <c r="F188" s="9">
        <v>6950</v>
      </c>
      <c r="G188" s="9">
        <v>23803</v>
      </c>
      <c r="H188" s="9">
        <v>0</v>
      </c>
    </row>
    <row r="189" spans="2:8" hidden="1" outlineLevel="1">
      <c r="B189" s="41" t="s">
        <v>11</v>
      </c>
      <c r="C189" s="4">
        <v>30898</v>
      </c>
      <c r="D189" s="4">
        <v>11634</v>
      </c>
      <c r="E189" s="4">
        <v>15333</v>
      </c>
      <c r="F189" s="4">
        <v>679</v>
      </c>
      <c r="G189" s="4">
        <v>3252</v>
      </c>
      <c r="H189" s="4">
        <v>0</v>
      </c>
    </row>
    <row r="190" spans="2:8" hidden="1" outlineLevel="1">
      <c r="B190" s="41" t="s">
        <v>12</v>
      </c>
      <c r="C190" s="4">
        <v>30428</v>
      </c>
      <c r="D190" s="4">
        <v>9319</v>
      </c>
      <c r="E190" s="4">
        <v>17304</v>
      </c>
      <c r="F190" s="4">
        <v>817</v>
      </c>
      <c r="G190" s="4">
        <v>2988</v>
      </c>
      <c r="H190" s="4">
        <v>0</v>
      </c>
    </row>
    <row r="191" spans="2:8" hidden="1" outlineLevel="1">
      <c r="B191" s="41" t="s">
        <v>13</v>
      </c>
      <c r="C191" s="4">
        <v>15074</v>
      </c>
      <c r="D191" s="4">
        <v>4472</v>
      </c>
      <c r="E191" s="4">
        <v>8966</v>
      </c>
      <c r="F191" s="4">
        <v>679</v>
      </c>
      <c r="G191" s="4">
        <v>957</v>
      </c>
      <c r="H191" s="4">
        <v>0</v>
      </c>
    </row>
    <row r="192" spans="2:8" hidden="1" outlineLevel="1">
      <c r="B192" s="41" t="s">
        <v>14</v>
      </c>
      <c r="C192" s="4">
        <v>3543</v>
      </c>
      <c r="D192" s="4">
        <v>0</v>
      </c>
      <c r="E192" s="4">
        <v>2947</v>
      </c>
      <c r="F192" s="4">
        <v>0</v>
      </c>
      <c r="G192" s="4">
        <v>596</v>
      </c>
      <c r="H192" s="4">
        <v>0</v>
      </c>
    </row>
    <row r="193" spans="2:8" hidden="1" outlineLevel="1">
      <c r="B193" s="41" t="s">
        <v>15</v>
      </c>
      <c r="C193" s="4">
        <v>3514</v>
      </c>
      <c r="D193" s="4">
        <v>0</v>
      </c>
      <c r="E193" s="4">
        <v>2871</v>
      </c>
      <c r="F193" s="4">
        <v>0</v>
      </c>
      <c r="G193" s="4">
        <v>643</v>
      </c>
      <c r="H193" s="4">
        <v>0</v>
      </c>
    </row>
    <row r="194" spans="2:8" hidden="1" outlineLevel="1">
      <c r="B194" s="41" t="s">
        <v>16</v>
      </c>
      <c r="C194" s="4">
        <v>4207</v>
      </c>
      <c r="D194" s="4">
        <v>0</v>
      </c>
      <c r="E194" s="4">
        <v>3668</v>
      </c>
      <c r="F194" s="4">
        <v>0</v>
      </c>
      <c r="G194" s="4">
        <v>539</v>
      </c>
      <c r="H194" s="4">
        <v>0</v>
      </c>
    </row>
    <row r="195" spans="2:8" hidden="1" outlineLevel="1">
      <c r="B195" s="41" t="s">
        <v>17</v>
      </c>
      <c r="C195" s="4">
        <v>3423</v>
      </c>
      <c r="D195" s="4">
        <v>0</v>
      </c>
      <c r="E195" s="4">
        <v>2891</v>
      </c>
      <c r="F195" s="4">
        <v>0</v>
      </c>
      <c r="G195" s="4">
        <v>532</v>
      </c>
      <c r="H195" s="4">
        <v>0</v>
      </c>
    </row>
    <row r="196" spans="2:8" hidden="1" outlineLevel="1">
      <c r="B196" s="41" t="s">
        <v>18</v>
      </c>
      <c r="C196" s="4">
        <v>3786</v>
      </c>
      <c r="D196" s="4">
        <v>0</v>
      </c>
      <c r="E196" s="4">
        <v>3292</v>
      </c>
      <c r="F196" s="4">
        <v>0</v>
      </c>
      <c r="G196" s="4">
        <v>494</v>
      </c>
      <c r="H196" s="4">
        <v>0</v>
      </c>
    </row>
    <row r="197" spans="2:8" hidden="1" outlineLevel="1">
      <c r="B197" s="41" t="s">
        <v>19</v>
      </c>
      <c r="C197" s="4">
        <v>11313</v>
      </c>
      <c r="D197" s="4">
        <v>2931</v>
      </c>
      <c r="E197" s="4">
        <v>6547</v>
      </c>
      <c r="F197" s="4">
        <v>0</v>
      </c>
      <c r="G197" s="4">
        <v>1835</v>
      </c>
      <c r="H197" s="4">
        <v>0</v>
      </c>
    </row>
    <row r="198" spans="2:8" hidden="1" outlineLevel="1">
      <c r="B198" s="41" t="s">
        <v>20</v>
      </c>
      <c r="C198" s="4">
        <v>28528</v>
      </c>
      <c r="D198" s="4">
        <v>9102</v>
      </c>
      <c r="E198" s="4">
        <v>16548</v>
      </c>
      <c r="F198" s="4">
        <v>0</v>
      </c>
      <c r="G198" s="4">
        <v>2878</v>
      </c>
      <c r="H198" s="4">
        <v>0</v>
      </c>
    </row>
    <row r="199" spans="2:8" hidden="1" outlineLevel="1">
      <c r="B199" s="41" t="s">
        <v>21</v>
      </c>
      <c r="C199" s="4">
        <v>25716</v>
      </c>
      <c r="D199" s="4">
        <v>8826</v>
      </c>
      <c r="E199" s="4">
        <v>13949</v>
      </c>
      <c r="F199" s="4">
        <v>0</v>
      </c>
      <c r="G199" s="4">
        <v>2941</v>
      </c>
      <c r="H199" s="4">
        <v>0</v>
      </c>
    </row>
    <row r="200" spans="2:8" hidden="1" outlineLevel="1">
      <c r="B200" s="41" t="s">
        <v>22</v>
      </c>
      <c r="C200" s="4">
        <v>27151</v>
      </c>
      <c r="D200" s="4">
        <v>8961</v>
      </c>
      <c r="E200" s="4">
        <v>14351</v>
      </c>
      <c r="F200" s="4">
        <v>0</v>
      </c>
      <c r="G200" s="4">
        <v>3839</v>
      </c>
      <c r="H200" s="4">
        <v>0</v>
      </c>
    </row>
    <row r="201" spans="2:8" collapsed="1">
      <c r="B201" s="43">
        <v>1996</v>
      </c>
      <c r="C201" s="9">
        <v>187581</v>
      </c>
      <c r="D201" s="9">
        <v>55245</v>
      </c>
      <c r="E201" s="9">
        <v>108667</v>
      </c>
      <c r="F201" s="9">
        <v>2175</v>
      </c>
      <c r="G201" s="9">
        <v>21494</v>
      </c>
      <c r="H201" s="9">
        <v>0</v>
      </c>
    </row>
    <row r="202" spans="2:8" hidden="1" outlineLevel="1">
      <c r="B202" s="41" t="s">
        <v>11</v>
      </c>
      <c r="C202" s="4">
        <v>26729</v>
      </c>
      <c r="D202" s="4">
        <v>8500</v>
      </c>
      <c r="E202" s="4">
        <v>15619</v>
      </c>
      <c r="F202" s="4">
        <v>0</v>
      </c>
      <c r="G202" s="4">
        <v>2610</v>
      </c>
      <c r="H202" s="4">
        <v>0</v>
      </c>
    </row>
    <row r="203" spans="2:8" hidden="1" outlineLevel="1">
      <c r="B203" s="41" t="s">
        <v>12</v>
      </c>
      <c r="C203" s="4">
        <v>20025</v>
      </c>
      <c r="D203" s="4">
        <v>6595</v>
      </c>
      <c r="E203" s="4">
        <v>11218</v>
      </c>
      <c r="F203" s="4">
        <v>0</v>
      </c>
      <c r="G203" s="4">
        <v>2212</v>
      </c>
      <c r="H203" s="4">
        <v>0</v>
      </c>
    </row>
    <row r="204" spans="2:8" hidden="1" outlineLevel="1">
      <c r="B204" s="41" t="s">
        <v>13</v>
      </c>
      <c r="C204" s="4">
        <v>12554</v>
      </c>
      <c r="D204" s="4">
        <v>3854</v>
      </c>
      <c r="E204" s="4">
        <v>7249</v>
      </c>
      <c r="F204" s="4">
        <v>0</v>
      </c>
      <c r="G204" s="4">
        <v>1451</v>
      </c>
      <c r="H204" s="4">
        <v>0</v>
      </c>
    </row>
    <row r="205" spans="2:8" hidden="1" outlineLevel="1">
      <c r="B205" s="41" t="s">
        <v>14</v>
      </c>
      <c r="C205" s="4">
        <v>2839</v>
      </c>
      <c r="D205" s="4">
        <v>0</v>
      </c>
      <c r="E205" s="4">
        <v>2190</v>
      </c>
      <c r="F205" s="4">
        <v>0</v>
      </c>
      <c r="G205" s="4">
        <v>649</v>
      </c>
      <c r="H205" s="4">
        <v>0</v>
      </c>
    </row>
    <row r="206" spans="2:8" hidden="1" outlineLevel="1">
      <c r="B206" s="41" t="s">
        <v>15</v>
      </c>
      <c r="C206" s="4">
        <v>3292</v>
      </c>
      <c r="D206" s="4">
        <v>0</v>
      </c>
      <c r="E206" s="4">
        <v>2649</v>
      </c>
      <c r="F206" s="4">
        <v>0</v>
      </c>
      <c r="G206" s="4">
        <v>643</v>
      </c>
      <c r="H206" s="4">
        <v>0</v>
      </c>
    </row>
    <row r="207" spans="2:8" hidden="1" outlineLevel="1">
      <c r="B207" s="41" t="s">
        <v>16</v>
      </c>
      <c r="C207" s="4">
        <v>4213</v>
      </c>
      <c r="D207" s="4">
        <v>0</v>
      </c>
      <c r="E207" s="4">
        <v>3357</v>
      </c>
      <c r="F207" s="4">
        <v>0</v>
      </c>
      <c r="G207" s="4">
        <v>856</v>
      </c>
      <c r="H207" s="4">
        <v>0</v>
      </c>
    </row>
    <row r="208" spans="2:8" hidden="1" outlineLevel="1">
      <c r="B208" s="41" t="s">
        <v>17</v>
      </c>
      <c r="C208" s="4">
        <v>2866</v>
      </c>
      <c r="D208" s="4">
        <v>0</v>
      </c>
      <c r="E208" s="4">
        <v>2234</v>
      </c>
      <c r="F208" s="4">
        <v>0</v>
      </c>
      <c r="G208" s="4">
        <v>632</v>
      </c>
      <c r="H208" s="4">
        <v>0</v>
      </c>
    </row>
    <row r="209" spans="2:8" hidden="1" outlineLevel="1">
      <c r="B209" s="41" t="s">
        <v>18</v>
      </c>
      <c r="C209" s="4">
        <v>3402</v>
      </c>
      <c r="D209" s="4">
        <v>0</v>
      </c>
      <c r="E209" s="4">
        <v>2745</v>
      </c>
      <c r="F209" s="4">
        <v>0</v>
      </c>
      <c r="G209" s="4">
        <v>657</v>
      </c>
      <c r="H209" s="4">
        <v>0</v>
      </c>
    </row>
    <row r="210" spans="2:8" hidden="1" outlineLevel="1">
      <c r="B210" s="41" t="s">
        <v>19</v>
      </c>
      <c r="C210" s="4">
        <v>10574</v>
      </c>
      <c r="D210" s="4">
        <v>3129</v>
      </c>
      <c r="E210" s="4">
        <v>6711</v>
      </c>
      <c r="F210" s="4">
        <v>0</v>
      </c>
      <c r="G210" s="4">
        <v>734</v>
      </c>
      <c r="H210" s="4">
        <v>0</v>
      </c>
    </row>
    <row r="211" spans="2:8" hidden="1" outlineLevel="1">
      <c r="B211" s="41" t="s">
        <v>20</v>
      </c>
      <c r="C211" s="4">
        <v>22054</v>
      </c>
      <c r="D211" s="4">
        <v>6873</v>
      </c>
      <c r="E211" s="4">
        <v>13283</v>
      </c>
      <c r="F211" s="4">
        <v>0</v>
      </c>
      <c r="G211" s="4">
        <v>1898</v>
      </c>
      <c r="H211" s="4">
        <v>0</v>
      </c>
    </row>
    <row r="212" spans="2:8" hidden="1" outlineLevel="1">
      <c r="B212" s="41" t="s">
        <v>21</v>
      </c>
      <c r="C212" s="4">
        <v>21120</v>
      </c>
      <c r="D212" s="4">
        <v>6920</v>
      </c>
      <c r="E212" s="4">
        <v>11988</v>
      </c>
      <c r="F212" s="4">
        <v>0</v>
      </c>
      <c r="G212" s="4">
        <v>2212</v>
      </c>
      <c r="H212" s="4">
        <v>0</v>
      </c>
    </row>
    <row r="213" spans="2:8" hidden="1" outlineLevel="1">
      <c r="B213" s="41" t="s">
        <v>22</v>
      </c>
      <c r="C213" s="4">
        <v>22470</v>
      </c>
      <c r="D213" s="4">
        <v>8398</v>
      </c>
      <c r="E213" s="4">
        <v>11576</v>
      </c>
      <c r="F213" s="4">
        <v>0</v>
      </c>
      <c r="G213" s="4">
        <v>2496</v>
      </c>
      <c r="H213" s="4">
        <v>0</v>
      </c>
    </row>
    <row r="214" spans="2:8" collapsed="1">
      <c r="B214" s="43">
        <v>1995</v>
      </c>
      <c r="C214" s="9">
        <v>152138</v>
      </c>
      <c r="D214" s="9">
        <v>44269</v>
      </c>
      <c r="E214" s="9">
        <v>90819</v>
      </c>
      <c r="F214" s="9">
        <v>0</v>
      </c>
      <c r="G214" s="9">
        <v>17050</v>
      </c>
      <c r="H214" s="9">
        <v>0</v>
      </c>
    </row>
    <row r="215" spans="2:8" hidden="1" outlineLevel="1">
      <c r="B215" s="41" t="s">
        <v>11</v>
      </c>
      <c r="C215" s="4">
        <v>19680</v>
      </c>
      <c r="D215" s="4">
        <v>6405</v>
      </c>
      <c r="E215" s="4">
        <v>11519</v>
      </c>
      <c r="F215" s="4">
        <v>0</v>
      </c>
      <c r="G215" s="4">
        <v>1756</v>
      </c>
      <c r="H215" s="4">
        <v>0</v>
      </c>
    </row>
    <row r="216" spans="2:8" hidden="1" outlineLevel="1">
      <c r="B216" s="41" t="s">
        <v>12</v>
      </c>
      <c r="C216" s="4">
        <v>19749</v>
      </c>
      <c r="D216" s="4">
        <v>6921</v>
      </c>
      <c r="E216" s="4">
        <v>11170</v>
      </c>
      <c r="F216" s="4">
        <v>0</v>
      </c>
      <c r="G216" s="4">
        <v>1658</v>
      </c>
      <c r="H216" s="4">
        <v>0</v>
      </c>
    </row>
    <row r="217" spans="2:8" hidden="1" outlineLevel="1">
      <c r="B217" s="41" t="s">
        <v>13</v>
      </c>
      <c r="C217" s="4">
        <v>12571</v>
      </c>
      <c r="D217" s="4">
        <v>3682</v>
      </c>
      <c r="E217" s="4">
        <v>6907</v>
      </c>
      <c r="F217" s="4">
        <v>0</v>
      </c>
      <c r="G217" s="4">
        <v>1982</v>
      </c>
      <c r="H217" s="4">
        <v>0</v>
      </c>
    </row>
    <row r="218" spans="2:8" hidden="1" outlineLevel="1">
      <c r="B218" s="41" t="s">
        <v>14</v>
      </c>
      <c r="C218" s="4">
        <v>3577</v>
      </c>
      <c r="D218" s="4">
        <v>584</v>
      </c>
      <c r="E218" s="4">
        <v>2334</v>
      </c>
      <c r="F218" s="4">
        <v>0</v>
      </c>
      <c r="G218" s="4">
        <v>659</v>
      </c>
      <c r="H218" s="4">
        <v>0</v>
      </c>
    </row>
    <row r="219" spans="2:8" hidden="1" outlineLevel="1">
      <c r="B219" s="41" t="s">
        <v>15</v>
      </c>
      <c r="C219" s="4">
        <v>3526</v>
      </c>
      <c r="D219" s="4">
        <v>703</v>
      </c>
      <c r="E219" s="4">
        <v>2314</v>
      </c>
      <c r="F219" s="4">
        <v>0</v>
      </c>
      <c r="G219" s="4">
        <v>509</v>
      </c>
      <c r="H219" s="4">
        <v>0</v>
      </c>
    </row>
    <row r="220" spans="2:8" hidden="1" outlineLevel="1">
      <c r="B220" s="41" t="s">
        <v>16</v>
      </c>
      <c r="C220" s="4">
        <v>4113</v>
      </c>
      <c r="D220" s="4">
        <v>761</v>
      </c>
      <c r="E220" s="4">
        <v>2706</v>
      </c>
      <c r="F220" s="4">
        <v>0</v>
      </c>
      <c r="G220" s="4">
        <v>646</v>
      </c>
      <c r="H220" s="4">
        <v>0</v>
      </c>
    </row>
    <row r="221" spans="2:8" hidden="1" outlineLevel="1">
      <c r="B221" s="41" t="s">
        <v>17</v>
      </c>
      <c r="C221" s="4">
        <v>3506</v>
      </c>
      <c r="D221" s="4">
        <v>581</v>
      </c>
      <c r="E221" s="4">
        <v>2262</v>
      </c>
      <c r="F221" s="4">
        <v>0</v>
      </c>
      <c r="G221" s="4">
        <v>663</v>
      </c>
      <c r="H221" s="4">
        <v>0</v>
      </c>
    </row>
    <row r="222" spans="2:8" hidden="1" outlineLevel="1">
      <c r="B222" s="41" t="s">
        <v>18</v>
      </c>
      <c r="C222" s="4">
        <v>2404</v>
      </c>
      <c r="D222" s="4">
        <v>788</v>
      </c>
      <c r="E222" s="4">
        <v>1200</v>
      </c>
      <c r="F222" s="4">
        <v>0</v>
      </c>
      <c r="G222" s="4">
        <v>416</v>
      </c>
      <c r="H222" s="4">
        <v>0</v>
      </c>
    </row>
    <row r="223" spans="2:8" hidden="1" outlineLevel="1">
      <c r="B223" s="41" t="s">
        <v>19</v>
      </c>
      <c r="C223" s="4">
        <v>6356</v>
      </c>
      <c r="D223" s="4">
        <v>1835</v>
      </c>
      <c r="E223" s="4">
        <v>3560</v>
      </c>
      <c r="F223" s="4">
        <v>0</v>
      </c>
      <c r="G223" s="4">
        <v>961</v>
      </c>
      <c r="H223" s="4">
        <v>0</v>
      </c>
    </row>
    <row r="224" spans="2:8" hidden="1" outlineLevel="1">
      <c r="B224" s="41" t="s">
        <v>20</v>
      </c>
      <c r="C224" s="4">
        <v>19002</v>
      </c>
      <c r="D224" s="4">
        <v>7049</v>
      </c>
      <c r="E224" s="4">
        <v>9751</v>
      </c>
      <c r="F224" s="4">
        <v>0</v>
      </c>
      <c r="G224" s="4">
        <v>2202</v>
      </c>
      <c r="H224" s="4">
        <v>0</v>
      </c>
    </row>
    <row r="225" spans="2:8" hidden="1" outlineLevel="1">
      <c r="B225" s="41" t="s">
        <v>21</v>
      </c>
      <c r="C225" s="4">
        <v>17783</v>
      </c>
      <c r="D225" s="4">
        <v>6679</v>
      </c>
      <c r="E225" s="4">
        <v>9027</v>
      </c>
      <c r="F225" s="4">
        <v>0</v>
      </c>
      <c r="G225" s="4">
        <v>2077</v>
      </c>
      <c r="H225" s="4">
        <v>0</v>
      </c>
    </row>
    <row r="226" spans="2:8" hidden="1" outlineLevel="1">
      <c r="B226" s="41" t="s">
        <v>22</v>
      </c>
      <c r="C226" s="4">
        <v>19712</v>
      </c>
      <c r="D226" s="4">
        <v>7506</v>
      </c>
      <c r="E226" s="4">
        <v>9856</v>
      </c>
      <c r="F226" s="4">
        <v>0</v>
      </c>
      <c r="G226" s="4">
        <v>2350</v>
      </c>
      <c r="H226" s="4">
        <v>0</v>
      </c>
    </row>
    <row r="227" spans="2:8" collapsed="1">
      <c r="B227" s="43">
        <v>1994</v>
      </c>
      <c r="C227" s="9">
        <v>131979</v>
      </c>
      <c r="D227" s="9">
        <v>43494</v>
      </c>
      <c r="E227" s="9">
        <v>72606</v>
      </c>
      <c r="F227" s="9">
        <v>0</v>
      </c>
      <c r="G227" s="9">
        <v>15879</v>
      </c>
      <c r="H227" s="9">
        <v>0</v>
      </c>
    </row>
    <row r="228" spans="2:8" hidden="1" outlineLevel="1">
      <c r="B228" s="41" t="s">
        <v>11</v>
      </c>
      <c r="C228" s="4">
        <v>15518</v>
      </c>
      <c r="D228" s="4">
        <v>5615</v>
      </c>
      <c r="E228" s="4">
        <v>8303</v>
      </c>
      <c r="F228" s="4">
        <v>0</v>
      </c>
      <c r="G228" s="4">
        <v>1600</v>
      </c>
      <c r="H228" s="4">
        <v>0</v>
      </c>
    </row>
    <row r="229" spans="2:8" hidden="1" outlineLevel="1">
      <c r="B229" s="41" t="s">
        <v>12</v>
      </c>
      <c r="C229" s="4">
        <v>14159</v>
      </c>
      <c r="D229" s="4">
        <v>5878</v>
      </c>
      <c r="E229" s="4">
        <v>7009</v>
      </c>
      <c r="F229" s="4">
        <v>0</v>
      </c>
      <c r="G229" s="4">
        <v>1272</v>
      </c>
      <c r="H229" s="4">
        <v>0</v>
      </c>
    </row>
    <row r="230" spans="2:8" hidden="1" outlineLevel="1">
      <c r="B230" s="41" t="s">
        <v>13</v>
      </c>
      <c r="C230" s="4">
        <v>9409</v>
      </c>
      <c r="D230" s="4">
        <v>3669</v>
      </c>
      <c r="E230" s="4">
        <v>4792</v>
      </c>
      <c r="F230" s="4">
        <v>0</v>
      </c>
      <c r="G230" s="4">
        <v>948</v>
      </c>
      <c r="H230" s="4">
        <v>0</v>
      </c>
    </row>
    <row r="231" spans="2:8" hidden="1" outlineLevel="1">
      <c r="B231" s="41" t="s">
        <v>14</v>
      </c>
      <c r="C231" s="4">
        <v>2871</v>
      </c>
      <c r="D231" s="4">
        <v>572</v>
      </c>
      <c r="E231" s="4">
        <v>1655</v>
      </c>
      <c r="F231" s="4">
        <v>0</v>
      </c>
      <c r="G231" s="4">
        <v>644</v>
      </c>
      <c r="H231" s="4">
        <v>0</v>
      </c>
    </row>
    <row r="232" spans="2:8" hidden="1" outlineLevel="1">
      <c r="B232" s="41" t="s">
        <v>15</v>
      </c>
      <c r="C232" s="4">
        <v>2730</v>
      </c>
      <c r="D232" s="4">
        <v>673</v>
      </c>
      <c r="E232" s="4">
        <v>1386</v>
      </c>
      <c r="F232" s="4">
        <v>0</v>
      </c>
      <c r="G232" s="4">
        <v>671</v>
      </c>
      <c r="H232" s="4">
        <v>0</v>
      </c>
    </row>
    <row r="233" spans="2:8" hidden="1" outlineLevel="1">
      <c r="B233" s="41" t="s">
        <v>16</v>
      </c>
      <c r="C233" s="4">
        <v>3555</v>
      </c>
      <c r="D233" s="4">
        <v>556</v>
      </c>
      <c r="E233" s="4">
        <v>2181</v>
      </c>
      <c r="F233" s="4">
        <v>0</v>
      </c>
      <c r="G233" s="4">
        <v>818</v>
      </c>
      <c r="H233" s="4">
        <v>0</v>
      </c>
    </row>
    <row r="234" spans="2:8" hidden="1" outlineLevel="1">
      <c r="B234" s="41" t="s">
        <v>17</v>
      </c>
      <c r="C234" s="4">
        <v>2780</v>
      </c>
      <c r="D234" s="4">
        <v>495</v>
      </c>
      <c r="E234" s="4">
        <v>1697</v>
      </c>
      <c r="F234" s="4">
        <v>0</v>
      </c>
      <c r="G234" s="4">
        <v>588</v>
      </c>
      <c r="H234" s="4">
        <v>0</v>
      </c>
    </row>
    <row r="235" spans="2:8" hidden="1" outlineLevel="1">
      <c r="B235" s="41" t="s">
        <v>18</v>
      </c>
      <c r="C235" s="4">
        <v>2253</v>
      </c>
      <c r="D235" s="4">
        <v>396</v>
      </c>
      <c r="E235" s="4">
        <v>1149</v>
      </c>
      <c r="F235" s="4">
        <v>0</v>
      </c>
      <c r="G235" s="4">
        <v>708</v>
      </c>
      <c r="H235" s="4">
        <v>0</v>
      </c>
    </row>
    <row r="236" spans="2:8" hidden="1" outlineLevel="1">
      <c r="B236" s="41" t="s">
        <v>19</v>
      </c>
      <c r="C236" s="4">
        <v>5947</v>
      </c>
      <c r="D236" s="4">
        <v>1817</v>
      </c>
      <c r="E236" s="4">
        <v>3165</v>
      </c>
      <c r="F236" s="4">
        <v>0</v>
      </c>
      <c r="G236" s="4">
        <v>965</v>
      </c>
      <c r="H236" s="4">
        <v>0</v>
      </c>
    </row>
    <row r="237" spans="2:8" hidden="1" outlineLevel="1">
      <c r="B237" s="41" t="s">
        <v>20</v>
      </c>
      <c r="C237" s="4">
        <v>14237</v>
      </c>
      <c r="D237" s="4">
        <v>4962</v>
      </c>
      <c r="E237" s="4">
        <v>8010</v>
      </c>
      <c r="F237" s="4">
        <v>0</v>
      </c>
      <c r="G237" s="4">
        <v>1265</v>
      </c>
      <c r="H237" s="4">
        <v>0</v>
      </c>
    </row>
    <row r="238" spans="2:8" hidden="1" outlineLevel="1">
      <c r="B238" s="41" t="s">
        <v>21</v>
      </c>
      <c r="C238" s="4">
        <v>15561</v>
      </c>
      <c r="D238" s="4">
        <v>5728</v>
      </c>
      <c r="E238" s="4">
        <v>8451</v>
      </c>
      <c r="F238" s="4">
        <v>0</v>
      </c>
      <c r="G238" s="4">
        <v>1382</v>
      </c>
      <c r="H238" s="4">
        <v>0</v>
      </c>
    </row>
    <row r="239" spans="2:8" hidden="1" outlineLevel="1">
      <c r="B239" s="41" t="s">
        <v>22</v>
      </c>
      <c r="C239" s="4">
        <v>18341</v>
      </c>
      <c r="D239" s="4">
        <v>6904</v>
      </c>
      <c r="E239" s="4">
        <v>9764</v>
      </c>
      <c r="F239" s="4">
        <v>0</v>
      </c>
      <c r="G239" s="4">
        <v>1673</v>
      </c>
      <c r="H239" s="4">
        <v>0</v>
      </c>
    </row>
    <row r="240" spans="2:8" collapsed="1">
      <c r="B240" s="43">
        <v>1993</v>
      </c>
      <c r="C240" s="9">
        <v>107361</v>
      </c>
      <c r="D240" s="9">
        <v>37265</v>
      </c>
      <c r="E240" s="9">
        <v>57562</v>
      </c>
      <c r="F240" s="9">
        <v>0</v>
      </c>
      <c r="G240" s="9">
        <v>12534</v>
      </c>
      <c r="H240" s="9">
        <v>0</v>
      </c>
    </row>
    <row r="241" spans="2:8">
      <c r="B241" s="290" t="s">
        <v>98</v>
      </c>
      <c r="C241" s="290"/>
      <c r="D241" s="290"/>
      <c r="E241" s="290"/>
      <c r="F241" s="290"/>
      <c r="G241" s="290"/>
      <c r="H241" s="290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8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RowColHeaders="0" showOutlineSymbols="0" zoomScaleNormal="100" workbookViewId="0">
      <selection activeCell="B13" sqref="B13"/>
    </sheetView>
  </sheetViews>
  <sheetFormatPr baseColWidth="10" defaultRowHeight="12"/>
  <cols>
    <col min="1" max="2" width="15.7109375" style="240" customWidth="1"/>
    <col min="3" max="28" width="9.7109375" style="240" customWidth="1"/>
    <col min="29" max="32" width="10.7109375" style="240" customWidth="1"/>
    <col min="33" max="281" width="11.42578125" style="240"/>
    <col min="282" max="282" width="13.5703125" style="240" customWidth="1"/>
    <col min="283" max="283" width="23.7109375" style="240" customWidth="1"/>
    <col min="284" max="288" width="10.7109375" style="240" customWidth="1"/>
    <col min="289" max="537" width="11.42578125" style="240"/>
    <col min="538" max="538" width="13.5703125" style="240" customWidth="1"/>
    <col min="539" max="539" width="23.7109375" style="240" customWidth="1"/>
    <col min="540" max="544" width="10.7109375" style="240" customWidth="1"/>
    <col min="545" max="793" width="11.42578125" style="240"/>
    <col min="794" max="794" width="13.5703125" style="240" customWidth="1"/>
    <col min="795" max="795" width="23.7109375" style="240" customWidth="1"/>
    <col min="796" max="800" width="10.7109375" style="240" customWidth="1"/>
    <col min="801" max="1049" width="11.42578125" style="240"/>
    <col min="1050" max="1050" width="13.5703125" style="240" customWidth="1"/>
    <col min="1051" max="1051" width="23.7109375" style="240" customWidth="1"/>
    <col min="1052" max="1056" width="10.7109375" style="240" customWidth="1"/>
    <col min="1057" max="1305" width="11.42578125" style="240"/>
    <col min="1306" max="1306" width="13.5703125" style="240" customWidth="1"/>
    <col min="1307" max="1307" width="23.7109375" style="240" customWidth="1"/>
    <col min="1308" max="1312" width="10.7109375" style="240" customWidth="1"/>
    <col min="1313" max="1561" width="11.42578125" style="240"/>
    <col min="1562" max="1562" width="13.5703125" style="240" customWidth="1"/>
    <col min="1563" max="1563" width="23.7109375" style="240" customWidth="1"/>
    <col min="1564" max="1568" width="10.7109375" style="240" customWidth="1"/>
    <col min="1569" max="1817" width="11.42578125" style="240"/>
    <col min="1818" max="1818" width="13.5703125" style="240" customWidth="1"/>
    <col min="1819" max="1819" width="23.7109375" style="240" customWidth="1"/>
    <col min="1820" max="1824" width="10.7109375" style="240" customWidth="1"/>
    <col min="1825" max="2073" width="11.42578125" style="240"/>
    <col min="2074" max="2074" width="13.5703125" style="240" customWidth="1"/>
    <col min="2075" max="2075" width="23.7109375" style="240" customWidth="1"/>
    <col min="2076" max="2080" width="10.7109375" style="240" customWidth="1"/>
    <col min="2081" max="2329" width="11.42578125" style="240"/>
    <col min="2330" max="2330" width="13.5703125" style="240" customWidth="1"/>
    <col min="2331" max="2331" width="23.7109375" style="240" customWidth="1"/>
    <col min="2332" max="2336" width="10.7109375" style="240" customWidth="1"/>
    <col min="2337" max="2585" width="11.42578125" style="240"/>
    <col min="2586" max="2586" width="13.5703125" style="240" customWidth="1"/>
    <col min="2587" max="2587" width="23.7109375" style="240" customWidth="1"/>
    <col min="2588" max="2592" width="10.7109375" style="240" customWidth="1"/>
    <col min="2593" max="2841" width="11.42578125" style="240"/>
    <col min="2842" max="2842" width="13.5703125" style="240" customWidth="1"/>
    <col min="2843" max="2843" width="23.7109375" style="240" customWidth="1"/>
    <col min="2844" max="2848" width="10.7109375" style="240" customWidth="1"/>
    <col min="2849" max="3097" width="11.42578125" style="240"/>
    <col min="3098" max="3098" width="13.5703125" style="240" customWidth="1"/>
    <col min="3099" max="3099" width="23.7109375" style="240" customWidth="1"/>
    <col min="3100" max="3104" width="10.7109375" style="240" customWidth="1"/>
    <col min="3105" max="3353" width="11.42578125" style="240"/>
    <col min="3354" max="3354" width="13.5703125" style="240" customWidth="1"/>
    <col min="3355" max="3355" width="23.7109375" style="240" customWidth="1"/>
    <col min="3356" max="3360" width="10.7109375" style="240" customWidth="1"/>
    <col min="3361" max="3609" width="11.42578125" style="240"/>
    <col min="3610" max="3610" width="13.5703125" style="240" customWidth="1"/>
    <col min="3611" max="3611" width="23.7109375" style="240" customWidth="1"/>
    <col min="3612" max="3616" width="10.7109375" style="240" customWidth="1"/>
    <col min="3617" max="3865" width="11.42578125" style="240"/>
    <col min="3866" max="3866" width="13.5703125" style="240" customWidth="1"/>
    <col min="3867" max="3867" width="23.7109375" style="240" customWidth="1"/>
    <col min="3868" max="3872" width="10.7109375" style="240" customWidth="1"/>
    <col min="3873" max="4121" width="11.42578125" style="240"/>
    <col min="4122" max="4122" width="13.5703125" style="240" customWidth="1"/>
    <col min="4123" max="4123" width="23.7109375" style="240" customWidth="1"/>
    <col min="4124" max="4128" width="10.7109375" style="240" customWidth="1"/>
    <col min="4129" max="4377" width="11.42578125" style="240"/>
    <col min="4378" max="4378" width="13.5703125" style="240" customWidth="1"/>
    <col min="4379" max="4379" width="23.7109375" style="240" customWidth="1"/>
    <col min="4380" max="4384" width="10.7109375" style="240" customWidth="1"/>
    <col min="4385" max="4633" width="11.42578125" style="240"/>
    <col min="4634" max="4634" width="13.5703125" style="240" customWidth="1"/>
    <col min="4635" max="4635" width="23.7109375" style="240" customWidth="1"/>
    <col min="4636" max="4640" width="10.7109375" style="240" customWidth="1"/>
    <col min="4641" max="4889" width="11.42578125" style="240"/>
    <col min="4890" max="4890" width="13.5703125" style="240" customWidth="1"/>
    <col min="4891" max="4891" width="23.7109375" style="240" customWidth="1"/>
    <col min="4892" max="4896" width="10.7109375" style="240" customWidth="1"/>
    <col min="4897" max="5145" width="11.42578125" style="240"/>
    <col min="5146" max="5146" width="13.5703125" style="240" customWidth="1"/>
    <col min="5147" max="5147" width="23.7109375" style="240" customWidth="1"/>
    <col min="5148" max="5152" width="10.7109375" style="240" customWidth="1"/>
    <col min="5153" max="5401" width="11.42578125" style="240"/>
    <col min="5402" max="5402" width="13.5703125" style="240" customWidth="1"/>
    <col min="5403" max="5403" width="23.7109375" style="240" customWidth="1"/>
    <col min="5404" max="5408" width="10.7109375" style="240" customWidth="1"/>
    <col min="5409" max="5657" width="11.42578125" style="240"/>
    <col min="5658" max="5658" width="13.5703125" style="240" customWidth="1"/>
    <col min="5659" max="5659" width="23.7109375" style="240" customWidth="1"/>
    <col min="5660" max="5664" width="10.7109375" style="240" customWidth="1"/>
    <col min="5665" max="5913" width="11.42578125" style="240"/>
    <col min="5914" max="5914" width="13.5703125" style="240" customWidth="1"/>
    <col min="5915" max="5915" width="23.7109375" style="240" customWidth="1"/>
    <col min="5916" max="5920" width="10.7109375" style="240" customWidth="1"/>
    <col min="5921" max="6169" width="11.42578125" style="240"/>
    <col min="6170" max="6170" width="13.5703125" style="240" customWidth="1"/>
    <col min="6171" max="6171" width="23.7109375" style="240" customWidth="1"/>
    <col min="6172" max="6176" width="10.7109375" style="240" customWidth="1"/>
    <col min="6177" max="6425" width="11.42578125" style="240"/>
    <col min="6426" max="6426" width="13.5703125" style="240" customWidth="1"/>
    <col min="6427" max="6427" width="23.7109375" style="240" customWidth="1"/>
    <col min="6428" max="6432" width="10.7109375" style="240" customWidth="1"/>
    <col min="6433" max="6681" width="11.42578125" style="240"/>
    <col min="6682" max="6682" width="13.5703125" style="240" customWidth="1"/>
    <col min="6683" max="6683" width="23.7109375" style="240" customWidth="1"/>
    <col min="6684" max="6688" width="10.7109375" style="240" customWidth="1"/>
    <col min="6689" max="6937" width="11.42578125" style="240"/>
    <col min="6938" max="6938" width="13.5703125" style="240" customWidth="1"/>
    <col min="6939" max="6939" width="23.7109375" style="240" customWidth="1"/>
    <col min="6940" max="6944" width="10.7109375" style="240" customWidth="1"/>
    <col min="6945" max="7193" width="11.42578125" style="240"/>
    <col min="7194" max="7194" width="13.5703125" style="240" customWidth="1"/>
    <col min="7195" max="7195" width="23.7109375" style="240" customWidth="1"/>
    <col min="7196" max="7200" width="10.7109375" style="240" customWidth="1"/>
    <col min="7201" max="7449" width="11.42578125" style="240"/>
    <col min="7450" max="7450" width="13.5703125" style="240" customWidth="1"/>
    <col min="7451" max="7451" width="23.7109375" style="240" customWidth="1"/>
    <col min="7452" max="7456" width="10.7109375" style="240" customWidth="1"/>
    <col min="7457" max="7705" width="11.42578125" style="240"/>
    <col min="7706" max="7706" width="13.5703125" style="240" customWidth="1"/>
    <col min="7707" max="7707" width="23.7109375" style="240" customWidth="1"/>
    <col min="7708" max="7712" width="10.7109375" style="240" customWidth="1"/>
    <col min="7713" max="7961" width="11.42578125" style="240"/>
    <col min="7962" max="7962" width="13.5703125" style="240" customWidth="1"/>
    <col min="7963" max="7963" width="23.7109375" style="240" customWidth="1"/>
    <col min="7964" max="7968" width="10.7109375" style="240" customWidth="1"/>
    <col min="7969" max="8217" width="11.42578125" style="240"/>
    <col min="8218" max="8218" width="13.5703125" style="240" customWidth="1"/>
    <col min="8219" max="8219" width="23.7109375" style="240" customWidth="1"/>
    <col min="8220" max="8224" width="10.7109375" style="240" customWidth="1"/>
    <col min="8225" max="8473" width="11.42578125" style="240"/>
    <col min="8474" max="8474" width="13.5703125" style="240" customWidth="1"/>
    <col min="8475" max="8475" width="23.7109375" style="240" customWidth="1"/>
    <col min="8476" max="8480" width="10.7109375" style="240" customWidth="1"/>
    <col min="8481" max="8729" width="11.42578125" style="240"/>
    <col min="8730" max="8730" width="13.5703125" style="240" customWidth="1"/>
    <col min="8731" max="8731" width="23.7109375" style="240" customWidth="1"/>
    <col min="8732" max="8736" width="10.7109375" style="240" customWidth="1"/>
    <col min="8737" max="8985" width="11.42578125" style="240"/>
    <col min="8986" max="8986" width="13.5703125" style="240" customWidth="1"/>
    <col min="8987" max="8987" width="23.7109375" style="240" customWidth="1"/>
    <col min="8988" max="8992" width="10.7109375" style="240" customWidth="1"/>
    <col min="8993" max="9241" width="11.42578125" style="240"/>
    <col min="9242" max="9242" width="13.5703125" style="240" customWidth="1"/>
    <col min="9243" max="9243" width="23.7109375" style="240" customWidth="1"/>
    <col min="9244" max="9248" width="10.7109375" style="240" customWidth="1"/>
    <col min="9249" max="9497" width="11.42578125" style="240"/>
    <col min="9498" max="9498" width="13.5703125" style="240" customWidth="1"/>
    <col min="9499" max="9499" width="23.7109375" style="240" customWidth="1"/>
    <col min="9500" max="9504" width="10.7109375" style="240" customWidth="1"/>
    <col min="9505" max="9753" width="11.42578125" style="240"/>
    <col min="9754" max="9754" width="13.5703125" style="240" customWidth="1"/>
    <col min="9755" max="9755" width="23.7109375" style="240" customWidth="1"/>
    <col min="9756" max="9760" width="10.7109375" style="240" customWidth="1"/>
    <col min="9761" max="10009" width="11.42578125" style="240"/>
    <col min="10010" max="10010" width="13.5703125" style="240" customWidth="1"/>
    <col min="10011" max="10011" width="23.7109375" style="240" customWidth="1"/>
    <col min="10012" max="10016" width="10.7109375" style="240" customWidth="1"/>
    <col min="10017" max="10265" width="11.42578125" style="240"/>
    <col min="10266" max="10266" width="13.5703125" style="240" customWidth="1"/>
    <col min="10267" max="10267" width="23.7109375" style="240" customWidth="1"/>
    <col min="10268" max="10272" width="10.7109375" style="240" customWidth="1"/>
    <col min="10273" max="10521" width="11.42578125" style="240"/>
    <col min="10522" max="10522" width="13.5703125" style="240" customWidth="1"/>
    <col min="10523" max="10523" width="23.7109375" style="240" customWidth="1"/>
    <col min="10524" max="10528" width="10.7109375" style="240" customWidth="1"/>
    <col min="10529" max="10777" width="11.42578125" style="240"/>
    <col min="10778" max="10778" width="13.5703125" style="240" customWidth="1"/>
    <col min="10779" max="10779" width="23.7109375" style="240" customWidth="1"/>
    <col min="10780" max="10784" width="10.7109375" style="240" customWidth="1"/>
    <col min="10785" max="11033" width="11.42578125" style="240"/>
    <col min="11034" max="11034" width="13.5703125" style="240" customWidth="1"/>
    <col min="11035" max="11035" width="23.7109375" style="240" customWidth="1"/>
    <col min="11036" max="11040" width="10.7109375" style="240" customWidth="1"/>
    <col min="11041" max="11289" width="11.42578125" style="240"/>
    <col min="11290" max="11290" width="13.5703125" style="240" customWidth="1"/>
    <col min="11291" max="11291" width="23.7109375" style="240" customWidth="1"/>
    <col min="11292" max="11296" width="10.7109375" style="240" customWidth="1"/>
    <col min="11297" max="11545" width="11.42578125" style="240"/>
    <col min="11546" max="11546" width="13.5703125" style="240" customWidth="1"/>
    <col min="11547" max="11547" width="23.7109375" style="240" customWidth="1"/>
    <col min="11548" max="11552" width="10.7109375" style="240" customWidth="1"/>
    <col min="11553" max="11801" width="11.42578125" style="240"/>
    <col min="11802" max="11802" width="13.5703125" style="240" customWidth="1"/>
    <col min="11803" max="11803" width="23.7109375" style="240" customWidth="1"/>
    <col min="11804" max="11808" width="10.7109375" style="240" customWidth="1"/>
    <col min="11809" max="12057" width="11.42578125" style="240"/>
    <col min="12058" max="12058" width="13.5703125" style="240" customWidth="1"/>
    <col min="12059" max="12059" width="23.7109375" style="240" customWidth="1"/>
    <col min="12060" max="12064" width="10.7109375" style="240" customWidth="1"/>
    <col min="12065" max="12313" width="11.42578125" style="240"/>
    <col min="12314" max="12314" width="13.5703125" style="240" customWidth="1"/>
    <col min="12315" max="12315" width="23.7109375" style="240" customWidth="1"/>
    <col min="12316" max="12320" width="10.7109375" style="240" customWidth="1"/>
    <col min="12321" max="12569" width="11.42578125" style="240"/>
    <col min="12570" max="12570" width="13.5703125" style="240" customWidth="1"/>
    <col min="12571" max="12571" width="23.7109375" style="240" customWidth="1"/>
    <col min="12572" max="12576" width="10.7109375" style="240" customWidth="1"/>
    <col min="12577" max="12825" width="11.42578125" style="240"/>
    <col min="12826" max="12826" width="13.5703125" style="240" customWidth="1"/>
    <col min="12827" max="12827" width="23.7109375" style="240" customWidth="1"/>
    <col min="12828" max="12832" width="10.7109375" style="240" customWidth="1"/>
    <col min="12833" max="13081" width="11.42578125" style="240"/>
    <col min="13082" max="13082" width="13.5703125" style="240" customWidth="1"/>
    <col min="13083" max="13083" width="23.7109375" style="240" customWidth="1"/>
    <col min="13084" max="13088" width="10.7109375" style="240" customWidth="1"/>
    <col min="13089" max="13337" width="11.42578125" style="240"/>
    <col min="13338" max="13338" width="13.5703125" style="240" customWidth="1"/>
    <col min="13339" max="13339" width="23.7109375" style="240" customWidth="1"/>
    <col min="13340" max="13344" width="10.7109375" style="240" customWidth="1"/>
    <col min="13345" max="13593" width="11.42578125" style="240"/>
    <col min="13594" max="13594" width="13.5703125" style="240" customWidth="1"/>
    <col min="13595" max="13595" width="23.7109375" style="240" customWidth="1"/>
    <col min="13596" max="13600" width="10.7109375" style="240" customWidth="1"/>
    <col min="13601" max="13849" width="11.42578125" style="240"/>
    <col min="13850" max="13850" width="13.5703125" style="240" customWidth="1"/>
    <col min="13851" max="13851" width="23.7109375" style="240" customWidth="1"/>
    <col min="13852" max="13856" width="10.7109375" style="240" customWidth="1"/>
    <col min="13857" max="14105" width="11.42578125" style="240"/>
    <col min="14106" max="14106" width="13.5703125" style="240" customWidth="1"/>
    <col min="14107" max="14107" width="23.7109375" style="240" customWidth="1"/>
    <col min="14108" max="14112" width="10.7109375" style="240" customWidth="1"/>
    <col min="14113" max="14361" width="11.42578125" style="240"/>
    <col min="14362" max="14362" width="13.5703125" style="240" customWidth="1"/>
    <col min="14363" max="14363" width="23.7109375" style="240" customWidth="1"/>
    <col min="14364" max="14368" width="10.7109375" style="240" customWidth="1"/>
    <col min="14369" max="14617" width="11.42578125" style="240"/>
    <col min="14618" max="14618" width="13.5703125" style="240" customWidth="1"/>
    <col min="14619" max="14619" width="23.7109375" style="240" customWidth="1"/>
    <col min="14620" max="14624" width="10.7109375" style="240" customWidth="1"/>
    <col min="14625" max="14873" width="11.42578125" style="240"/>
    <col min="14874" max="14874" width="13.5703125" style="240" customWidth="1"/>
    <col min="14875" max="14875" width="23.7109375" style="240" customWidth="1"/>
    <col min="14876" max="14880" width="10.7109375" style="240" customWidth="1"/>
    <col min="14881" max="15129" width="11.42578125" style="240"/>
    <col min="15130" max="15130" width="13.5703125" style="240" customWidth="1"/>
    <col min="15131" max="15131" width="23.7109375" style="240" customWidth="1"/>
    <col min="15132" max="15136" width="10.7109375" style="240" customWidth="1"/>
    <col min="15137" max="15385" width="11.42578125" style="240"/>
    <col min="15386" max="15386" width="13.5703125" style="240" customWidth="1"/>
    <col min="15387" max="15387" width="23.7109375" style="240" customWidth="1"/>
    <col min="15388" max="15392" width="10.7109375" style="240" customWidth="1"/>
    <col min="15393" max="15641" width="11.42578125" style="240"/>
    <col min="15642" max="15642" width="13.5703125" style="240" customWidth="1"/>
    <col min="15643" max="15643" width="23.7109375" style="240" customWidth="1"/>
    <col min="15644" max="15648" width="10.7109375" style="240" customWidth="1"/>
    <col min="15649" max="15897" width="11.42578125" style="240"/>
    <col min="15898" max="15898" width="13.5703125" style="240" customWidth="1"/>
    <col min="15899" max="15899" width="23.7109375" style="240" customWidth="1"/>
    <col min="15900" max="15904" width="10.7109375" style="240" customWidth="1"/>
    <col min="15905" max="16153" width="11.42578125" style="240"/>
    <col min="16154" max="16154" width="13.5703125" style="240" customWidth="1"/>
    <col min="16155" max="16155" width="23.7109375" style="240" customWidth="1"/>
    <col min="16156" max="16160" width="10.7109375" style="240" customWidth="1"/>
    <col min="16161" max="16384" width="11.42578125" style="240"/>
  </cols>
  <sheetData>
    <row r="1" spans="2:33" ht="15" customHeight="1">
      <c r="B1" s="99"/>
      <c r="C1" s="99"/>
      <c r="D1" s="99"/>
      <c r="E1" s="99"/>
      <c r="F1" s="99"/>
    </row>
    <row r="2" spans="2:33" ht="15" customHeight="1">
      <c r="B2" s="99"/>
      <c r="C2" s="99"/>
      <c r="D2" s="99"/>
      <c r="E2" s="99"/>
      <c r="F2" s="99"/>
    </row>
    <row r="3" spans="2:33" ht="15" customHeight="1">
      <c r="B3" s="99"/>
      <c r="C3" s="99"/>
      <c r="D3" s="99"/>
      <c r="E3" s="99"/>
      <c r="F3" s="99"/>
    </row>
    <row r="4" spans="2:33" ht="15" customHeight="1">
      <c r="B4" s="99"/>
      <c r="C4" s="99"/>
      <c r="D4" s="99"/>
      <c r="E4" s="99"/>
      <c r="F4" s="99"/>
    </row>
    <row r="5" spans="2:33" ht="18" customHeight="1">
      <c r="B5" s="329" t="s">
        <v>212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241"/>
      <c r="AD5" s="241"/>
      <c r="AE5" s="241"/>
      <c r="AF5" s="241"/>
      <c r="AG5" s="241"/>
    </row>
    <row r="6" spans="2:33" ht="18" customHeight="1">
      <c r="B6" s="329" t="str">
        <f>actualizaciones!$A$2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241"/>
      <c r="AD6" s="241"/>
      <c r="AE6" s="241"/>
      <c r="AF6" s="241"/>
      <c r="AG6" s="241"/>
    </row>
    <row r="7" spans="2:33" s="242" customFormat="1" ht="15" customHeight="1">
      <c r="B7" s="120" t="s">
        <v>173</v>
      </c>
      <c r="C7" s="316" t="s">
        <v>213</v>
      </c>
      <c r="D7" s="316"/>
      <c r="E7" s="315" t="s">
        <v>214</v>
      </c>
      <c r="F7" s="315"/>
      <c r="G7" s="315"/>
      <c r="H7" s="315"/>
      <c r="I7" s="315"/>
      <c r="J7" s="315"/>
      <c r="K7" s="316" t="s">
        <v>215</v>
      </c>
      <c r="L7" s="316"/>
      <c r="M7" s="316"/>
      <c r="N7" s="316"/>
      <c r="O7" s="316"/>
      <c r="P7" s="316"/>
      <c r="Q7" s="315" t="s">
        <v>216</v>
      </c>
      <c r="R7" s="315"/>
      <c r="S7" s="315"/>
      <c r="T7" s="315"/>
      <c r="U7" s="315"/>
      <c r="V7" s="315"/>
      <c r="W7" s="316" t="s">
        <v>2</v>
      </c>
      <c r="X7" s="316"/>
      <c r="Y7" s="316"/>
      <c r="Z7" s="316"/>
      <c r="AA7" s="316"/>
      <c r="AB7" s="316"/>
    </row>
    <row r="8" spans="2:33" s="119" customFormat="1" ht="30" customHeight="1">
      <c r="B8" s="121"/>
      <c r="C8" s="122" t="s">
        <v>28</v>
      </c>
      <c r="D8" s="123" t="s">
        <v>149</v>
      </c>
      <c r="E8" s="121" t="s">
        <v>8</v>
      </c>
      <c r="F8" s="123" t="s">
        <v>150</v>
      </c>
      <c r="G8" s="121" t="s">
        <v>121</v>
      </c>
      <c r="H8" s="123" t="s">
        <v>151</v>
      </c>
      <c r="I8" s="121" t="s">
        <v>10</v>
      </c>
      <c r="J8" s="123" t="s">
        <v>149</v>
      </c>
      <c r="K8" s="121" t="s">
        <v>8</v>
      </c>
      <c r="L8" s="123" t="s">
        <v>150</v>
      </c>
      <c r="M8" s="124" t="s">
        <v>121</v>
      </c>
      <c r="N8" s="123" t="s">
        <v>151</v>
      </c>
      <c r="O8" s="124" t="s">
        <v>10</v>
      </c>
      <c r="P8" s="123" t="s">
        <v>149</v>
      </c>
      <c r="Q8" s="121" t="s">
        <v>8</v>
      </c>
      <c r="R8" s="123" t="s">
        <v>150</v>
      </c>
      <c r="S8" s="121" t="s">
        <v>121</v>
      </c>
      <c r="T8" s="123" t="s">
        <v>151</v>
      </c>
      <c r="U8" s="121" t="s">
        <v>10</v>
      </c>
      <c r="V8" s="123" t="s">
        <v>149</v>
      </c>
      <c r="W8" s="121" t="s">
        <v>8</v>
      </c>
      <c r="X8" s="123" t="s">
        <v>150</v>
      </c>
      <c r="Y8" s="124" t="s">
        <v>121</v>
      </c>
      <c r="Z8" s="123" t="s">
        <v>151</v>
      </c>
      <c r="AA8" s="124" t="s">
        <v>10</v>
      </c>
      <c r="AB8" s="123" t="s">
        <v>149</v>
      </c>
    </row>
    <row r="9" spans="2:33" ht="15" customHeight="1">
      <c r="B9" s="243" t="s">
        <v>174</v>
      </c>
      <c r="C9" s="241">
        <v>125801</v>
      </c>
      <c r="D9" s="186">
        <v>-8.8087677967837452E-3</v>
      </c>
      <c r="E9" s="244">
        <v>23787</v>
      </c>
      <c r="F9" s="186">
        <v>0.61871384824770326</v>
      </c>
      <c r="G9" s="244">
        <v>2568</v>
      </c>
      <c r="H9" s="186">
        <v>2.7199999999999891E-2</v>
      </c>
      <c r="I9" s="244">
        <v>26355</v>
      </c>
      <c r="J9" s="186">
        <v>0.53271299796452465</v>
      </c>
      <c r="K9" s="241">
        <v>341261</v>
      </c>
      <c r="L9" s="186">
        <v>-4.1366679120305005E-2</v>
      </c>
      <c r="M9" s="241">
        <v>146480</v>
      </c>
      <c r="N9" s="186">
        <v>-0.13842896215039846</v>
      </c>
      <c r="O9" s="241">
        <v>487741</v>
      </c>
      <c r="P9" s="186">
        <v>-7.2739267151075482E-2</v>
      </c>
      <c r="Q9" s="244">
        <v>587729</v>
      </c>
      <c r="R9" s="186">
        <v>5.6618054207207003E-2</v>
      </c>
      <c r="S9" s="244">
        <v>238558</v>
      </c>
      <c r="T9" s="186">
        <v>6.598091084578539E-2</v>
      </c>
      <c r="U9" s="244">
        <v>826287</v>
      </c>
      <c r="V9" s="186">
        <v>5.9304281384770841E-2</v>
      </c>
      <c r="W9" s="245">
        <v>1078578</v>
      </c>
      <c r="X9" s="186">
        <v>2.3477065238741934E-2</v>
      </c>
      <c r="Y9" s="245">
        <v>387606</v>
      </c>
      <c r="Z9" s="186">
        <v>-2.1955201396896884E-2</v>
      </c>
      <c r="AA9" s="245">
        <v>1466184</v>
      </c>
      <c r="AB9" s="186">
        <v>1.1060970496723055E-2</v>
      </c>
      <c r="AC9" s="241"/>
      <c r="AD9" s="241"/>
      <c r="AE9" s="241"/>
      <c r="AF9" s="241"/>
    </row>
    <row r="10" spans="2:33" ht="15" customHeight="1">
      <c r="B10" s="243" t="s">
        <v>175</v>
      </c>
      <c r="C10" s="241">
        <v>808</v>
      </c>
      <c r="D10" s="186">
        <v>0.19881305637982205</v>
      </c>
      <c r="E10" s="244">
        <v>537</v>
      </c>
      <c r="F10" s="186">
        <v>0.7781456953642385</v>
      </c>
      <c r="G10" s="244">
        <v>104</v>
      </c>
      <c r="H10" s="186">
        <v>0.89090909090909087</v>
      </c>
      <c r="I10" s="244">
        <v>641</v>
      </c>
      <c r="J10" s="186">
        <v>0.79551820728291323</v>
      </c>
      <c r="K10" s="241">
        <v>2749</v>
      </c>
      <c r="L10" s="186">
        <v>-1.0082823190493362E-2</v>
      </c>
      <c r="M10" s="241">
        <v>1814</v>
      </c>
      <c r="N10" s="186">
        <v>0.15688775510204089</v>
      </c>
      <c r="O10" s="241">
        <v>4563</v>
      </c>
      <c r="P10" s="186">
        <v>5.0172612197928679E-2</v>
      </c>
      <c r="Q10" s="244">
        <v>69420</v>
      </c>
      <c r="R10" s="186">
        <v>3.3620201899883906E-2</v>
      </c>
      <c r="S10" s="244">
        <v>65809</v>
      </c>
      <c r="T10" s="186">
        <v>-4.4473806481589051E-2</v>
      </c>
      <c r="U10" s="244">
        <v>135229</v>
      </c>
      <c r="V10" s="186">
        <v>-5.9176382374994674E-3</v>
      </c>
      <c r="W10" s="245">
        <v>73514</v>
      </c>
      <c r="X10" s="186">
        <v>3.6649509976732775E-2</v>
      </c>
      <c r="Y10" s="245">
        <v>67727</v>
      </c>
      <c r="Z10" s="186">
        <v>-3.9265196113199563E-2</v>
      </c>
      <c r="AA10" s="245">
        <v>141241</v>
      </c>
      <c r="AB10" s="186">
        <v>-1.1951064281168211E-3</v>
      </c>
      <c r="AC10" s="241"/>
      <c r="AD10" s="241"/>
      <c r="AE10" s="241"/>
      <c r="AF10" s="241"/>
    </row>
    <row r="11" spans="2:33" ht="15" customHeight="1">
      <c r="B11" s="243" t="s">
        <v>176</v>
      </c>
      <c r="C11" s="241">
        <v>685</v>
      </c>
      <c r="D11" s="186">
        <v>0.19337979094076663</v>
      </c>
      <c r="E11" s="244">
        <v>185</v>
      </c>
      <c r="F11" s="186">
        <v>0.62280701754385959</v>
      </c>
      <c r="G11" s="244">
        <v>71</v>
      </c>
      <c r="H11" s="186">
        <v>0.18333333333333335</v>
      </c>
      <c r="I11" s="244">
        <v>256</v>
      </c>
      <c r="J11" s="186">
        <v>0.47126436781609193</v>
      </c>
      <c r="K11" s="241">
        <v>2069</v>
      </c>
      <c r="L11" s="186">
        <v>0.37110669317428768</v>
      </c>
      <c r="M11" s="241">
        <v>652</v>
      </c>
      <c r="N11" s="186">
        <v>0.26112185686653766</v>
      </c>
      <c r="O11" s="241">
        <v>2721</v>
      </c>
      <c r="P11" s="186">
        <v>0.34304047384007896</v>
      </c>
      <c r="Q11" s="244">
        <v>99595</v>
      </c>
      <c r="R11" s="186">
        <v>3.5894075553336569E-2</v>
      </c>
      <c r="S11" s="244">
        <v>23595</v>
      </c>
      <c r="T11" s="186">
        <v>0.14985380116959068</v>
      </c>
      <c r="U11" s="244">
        <v>123190</v>
      </c>
      <c r="V11" s="186">
        <v>5.5938421449633235E-2</v>
      </c>
      <c r="W11" s="245">
        <v>102534</v>
      </c>
      <c r="X11" s="186">
        <v>4.2637353697847269E-2</v>
      </c>
      <c r="Y11" s="245">
        <v>24318</v>
      </c>
      <c r="Z11" s="186">
        <v>0.15267573588661887</v>
      </c>
      <c r="AA11" s="245">
        <v>126852</v>
      </c>
      <c r="AB11" s="186">
        <v>6.2074046785780101E-2</v>
      </c>
      <c r="AC11" s="241"/>
      <c r="AD11" s="241"/>
      <c r="AE11" s="241"/>
      <c r="AF11" s="241"/>
    </row>
    <row r="12" spans="2:33" ht="15" customHeight="1">
      <c r="B12" s="243" t="s">
        <v>177</v>
      </c>
      <c r="C12" s="241">
        <v>3906</v>
      </c>
      <c r="D12" s="186">
        <v>7.9303675048356004E-2</v>
      </c>
      <c r="E12" s="244">
        <v>2343</v>
      </c>
      <c r="F12" s="186">
        <v>-0.23331151832460728</v>
      </c>
      <c r="G12" s="244">
        <v>6907</v>
      </c>
      <c r="H12" s="186">
        <v>-3.3174692049272148E-2</v>
      </c>
      <c r="I12" s="244">
        <v>9250</v>
      </c>
      <c r="J12" s="186">
        <v>-9.3137254901960786E-2</v>
      </c>
      <c r="K12" s="241">
        <v>118148</v>
      </c>
      <c r="L12" s="186">
        <v>-6.3358173458062494E-2</v>
      </c>
      <c r="M12" s="241">
        <v>27227</v>
      </c>
      <c r="N12" s="186">
        <v>-0.17748172315872157</v>
      </c>
      <c r="O12" s="241">
        <v>145375</v>
      </c>
      <c r="P12" s="186">
        <v>-8.7081297647605527E-2</v>
      </c>
      <c r="Q12" s="244">
        <v>308875</v>
      </c>
      <c r="R12" s="186">
        <v>7.4075104408271919E-2</v>
      </c>
      <c r="S12" s="244">
        <v>68948</v>
      </c>
      <c r="T12" s="186">
        <v>9.7863125378172766E-2</v>
      </c>
      <c r="U12" s="244">
        <v>377823</v>
      </c>
      <c r="V12" s="186">
        <v>7.8338922582946946E-2</v>
      </c>
      <c r="W12" s="245">
        <v>433272</v>
      </c>
      <c r="X12" s="186">
        <v>3.0647877674909951E-2</v>
      </c>
      <c r="Y12" s="245">
        <v>103082</v>
      </c>
      <c r="Z12" s="186">
        <v>3.2994332738134347E-4</v>
      </c>
      <c r="AA12" s="245">
        <v>536354</v>
      </c>
      <c r="AB12" s="186">
        <v>2.4679234901687996E-2</v>
      </c>
      <c r="AC12" s="241"/>
      <c r="AD12" s="241"/>
      <c r="AE12" s="241"/>
      <c r="AF12" s="241"/>
    </row>
    <row r="13" spans="2:33" ht="15" customHeight="1">
      <c r="B13" s="243" t="s">
        <v>178</v>
      </c>
      <c r="C13" s="241">
        <v>2477</v>
      </c>
      <c r="D13" s="186">
        <v>-2.0561486753657543E-2</v>
      </c>
      <c r="E13" s="244">
        <v>960</v>
      </c>
      <c r="F13" s="186">
        <v>0.22137404580152675</v>
      </c>
      <c r="G13" s="244">
        <v>254</v>
      </c>
      <c r="H13" s="186">
        <v>-0.13898305084745766</v>
      </c>
      <c r="I13" s="244">
        <v>1214</v>
      </c>
      <c r="J13" s="186">
        <v>0.1230342275670675</v>
      </c>
      <c r="K13" s="241">
        <v>12903</v>
      </c>
      <c r="L13" s="186">
        <v>3.6635333815377091E-2</v>
      </c>
      <c r="M13" s="241">
        <v>2870</v>
      </c>
      <c r="N13" s="186">
        <v>0.18693134822167079</v>
      </c>
      <c r="O13" s="241">
        <v>15773</v>
      </c>
      <c r="P13" s="186">
        <v>6.1083081062899502E-2</v>
      </c>
      <c r="Q13" s="244">
        <v>52888</v>
      </c>
      <c r="R13" s="186">
        <v>0.16025711339753856</v>
      </c>
      <c r="S13" s="244">
        <v>38551</v>
      </c>
      <c r="T13" s="186">
        <v>8.7168640721940305E-2</v>
      </c>
      <c r="U13" s="244">
        <v>91439</v>
      </c>
      <c r="V13" s="186">
        <v>0.1282775810372272</v>
      </c>
      <c r="W13" s="245">
        <v>69228</v>
      </c>
      <c r="X13" s="186">
        <v>0.12850273045888017</v>
      </c>
      <c r="Y13" s="245">
        <v>41675</v>
      </c>
      <c r="Z13" s="186">
        <v>9.1740235244806456E-2</v>
      </c>
      <c r="AA13" s="245">
        <v>110903</v>
      </c>
      <c r="AB13" s="186">
        <v>0.11440141481942967</v>
      </c>
      <c r="AC13" s="241"/>
      <c r="AD13" s="241"/>
      <c r="AE13" s="241"/>
      <c r="AF13" s="241"/>
    </row>
    <row r="14" spans="2:33" ht="15" customHeight="1">
      <c r="B14" s="243" t="s">
        <v>179</v>
      </c>
      <c r="C14" s="241">
        <v>2905</v>
      </c>
      <c r="D14" s="186">
        <v>7.1955719557195597E-2</v>
      </c>
      <c r="E14" s="244">
        <v>687</v>
      </c>
      <c r="F14" s="186">
        <v>0.58660508083140872</v>
      </c>
      <c r="G14" s="244">
        <v>109</v>
      </c>
      <c r="H14" s="186">
        <v>0.36250000000000004</v>
      </c>
      <c r="I14" s="244">
        <v>796</v>
      </c>
      <c r="J14" s="186">
        <v>0.55165692007797262</v>
      </c>
      <c r="K14" s="241">
        <v>34069</v>
      </c>
      <c r="L14" s="186">
        <v>-1.2979111742040139E-2</v>
      </c>
      <c r="M14" s="241">
        <v>12209</v>
      </c>
      <c r="N14" s="186">
        <v>-2.8950926588721893E-2</v>
      </c>
      <c r="O14" s="241">
        <v>46278</v>
      </c>
      <c r="P14" s="186">
        <v>-1.7243576130813287E-2</v>
      </c>
      <c r="Q14" s="244">
        <v>663330</v>
      </c>
      <c r="R14" s="186">
        <v>0.11963689824137358</v>
      </c>
      <c r="S14" s="244">
        <v>785992</v>
      </c>
      <c r="T14" s="186">
        <v>-2.103728945253569E-3</v>
      </c>
      <c r="U14" s="244">
        <v>1449322</v>
      </c>
      <c r="V14" s="186">
        <v>5.0157234982972199E-2</v>
      </c>
      <c r="W14" s="245">
        <v>700991</v>
      </c>
      <c r="X14" s="186">
        <v>0.11248811717300611</v>
      </c>
      <c r="Y14" s="245">
        <v>798310</v>
      </c>
      <c r="Z14" s="186">
        <v>-2.4890603797066424E-3</v>
      </c>
      <c r="AA14" s="245">
        <v>1499301</v>
      </c>
      <c r="AB14" s="186">
        <v>4.8159517565905752E-2</v>
      </c>
      <c r="AC14" s="241"/>
      <c r="AD14" s="241"/>
      <c r="AE14" s="241"/>
      <c r="AF14" s="241"/>
    </row>
    <row r="15" spans="2:33" ht="15" customHeight="1">
      <c r="B15" s="243" t="s">
        <v>180</v>
      </c>
      <c r="C15" s="241">
        <v>401</v>
      </c>
      <c r="D15" s="186">
        <v>6.0846560846560926E-2</v>
      </c>
      <c r="E15" s="244">
        <v>62</v>
      </c>
      <c r="F15" s="186">
        <v>0.47619047619047628</v>
      </c>
      <c r="G15" s="244">
        <v>13</v>
      </c>
      <c r="H15" s="186">
        <v>0.85714285714285721</v>
      </c>
      <c r="I15" s="244">
        <v>75</v>
      </c>
      <c r="J15" s="186">
        <v>0.53061224489795911</v>
      </c>
      <c r="K15" s="241">
        <v>1234</v>
      </c>
      <c r="L15" s="186">
        <v>5.2003410059676014E-2</v>
      </c>
      <c r="M15" s="241">
        <v>538</v>
      </c>
      <c r="N15" s="186">
        <v>-0.17230769230769227</v>
      </c>
      <c r="O15" s="241">
        <v>1772</v>
      </c>
      <c r="P15" s="186">
        <v>-2.7975863960504666E-2</v>
      </c>
      <c r="Q15" s="244">
        <v>30375</v>
      </c>
      <c r="R15" s="186">
        <v>6.680012643557065E-2</v>
      </c>
      <c r="S15" s="244">
        <v>35225</v>
      </c>
      <c r="T15" s="186">
        <v>-0.23433899926096591</v>
      </c>
      <c r="U15" s="244">
        <v>65600</v>
      </c>
      <c r="V15" s="186">
        <v>-0.11921481222895047</v>
      </c>
      <c r="W15" s="245">
        <v>32072</v>
      </c>
      <c r="X15" s="186">
        <v>6.6719882924233254E-2</v>
      </c>
      <c r="Y15" s="245">
        <v>35776</v>
      </c>
      <c r="Z15" s="186">
        <v>-0.23331118873625789</v>
      </c>
      <c r="AA15" s="245">
        <v>67848</v>
      </c>
      <c r="AB15" s="186">
        <v>-0.11574502469731129</v>
      </c>
      <c r="AC15" s="241"/>
      <c r="AD15" s="241"/>
      <c r="AE15" s="241"/>
      <c r="AF15" s="241"/>
    </row>
    <row r="16" spans="2:33" ht="15" customHeight="1">
      <c r="B16" s="243" t="s">
        <v>181</v>
      </c>
      <c r="C16" s="241">
        <v>2895</v>
      </c>
      <c r="D16" s="186">
        <v>8.5896474118529742E-2</v>
      </c>
      <c r="E16" s="244">
        <v>1647</v>
      </c>
      <c r="F16" s="186">
        <v>1.5338461538461536</v>
      </c>
      <c r="G16" s="244">
        <v>224</v>
      </c>
      <c r="H16" s="186">
        <v>5.0540540540540544</v>
      </c>
      <c r="I16" s="244">
        <v>1871</v>
      </c>
      <c r="J16" s="186">
        <v>1.7234352256186316</v>
      </c>
      <c r="K16" s="241">
        <v>3327</v>
      </c>
      <c r="L16" s="186">
        <v>0.12894468951476079</v>
      </c>
      <c r="M16" s="241">
        <v>2988</v>
      </c>
      <c r="N16" s="186">
        <v>0.13439635535307515</v>
      </c>
      <c r="O16" s="241">
        <v>6315</v>
      </c>
      <c r="P16" s="186">
        <v>0.13151764916681596</v>
      </c>
      <c r="Q16" s="244">
        <v>54707</v>
      </c>
      <c r="R16" s="186">
        <v>6.9205425999889769E-3</v>
      </c>
      <c r="S16" s="244">
        <v>24623</v>
      </c>
      <c r="T16" s="186">
        <v>0.11724669903353147</v>
      </c>
      <c r="U16" s="244">
        <v>79330</v>
      </c>
      <c r="V16" s="186">
        <v>3.8758674872332088E-2</v>
      </c>
      <c r="W16" s="245">
        <v>62576</v>
      </c>
      <c r="X16" s="186">
        <v>3.2709509192329289E-2</v>
      </c>
      <c r="Y16" s="245">
        <v>27835</v>
      </c>
      <c r="Z16" s="186">
        <v>0.12646701740186161</v>
      </c>
      <c r="AA16" s="245">
        <v>90411</v>
      </c>
      <c r="AB16" s="186">
        <v>5.9868235956110016E-2</v>
      </c>
      <c r="AC16" s="241"/>
      <c r="AD16" s="241"/>
      <c r="AE16" s="241"/>
      <c r="AF16" s="241"/>
    </row>
    <row r="17" spans="2:36" ht="15" customHeight="1">
      <c r="B17" s="243" t="s">
        <v>182</v>
      </c>
      <c r="C17" s="241">
        <v>1735</v>
      </c>
      <c r="D17" s="186">
        <v>0.12882238126219914</v>
      </c>
      <c r="E17" s="244">
        <v>299</v>
      </c>
      <c r="F17" s="186">
        <v>1.6696428571428572</v>
      </c>
      <c r="G17" s="244">
        <v>52</v>
      </c>
      <c r="H17" s="186">
        <v>-0.16129032258064513</v>
      </c>
      <c r="I17" s="244">
        <v>351</v>
      </c>
      <c r="J17" s="186">
        <v>1.0172413793103448</v>
      </c>
      <c r="K17" s="241">
        <v>11043</v>
      </c>
      <c r="L17" s="186">
        <v>-9.1111111111111143E-2</v>
      </c>
      <c r="M17" s="241">
        <v>37094</v>
      </c>
      <c r="N17" s="186">
        <v>-0.19647344250931464</v>
      </c>
      <c r="O17" s="241">
        <v>48137</v>
      </c>
      <c r="P17" s="186">
        <v>-0.17452069828857564</v>
      </c>
      <c r="Q17" s="244">
        <v>117097</v>
      </c>
      <c r="R17" s="186">
        <v>-5.0123300561342066E-2</v>
      </c>
      <c r="S17" s="244">
        <v>219406</v>
      </c>
      <c r="T17" s="186">
        <v>-7.8188020973379957E-2</v>
      </c>
      <c r="U17" s="244">
        <v>336503</v>
      </c>
      <c r="V17" s="186">
        <v>-6.8612092158143567E-2</v>
      </c>
      <c r="W17" s="245">
        <v>130174</v>
      </c>
      <c r="X17" s="186">
        <v>-5.0344701805580927E-2</v>
      </c>
      <c r="Y17" s="245">
        <v>256552</v>
      </c>
      <c r="Z17" s="186">
        <v>-9.7416989748172367E-2</v>
      </c>
      <c r="AA17" s="245">
        <v>386726</v>
      </c>
      <c r="AB17" s="186">
        <v>-8.210207515955914E-2</v>
      </c>
      <c r="AC17" s="241"/>
      <c r="AD17" s="241"/>
      <c r="AE17" s="241"/>
      <c r="AF17" s="241"/>
    </row>
    <row r="18" spans="2:36" ht="15" customHeight="1">
      <c r="B18" s="246" t="s">
        <v>183</v>
      </c>
      <c r="C18" s="241">
        <v>461</v>
      </c>
      <c r="D18" s="186">
        <v>0.26301369863013702</v>
      </c>
      <c r="E18" s="244">
        <v>135</v>
      </c>
      <c r="F18" s="186">
        <v>3.21875</v>
      </c>
      <c r="G18" s="244">
        <v>17</v>
      </c>
      <c r="H18" s="186">
        <v>6.25E-2</v>
      </c>
      <c r="I18" s="244">
        <v>152</v>
      </c>
      <c r="J18" s="186">
        <v>2.1666666666666665</v>
      </c>
      <c r="K18" s="241">
        <v>3182</v>
      </c>
      <c r="L18" s="186">
        <v>-0.18660531697341509</v>
      </c>
      <c r="M18" s="241">
        <v>7192</v>
      </c>
      <c r="N18" s="186">
        <v>-8.0542060854001507E-2</v>
      </c>
      <c r="O18" s="241">
        <v>10374</v>
      </c>
      <c r="P18" s="186">
        <v>-0.11590250553945802</v>
      </c>
      <c r="Q18" s="244">
        <v>43107</v>
      </c>
      <c r="R18" s="186">
        <v>2.2074165402124368E-2</v>
      </c>
      <c r="S18" s="244">
        <v>66844</v>
      </c>
      <c r="T18" s="186">
        <v>-9.5639468023216434E-2</v>
      </c>
      <c r="U18" s="244">
        <v>109951</v>
      </c>
      <c r="V18" s="186">
        <v>-5.2873226576161447E-2</v>
      </c>
      <c r="W18" s="245">
        <v>46885</v>
      </c>
      <c r="X18" s="186">
        <v>8.6049263203182846E-3</v>
      </c>
      <c r="Y18" s="245">
        <v>74053</v>
      </c>
      <c r="Z18" s="186">
        <v>-9.4163985761642088E-2</v>
      </c>
      <c r="AA18" s="245">
        <v>120938</v>
      </c>
      <c r="AB18" s="186">
        <v>-5.6910695904426212E-2</v>
      </c>
      <c r="AC18" s="241"/>
      <c r="AD18" s="241"/>
      <c r="AE18" s="241"/>
      <c r="AF18" s="241"/>
    </row>
    <row r="19" spans="2:36" ht="15" customHeight="1">
      <c r="B19" s="246" t="s">
        <v>184</v>
      </c>
      <c r="C19" s="241">
        <v>340</v>
      </c>
      <c r="D19" s="186">
        <v>-0.1122715404699739</v>
      </c>
      <c r="E19" s="244">
        <v>70</v>
      </c>
      <c r="F19" s="186">
        <v>0.79487179487179493</v>
      </c>
      <c r="G19" s="244">
        <v>19</v>
      </c>
      <c r="H19" s="186">
        <v>-5.0000000000000044E-2</v>
      </c>
      <c r="I19" s="244">
        <v>89</v>
      </c>
      <c r="J19" s="186">
        <v>0.50847457627118642</v>
      </c>
      <c r="K19" s="241">
        <v>941</v>
      </c>
      <c r="L19" s="186">
        <v>-0.30502215657311671</v>
      </c>
      <c r="M19" s="241">
        <v>3578</v>
      </c>
      <c r="N19" s="186">
        <v>-0.19086386250565357</v>
      </c>
      <c r="O19" s="241">
        <v>4519</v>
      </c>
      <c r="P19" s="186">
        <v>-0.21762465373961215</v>
      </c>
      <c r="Q19" s="244">
        <v>21829</v>
      </c>
      <c r="R19" s="186">
        <v>-2.7098096893524048E-2</v>
      </c>
      <c r="S19" s="244">
        <v>52650</v>
      </c>
      <c r="T19" s="186">
        <v>1.3337952537675335E-2</v>
      </c>
      <c r="U19" s="244">
        <v>74479</v>
      </c>
      <c r="V19" s="186">
        <v>1.1425652606393832E-3</v>
      </c>
      <c r="W19" s="245">
        <v>23180</v>
      </c>
      <c r="X19" s="186">
        <v>-4.2663032255400024E-2</v>
      </c>
      <c r="Y19" s="245">
        <v>56247</v>
      </c>
      <c r="Z19" s="186">
        <v>-2.6950832461568597E-3</v>
      </c>
      <c r="AA19" s="245">
        <v>79427</v>
      </c>
      <c r="AB19" s="186">
        <v>-1.4700044658363498E-2</v>
      </c>
      <c r="AC19" s="241"/>
      <c r="AD19" s="241"/>
      <c r="AE19" s="241"/>
      <c r="AF19" s="241"/>
    </row>
    <row r="20" spans="2:36" ht="15" customHeight="1">
      <c r="B20" s="246" t="s">
        <v>185</v>
      </c>
      <c r="C20" s="241">
        <v>376</v>
      </c>
      <c r="D20" s="186">
        <v>0.16408668730650144</v>
      </c>
      <c r="E20" s="244">
        <v>75</v>
      </c>
      <c r="F20" s="186">
        <v>2.4090909090909092</v>
      </c>
      <c r="G20" s="244">
        <v>13</v>
      </c>
      <c r="H20" s="186">
        <v>-0.35</v>
      </c>
      <c r="I20" s="244">
        <v>88</v>
      </c>
      <c r="J20" s="186">
        <v>1.0952380952380953</v>
      </c>
      <c r="K20" s="241">
        <v>2136</v>
      </c>
      <c r="L20" s="186">
        <v>0.6609642301710732</v>
      </c>
      <c r="M20" s="241">
        <v>4790</v>
      </c>
      <c r="N20" s="186">
        <v>-0.12061685331375072</v>
      </c>
      <c r="O20" s="241">
        <v>6926</v>
      </c>
      <c r="P20" s="186">
        <v>2.866478538541517E-2</v>
      </c>
      <c r="Q20" s="244">
        <v>25528</v>
      </c>
      <c r="R20" s="186">
        <v>-0.21997127753842394</v>
      </c>
      <c r="S20" s="244">
        <v>45318</v>
      </c>
      <c r="T20" s="186">
        <v>-0.17476099426386238</v>
      </c>
      <c r="U20" s="244">
        <v>70846</v>
      </c>
      <c r="V20" s="186">
        <v>-0.19164327605485953</v>
      </c>
      <c r="W20" s="245">
        <v>28115</v>
      </c>
      <c r="X20" s="186">
        <v>-0.18170440654287212</v>
      </c>
      <c r="Y20" s="245">
        <v>50121</v>
      </c>
      <c r="Z20" s="186">
        <v>-0.16993474876618864</v>
      </c>
      <c r="AA20" s="245">
        <v>78236</v>
      </c>
      <c r="AB20" s="186">
        <v>-0.17420308211948488</v>
      </c>
      <c r="AC20" s="241"/>
      <c r="AD20" s="241"/>
      <c r="AE20" s="241"/>
      <c r="AF20" s="241"/>
    </row>
    <row r="21" spans="2:36" ht="15" customHeight="1">
      <c r="B21" s="246" t="s">
        <v>186</v>
      </c>
      <c r="C21" s="241">
        <v>558</v>
      </c>
      <c r="D21" s="186">
        <v>0.19742489270386265</v>
      </c>
      <c r="E21" s="244">
        <v>19</v>
      </c>
      <c r="F21" s="186">
        <v>0</v>
      </c>
      <c r="G21" s="244">
        <v>3</v>
      </c>
      <c r="H21" s="186">
        <v>-0.5</v>
      </c>
      <c r="I21" s="244">
        <v>22</v>
      </c>
      <c r="J21" s="186">
        <v>-0.12</v>
      </c>
      <c r="K21" s="241">
        <v>4784</v>
      </c>
      <c r="L21" s="186">
        <v>-0.1454090746695248</v>
      </c>
      <c r="M21" s="241">
        <v>21534</v>
      </c>
      <c r="N21" s="186">
        <v>-0.24370456221683701</v>
      </c>
      <c r="O21" s="241">
        <v>26318</v>
      </c>
      <c r="P21" s="186">
        <v>-0.22755422500073375</v>
      </c>
      <c r="Q21" s="244">
        <v>26633</v>
      </c>
      <c r="R21" s="186">
        <v>2.687384330660092E-2</v>
      </c>
      <c r="S21" s="244">
        <v>54594</v>
      </c>
      <c r="T21" s="186">
        <v>-4.6076427111180984E-2</v>
      </c>
      <c r="U21" s="244">
        <v>81227</v>
      </c>
      <c r="V21" s="186">
        <v>-2.3326559813387493E-2</v>
      </c>
      <c r="W21" s="245">
        <v>31994</v>
      </c>
      <c r="X21" s="186">
        <v>-7.8078640807022204E-4</v>
      </c>
      <c r="Y21" s="245">
        <v>76131</v>
      </c>
      <c r="Z21" s="186">
        <v>-0.11176058802940148</v>
      </c>
      <c r="AA21" s="245">
        <v>108125</v>
      </c>
      <c r="AB21" s="186">
        <v>-8.1577181493090012E-2</v>
      </c>
      <c r="AC21" s="241"/>
      <c r="AD21" s="241"/>
      <c r="AE21" s="241"/>
      <c r="AF21" s="241"/>
    </row>
    <row r="22" spans="2:36" ht="15" customHeight="1">
      <c r="B22" s="243" t="s">
        <v>187</v>
      </c>
      <c r="C22" s="241">
        <v>719</v>
      </c>
      <c r="D22" s="186">
        <v>0.29084380610412919</v>
      </c>
      <c r="E22" s="244">
        <v>397</v>
      </c>
      <c r="F22" s="186">
        <v>0.71861471861471871</v>
      </c>
      <c r="G22" s="244">
        <v>298</v>
      </c>
      <c r="H22" s="186">
        <v>-0.13372093023255816</v>
      </c>
      <c r="I22" s="244">
        <v>695</v>
      </c>
      <c r="J22" s="186">
        <v>0.20869565217391295</v>
      </c>
      <c r="K22" s="241">
        <v>2630</v>
      </c>
      <c r="L22" s="186">
        <v>3.8037276530999975E-4</v>
      </c>
      <c r="M22" s="241">
        <v>883</v>
      </c>
      <c r="N22" s="186">
        <v>-0.10172939979654116</v>
      </c>
      <c r="O22" s="241">
        <v>3513</v>
      </c>
      <c r="P22" s="186">
        <v>-2.7408637873754138E-2</v>
      </c>
      <c r="Q22" s="244">
        <v>18092</v>
      </c>
      <c r="R22" s="186">
        <v>2.5100572270383648E-2</v>
      </c>
      <c r="S22" s="244">
        <v>8043</v>
      </c>
      <c r="T22" s="186">
        <v>-2.1294718909710353E-2</v>
      </c>
      <c r="U22" s="244">
        <v>26135</v>
      </c>
      <c r="V22" s="186">
        <v>1.0360691228205932E-2</v>
      </c>
      <c r="W22" s="245">
        <v>21838</v>
      </c>
      <c r="X22" s="186">
        <v>3.6646729326877514E-2</v>
      </c>
      <c r="Y22" s="245">
        <v>9224</v>
      </c>
      <c r="Z22" s="186">
        <v>-3.3630172865374508E-2</v>
      </c>
      <c r="AA22" s="245">
        <v>31062</v>
      </c>
      <c r="AB22" s="186">
        <v>1.473326581947676E-2</v>
      </c>
      <c r="AC22" s="241"/>
      <c r="AD22" s="241"/>
      <c r="AE22" s="241"/>
      <c r="AF22" s="241"/>
    </row>
    <row r="23" spans="2:36" ht="15" customHeight="1">
      <c r="B23" s="243" t="s">
        <v>188</v>
      </c>
      <c r="C23" s="241">
        <v>344</v>
      </c>
      <c r="D23" s="186">
        <v>-4.9723756906077332E-2</v>
      </c>
      <c r="E23" s="244">
        <v>136</v>
      </c>
      <c r="F23" s="186">
        <v>7.4074074074073071E-3</v>
      </c>
      <c r="G23" s="244">
        <v>197</v>
      </c>
      <c r="H23" s="186">
        <v>4.2328042328042326E-2</v>
      </c>
      <c r="I23" s="244">
        <v>333</v>
      </c>
      <c r="J23" s="186">
        <v>2.7777777777777679E-2</v>
      </c>
      <c r="K23" s="241">
        <v>3262</v>
      </c>
      <c r="L23" s="186">
        <v>-6.6666666666666652E-2</v>
      </c>
      <c r="M23" s="241">
        <v>1243</v>
      </c>
      <c r="N23" s="186">
        <v>-0.15153583617747435</v>
      </c>
      <c r="O23" s="241">
        <v>4505</v>
      </c>
      <c r="P23" s="186">
        <v>-9.1733870967741882E-2</v>
      </c>
      <c r="Q23" s="244">
        <v>17100</v>
      </c>
      <c r="R23" s="186">
        <v>0.16556471951468876</v>
      </c>
      <c r="S23" s="244">
        <v>7892</v>
      </c>
      <c r="T23" s="186">
        <v>9.2016050920160408E-2</v>
      </c>
      <c r="U23" s="244">
        <v>24992</v>
      </c>
      <c r="V23" s="186">
        <v>0.14129144214083489</v>
      </c>
      <c r="W23" s="245">
        <v>20842</v>
      </c>
      <c r="X23" s="186">
        <v>0.11675507689010334</v>
      </c>
      <c r="Y23" s="245">
        <v>9332</v>
      </c>
      <c r="Z23" s="186">
        <v>5.0782569530458233E-2</v>
      </c>
      <c r="AA23" s="245">
        <v>30174</v>
      </c>
      <c r="AB23" s="186">
        <v>9.548358989253547E-2</v>
      </c>
      <c r="AC23" s="241"/>
      <c r="AD23" s="241"/>
      <c r="AE23" s="241"/>
      <c r="AF23" s="241"/>
    </row>
    <row r="24" spans="2:36" ht="15" customHeight="1">
      <c r="B24" s="243" t="s">
        <v>189</v>
      </c>
      <c r="C24" s="241">
        <v>422</v>
      </c>
      <c r="D24" s="186">
        <v>4.1975308641975406E-2</v>
      </c>
      <c r="E24" s="244">
        <v>99</v>
      </c>
      <c r="F24" s="186">
        <v>1.25</v>
      </c>
      <c r="G24" s="244">
        <v>46</v>
      </c>
      <c r="H24" s="186">
        <v>4.75</v>
      </c>
      <c r="I24" s="244">
        <v>145</v>
      </c>
      <c r="J24" s="186">
        <v>1.7884615384615383</v>
      </c>
      <c r="K24" s="241">
        <v>1161</v>
      </c>
      <c r="L24" s="186">
        <v>0.4124087591240877</v>
      </c>
      <c r="M24" s="241">
        <v>825</v>
      </c>
      <c r="N24" s="186">
        <v>0.10146862483311092</v>
      </c>
      <c r="O24" s="241">
        <v>1986</v>
      </c>
      <c r="P24" s="186">
        <v>0.26416295353278163</v>
      </c>
      <c r="Q24" s="244">
        <v>35471</v>
      </c>
      <c r="R24" s="186">
        <v>5.722631218145513E-2</v>
      </c>
      <c r="S24" s="244">
        <v>43968</v>
      </c>
      <c r="T24" s="186">
        <v>0.35670204887682044</v>
      </c>
      <c r="U24" s="244">
        <v>79439</v>
      </c>
      <c r="V24" s="186">
        <v>0.20436938097909296</v>
      </c>
      <c r="W24" s="245">
        <v>37153</v>
      </c>
      <c r="X24" s="186">
        <v>6.6940439951754582E-2</v>
      </c>
      <c r="Y24" s="245">
        <v>44839</v>
      </c>
      <c r="Z24" s="186">
        <v>0.35199758781848334</v>
      </c>
      <c r="AA24" s="245">
        <v>81992</v>
      </c>
      <c r="AB24" s="186">
        <v>0.20599526380043254</v>
      </c>
      <c r="AC24" s="241"/>
      <c r="AD24" s="241"/>
      <c r="AE24" s="241"/>
      <c r="AF24" s="241"/>
    </row>
    <row r="25" spans="2:36" ht="15" customHeight="1">
      <c r="B25" s="243" t="s">
        <v>190</v>
      </c>
      <c r="C25" s="241">
        <v>849</v>
      </c>
      <c r="D25" s="186">
        <v>-0.10348468848996828</v>
      </c>
      <c r="E25" s="244">
        <v>249</v>
      </c>
      <c r="F25" s="186">
        <v>0.91538461538461546</v>
      </c>
      <c r="G25" s="244">
        <v>25</v>
      </c>
      <c r="H25" s="186">
        <v>-0.58333333333333326</v>
      </c>
      <c r="I25" s="244">
        <v>274</v>
      </c>
      <c r="J25" s="186">
        <v>0.44210526315789478</v>
      </c>
      <c r="K25" s="241">
        <v>1591</v>
      </c>
      <c r="L25" s="186">
        <v>-0.32954066582385166</v>
      </c>
      <c r="M25" s="241">
        <v>1110</v>
      </c>
      <c r="N25" s="186">
        <v>-0.22863099374565665</v>
      </c>
      <c r="O25" s="241">
        <v>2701</v>
      </c>
      <c r="P25" s="186">
        <v>-0.2914480587618048</v>
      </c>
      <c r="Q25" s="244">
        <v>43108</v>
      </c>
      <c r="R25" s="186">
        <v>0.12907281299109474</v>
      </c>
      <c r="S25" s="244">
        <v>30781</v>
      </c>
      <c r="T25" s="186">
        <v>-0.13674734273775135</v>
      </c>
      <c r="U25" s="244">
        <v>73889</v>
      </c>
      <c r="V25" s="186">
        <v>7.0425396481432756E-4</v>
      </c>
      <c r="W25" s="245">
        <v>45797</v>
      </c>
      <c r="X25" s="186">
        <v>0.10009608455440788</v>
      </c>
      <c r="Y25" s="245">
        <v>31916</v>
      </c>
      <c r="Z25" s="186">
        <v>-0.14102702120788024</v>
      </c>
      <c r="AA25" s="245">
        <v>77713</v>
      </c>
      <c r="AB25" s="186">
        <v>-1.3619170918691137E-2</v>
      </c>
      <c r="AC25" s="241"/>
      <c r="AD25" s="241"/>
      <c r="AE25" s="241"/>
      <c r="AF25" s="241"/>
    </row>
    <row r="26" spans="2:36" ht="15" customHeight="1">
      <c r="B26" s="243" t="s">
        <v>191</v>
      </c>
      <c r="C26" s="241">
        <v>1847</v>
      </c>
      <c r="D26" s="186">
        <v>8.5831863609641346E-2</v>
      </c>
      <c r="E26" s="244">
        <v>423</v>
      </c>
      <c r="F26" s="186">
        <v>0.40531561461794019</v>
      </c>
      <c r="G26" s="244">
        <v>136</v>
      </c>
      <c r="H26" s="186">
        <v>1</v>
      </c>
      <c r="I26" s="244">
        <v>559</v>
      </c>
      <c r="J26" s="186">
        <v>0.51490514905149043</v>
      </c>
      <c r="K26" s="241">
        <v>6408</v>
      </c>
      <c r="L26" s="186">
        <v>4.449877750611253E-2</v>
      </c>
      <c r="M26" s="241">
        <v>3614</v>
      </c>
      <c r="N26" s="186">
        <v>0.13291536050156738</v>
      </c>
      <c r="O26" s="241">
        <v>10022</v>
      </c>
      <c r="P26" s="186">
        <v>7.4745308310991909E-2</v>
      </c>
      <c r="Q26" s="244">
        <v>57307</v>
      </c>
      <c r="R26" s="186">
        <v>0.1605070776209474</v>
      </c>
      <c r="S26" s="244">
        <v>22476</v>
      </c>
      <c r="T26" s="186">
        <v>1.9597169297768113E-2</v>
      </c>
      <c r="U26" s="244">
        <v>79783</v>
      </c>
      <c r="V26" s="186">
        <v>0.11701785089254457</v>
      </c>
      <c r="W26" s="245">
        <v>65985</v>
      </c>
      <c r="X26" s="186">
        <v>0.14720609200598078</v>
      </c>
      <c r="Y26" s="245">
        <v>26226</v>
      </c>
      <c r="Z26" s="186">
        <v>3.6518852264643131E-2</v>
      </c>
      <c r="AA26" s="245">
        <v>92211</v>
      </c>
      <c r="AB26" s="186">
        <v>0.11339048539000252</v>
      </c>
      <c r="AC26" s="241"/>
      <c r="AD26" s="241"/>
      <c r="AE26" s="241"/>
      <c r="AF26" s="241"/>
    </row>
    <row r="27" spans="2:36" ht="15" customHeight="1">
      <c r="B27" s="243" t="s">
        <v>192</v>
      </c>
      <c r="C27" s="241">
        <v>1216</v>
      </c>
      <c r="D27" s="186">
        <v>0.30612244897959173</v>
      </c>
      <c r="E27" s="244">
        <v>332</v>
      </c>
      <c r="F27" s="186">
        <v>2.0181818181818181</v>
      </c>
      <c r="G27" s="244">
        <v>16</v>
      </c>
      <c r="H27" s="186">
        <v>-0.36</v>
      </c>
      <c r="I27" s="244">
        <v>348</v>
      </c>
      <c r="J27" s="186">
        <v>1.5777777777777779</v>
      </c>
      <c r="K27" s="241">
        <v>1812</v>
      </c>
      <c r="L27" s="186">
        <v>-0.21761658031088082</v>
      </c>
      <c r="M27" s="241">
        <v>871</v>
      </c>
      <c r="N27" s="186">
        <v>0.15059445178335529</v>
      </c>
      <c r="O27" s="241">
        <v>2683</v>
      </c>
      <c r="P27" s="186">
        <v>-0.12691181256101525</v>
      </c>
      <c r="Q27" s="244">
        <v>5276</v>
      </c>
      <c r="R27" s="186">
        <v>0.26462128475551294</v>
      </c>
      <c r="S27" s="244">
        <v>3162</v>
      </c>
      <c r="T27" s="186">
        <v>-0.26362366092221701</v>
      </c>
      <c r="U27" s="244">
        <v>8438</v>
      </c>
      <c r="V27" s="186">
        <v>-3.307347035199637E-3</v>
      </c>
      <c r="W27" s="245">
        <v>8636</v>
      </c>
      <c r="X27" s="186">
        <v>0.14703147828396856</v>
      </c>
      <c r="Y27" s="245">
        <v>4049</v>
      </c>
      <c r="Z27" s="186">
        <v>-0.20232466509062252</v>
      </c>
      <c r="AA27" s="245">
        <v>12685</v>
      </c>
      <c r="AB27" s="186">
        <v>6.3466878222926404E-3</v>
      </c>
      <c r="AC27" s="241"/>
      <c r="AD27" s="241"/>
      <c r="AE27" s="241"/>
      <c r="AF27" s="241"/>
    </row>
    <row r="28" spans="2:36" ht="15" customHeight="1">
      <c r="B28" s="243" t="s">
        <v>193</v>
      </c>
      <c r="C28" s="241">
        <v>4607</v>
      </c>
      <c r="D28" s="186">
        <v>-1.727815699658708E-2</v>
      </c>
      <c r="E28" s="244">
        <v>1035</v>
      </c>
      <c r="F28" s="186">
        <v>0.66398713826366551</v>
      </c>
      <c r="G28" s="244">
        <v>26</v>
      </c>
      <c r="H28" s="186">
        <v>-7.1428571428571397E-2</v>
      </c>
      <c r="I28" s="244">
        <v>1061</v>
      </c>
      <c r="J28" s="186">
        <v>0.63230769230769224</v>
      </c>
      <c r="K28" s="241">
        <v>2067</v>
      </c>
      <c r="L28" s="186">
        <v>6.8192888455917977E-3</v>
      </c>
      <c r="M28" s="241">
        <v>3026</v>
      </c>
      <c r="N28" s="186">
        <v>-0.1561628555493586</v>
      </c>
      <c r="O28" s="241">
        <v>5093</v>
      </c>
      <c r="P28" s="186">
        <v>-9.6825678311757368E-2</v>
      </c>
      <c r="Q28" s="244">
        <v>4952</v>
      </c>
      <c r="R28" s="186">
        <v>0.13917644352426972</v>
      </c>
      <c r="S28" s="244">
        <v>3398</v>
      </c>
      <c r="T28" s="186">
        <v>-4.7378749649565455E-2</v>
      </c>
      <c r="U28" s="244">
        <v>8350</v>
      </c>
      <c r="V28" s="186">
        <v>5.5092241597169522E-2</v>
      </c>
      <c r="W28" s="245">
        <v>12661</v>
      </c>
      <c r="X28" s="186">
        <v>8.1212638770281842E-2</v>
      </c>
      <c r="Y28" s="245">
        <v>6450</v>
      </c>
      <c r="Z28" s="186">
        <v>-0.10179640718562877</v>
      </c>
      <c r="AA28" s="245">
        <v>19111</v>
      </c>
      <c r="AB28" s="186">
        <v>1.1645757238896826E-2</v>
      </c>
      <c r="AC28" s="241"/>
      <c r="AD28" s="241"/>
      <c r="AE28" s="241"/>
      <c r="AF28" s="241"/>
    </row>
    <row r="29" spans="2:36" ht="15" customHeight="1">
      <c r="B29" s="230" t="s">
        <v>194</v>
      </c>
      <c r="C29" s="241">
        <v>3836</v>
      </c>
      <c r="D29" s="186">
        <v>0.20818897637795275</v>
      </c>
      <c r="E29" s="244">
        <v>440</v>
      </c>
      <c r="F29" s="186">
        <v>0.89655172413793105</v>
      </c>
      <c r="G29" s="244">
        <v>30</v>
      </c>
      <c r="H29" s="186">
        <v>3.4482758620689724E-2</v>
      </c>
      <c r="I29" s="244">
        <v>470</v>
      </c>
      <c r="J29" s="186">
        <v>0.80076628352490431</v>
      </c>
      <c r="K29" s="241">
        <v>2962</v>
      </c>
      <c r="L29" s="186">
        <v>-8.7492298213185493E-2</v>
      </c>
      <c r="M29" s="241">
        <v>2442</v>
      </c>
      <c r="N29" s="186">
        <v>0.45878136200716857</v>
      </c>
      <c r="O29" s="241">
        <v>5404</v>
      </c>
      <c r="P29" s="186">
        <v>9.8373983739837412E-2</v>
      </c>
      <c r="Q29" s="244">
        <v>35120</v>
      </c>
      <c r="R29" s="186">
        <v>0.81846424688033959</v>
      </c>
      <c r="S29" s="244">
        <v>15727</v>
      </c>
      <c r="T29" s="186">
        <v>0.19506079027355616</v>
      </c>
      <c r="U29" s="244">
        <v>50847</v>
      </c>
      <c r="V29" s="186">
        <v>0.56582391525267139</v>
      </c>
      <c r="W29" s="245">
        <v>42358</v>
      </c>
      <c r="X29" s="186">
        <v>0.6312870677039204</v>
      </c>
      <c r="Y29" s="245">
        <v>18199</v>
      </c>
      <c r="Z29" s="186">
        <v>0.22444997645159126</v>
      </c>
      <c r="AA29" s="245">
        <v>60557</v>
      </c>
      <c r="AB29" s="186">
        <v>0.48318597075608016</v>
      </c>
      <c r="AC29" s="241"/>
      <c r="AD29" s="241"/>
      <c r="AE29" s="241"/>
      <c r="AF29" s="241"/>
    </row>
    <row r="30" spans="2:36" ht="15" customHeight="1">
      <c r="B30" s="232" t="s">
        <v>195</v>
      </c>
      <c r="C30" s="244">
        <f>C31-C9</f>
        <v>29652</v>
      </c>
      <c r="D30" s="199">
        <v>8.0100535460605471E-2</v>
      </c>
      <c r="E30" s="244">
        <f>E31-E9</f>
        <v>9831</v>
      </c>
      <c r="F30" s="199">
        <v>0.34671232876712321</v>
      </c>
      <c r="G30" s="244">
        <f>G31-G9</f>
        <v>8508</v>
      </c>
      <c r="H30" s="199">
        <v>2.0021198916500005E-3</v>
      </c>
      <c r="I30" s="244">
        <f>I31-I9</f>
        <v>18339</v>
      </c>
      <c r="J30" s="199">
        <v>0.16135773541890952</v>
      </c>
      <c r="K30" s="244">
        <f>K31-K9</f>
        <v>207435</v>
      </c>
      <c r="L30" s="199">
        <v>-4.2883047492490611E-2</v>
      </c>
      <c r="M30" s="244">
        <f>M31-M9</f>
        <v>99406</v>
      </c>
      <c r="N30" s="199">
        <v>-0.12393693431686192</v>
      </c>
      <c r="O30" s="244">
        <f>O31-O9</f>
        <v>306841</v>
      </c>
      <c r="P30" s="199">
        <v>-7.0736346071145206E-2</v>
      </c>
      <c r="Q30" s="244">
        <f>Q31-Q9</f>
        <v>1612713</v>
      </c>
      <c r="R30" s="199">
        <v>9.2433770000751814E-2</v>
      </c>
      <c r="S30" s="244">
        <f>S31-S9</f>
        <v>1397596</v>
      </c>
      <c r="T30" s="199">
        <v>-7.3461989475396283E-3</v>
      </c>
      <c r="U30" s="244">
        <f>U31-U9</f>
        <v>3010309</v>
      </c>
      <c r="V30" s="199">
        <v>4.3725530442452643E-2</v>
      </c>
      <c r="W30" s="244">
        <f>W31-W9</f>
        <v>1859631</v>
      </c>
      <c r="X30" s="199">
        <v>7.6337919095418982E-2</v>
      </c>
      <c r="Y30" s="244">
        <f>Y31-Y9</f>
        <v>1505510</v>
      </c>
      <c r="Z30" s="199">
        <v>-1.5941575228168636E-2</v>
      </c>
      <c r="AA30" s="244">
        <f>AA31-AA9</f>
        <v>3365141</v>
      </c>
      <c r="AB30" s="199">
        <v>3.3000290394451515E-2</v>
      </c>
      <c r="AC30" s="241"/>
      <c r="AD30" s="241"/>
      <c r="AE30" s="241"/>
      <c r="AF30" s="241"/>
      <c r="AG30" s="241"/>
    </row>
    <row r="31" spans="2:36" ht="15" customHeight="1">
      <c r="B31" s="247" t="s">
        <v>10</v>
      </c>
      <c r="C31" s="248">
        <v>155453</v>
      </c>
      <c r="D31" s="249">
        <v>7.0025652320369058E-3</v>
      </c>
      <c r="E31" s="248">
        <v>33618</v>
      </c>
      <c r="F31" s="249">
        <v>0.52843828142759719</v>
      </c>
      <c r="G31" s="248">
        <v>11076</v>
      </c>
      <c r="H31" s="249">
        <v>7.733600218360559E-3</v>
      </c>
      <c r="I31" s="248">
        <v>44694</v>
      </c>
      <c r="J31" s="249">
        <v>0.35493845874007146</v>
      </c>
      <c r="K31" s="248">
        <v>548696</v>
      </c>
      <c r="L31" s="249">
        <v>-4.1940508035396284E-2</v>
      </c>
      <c r="M31" s="248">
        <v>245886</v>
      </c>
      <c r="N31" s="249">
        <v>-0.1326282964823412</v>
      </c>
      <c r="O31" s="248">
        <v>794582</v>
      </c>
      <c r="P31" s="249">
        <v>-7.1966830179864494E-2</v>
      </c>
      <c r="Q31" s="248">
        <v>2200442</v>
      </c>
      <c r="R31" s="249">
        <v>8.2632018904862159E-2</v>
      </c>
      <c r="S31" s="248">
        <v>1636154</v>
      </c>
      <c r="T31" s="249">
        <v>2.7106183555991592E-3</v>
      </c>
      <c r="U31" s="248">
        <v>3836596</v>
      </c>
      <c r="V31" s="249">
        <v>4.7041883902294135E-2</v>
      </c>
      <c r="W31" s="248">
        <v>2938209</v>
      </c>
      <c r="X31" s="249">
        <v>5.6310882751361202E-2</v>
      </c>
      <c r="Y31" s="248">
        <v>1893116</v>
      </c>
      <c r="Z31" s="249">
        <v>-1.7178847952918797E-2</v>
      </c>
      <c r="AA31" s="248">
        <v>4831325</v>
      </c>
      <c r="AB31" s="249">
        <v>2.6242294141912259E-2</v>
      </c>
      <c r="AC31" s="241"/>
      <c r="AD31" s="241"/>
      <c r="AE31" s="241"/>
      <c r="AF31" s="241"/>
      <c r="AG31" s="241"/>
      <c r="AH31" s="250"/>
      <c r="AI31" s="250"/>
      <c r="AJ31" s="250"/>
    </row>
    <row r="32" spans="2:36" ht="15" customHeight="1">
      <c r="B32" s="331" t="s">
        <v>40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331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241"/>
      <c r="AD32" s="241"/>
      <c r="AE32" s="241"/>
      <c r="AF32" s="241"/>
      <c r="AG32" s="241"/>
    </row>
    <row r="33" spans="2:6" ht="14.25" customHeight="1">
      <c r="B33" s="203" t="str">
        <f>actualizaciones!$C$16</f>
        <v>DINAMARCA</v>
      </c>
      <c r="C33" s="203"/>
      <c r="D33" s="203"/>
      <c r="E33" s="203"/>
      <c r="F33" s="20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29" t="s">
        <v>217</v>
      </c>
      <c r="C5" s="329"/>
      <c r="D5" s="329"/>
      <c r="E5" s="329"/>
      <c r="F5" s="329"/>
      <c r="G5" s="329"/>
    </row>
    <row r="6" spans="2:12" ht="18" customHeight="1">
      <c r="B6" s="329" t="str">
        <f>actualizaciones!$A$2</f>
        <v>año 2010</v>
      </c>
      <c r="C6" s="329"/>
      <c r="D6" s="329"/>
      <c r="E6" s="329"/>
      <c r="F6" s="329"/>
      <c r="G6" s="329"/>
    </row>
    <row r="7" spans="2:12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2" ht="15" customHeight="1">
      <c r="B8" s="243" t="s">
        <v>174</v>
      </c>
      <c r="C8" s="186">
        <v>1.1060970496723055E-2</v>
      </c>
      <c r="D8" s="251">
        <v>-8.8087677967837452E-3</v>
      </c>
      <c r="E8" s="251">
        <v>0.53271299796452465</v>
      </c>
      <c r="F8" s="251">
        <v>-7.2739267151075482E-2</v>
      </c>
      <c r="G8" s="251">
        <v>5.9304281384770841E-2</v>
      </c>
    </row>
    <row r="9" spans="2:12" ht="15" customHeight="1">
      <c r="B9" s="243" t="s">
        <v>175</v>
      </c>
      <c r="C9" s="186">
        <v>-1.1951064281168211E-3</v>
      </c>
      <c r="D9" s="251">
        <v>0.19881305637982205</v>
      </c>
      <c r="E9" s="251">
        <v>0.79551820728291323</v>
      </c>
      <c r="F9" s="251">
        <v>5.0172612197928679E-2</v>
      </c>
      <c r="G9" s="251">
        <v>-5.9176382374994674E-3</v>
      </c>
    </row>
    <row r="10" spans="2:12" ht="15" customHeight="1">
      <c r="B10" s="243" t="s">
        <v>176</v>
      </c>
      <c r="C10" s="186">
        <v>6.2074046785780101E-2</v>
      </c>
      <c r="D10" s="251">
        <v>0.19337979094076663</v>
      </c>
      <c r="E10" s="251">
        <v>0.47126436781609193</v>
      </c>
      <c r="F10" s="251">
        <v>0.34304047384007896</v>
      </c>
      <c r="G10" s="251">
        <v>5.5938421449633235E-2</v>
      </c>
    </row>
    <row r="11" spans="2:12" ht="15" customHeight="1">
      <c r="B11" s="243" t="s">
        <v>177</v>
      </c>
      <c r="C11" s="186">
        <v>2.4679234901687996E-2</v>
      </c>
      <c r="D11" s="251">
        <v>7.9303675048356004E-2</v>
      </c>
      <c r="E11" s="251">
        <v>-9.3137254901960786E-2</v>
      </c>
      <c r="F11" s="251">
        <v>-8.7081297647605527E-2</v>
      </c>
      <c r="G11" s="251">
        <v>7.8338922582946946E-2</v>
      </c>
    </row>
    <row r="12" spans="2:12" ht="15" customHeight="1">
      <c r="B12" s="243" t="s">
        <v>178</v>
      </c>
      <c r="C12" s="186">
        <v>0.11440141481942967</v>
      </c>
      <c r="D12" s="251">
        <v>-2.0561486753657543E-2</v>
      </c>
      <c r="E12" s="251">
        <v>0.1230342275670675</v>
      </c>
      <c r="F12" s="251">
        <v>6.1083081062899502E-2</v>
      </c>
      <c r="G12" s="251">
        <v>0.1282775810372272</v>
      </c>
    </row>
    <row r="13" spans="2:12" ht="15" customHeight="1">
      <c r="B13" s="243" t="s">
        <v>179</v>
      </c>
      <c r="C13" s="186">
        <v>4.8159517565905752E-2</v>
      </c>
      <c r="D13" s="251">
        <v>7.1955719557195597E-2</v>
      </c>
      <c r="E13" s="251">
        <v>0.55165692007797262</v>
      </c>
      <c r="F13" s="251">
        <v>-1.7243576130813287E-2</v>
      </c>
      <c r="G13" s="251">
        <v>5.0157234982972199E-2</v>
      </c>
    </row>
    <row r="14" spans="2:12" ht="15" customHeight="1">
      <c r="B14" s="243" t="s">
        <v>180</v>
      </c>
      <c r="C14" s="186">
        <v>-0.11574502469731129</v>
      </c>
      <c r="D14" s="251">
        <v>6.0846560846560926E-2</v>
      </c>
      <c r="E14" s="251">
        <v>0.53061224489795911</v>
      </c>
      <c r="F14" s="251">
        <v>-2.7975863960504666E-2</v>
      </c>
      <c r="G14" s="251">
        <v>-0.11921481222895047</v>
      </c>
    </row>
    <row r="15" spans="2:12" ht="15" customHeight="1">
      <c r="B15" s="243" t="s">
        <v>181</v>
      </c>
      <c r="C15" s="186">
        <v>5.9868235956110016E-2</v>
      </c>
      <c r="D15" s="251">
        <v>8.5896474118529742E-2</v>
      </c>
      <c r="E15" s="251">
        <v>1.7234352256186316</v>
      </c>
      <c r="F15" s="251">
        <v>0.13151764916681596</v>
      </c>
      <c r="G15" s="251">
        <v>3.8758674872332088E-2</v>
      </c>
    </row>
    <row r="16" spans="2:12" ht="15" customHeight="1">
      <c r="B16" s="243" t="s">
        <v>182</v>
      </c>
      <c r="C16" s="186">
        <v>-8.210207515955914E-2</v>
      </c>
      <c r="D16" s="251">
        <v>0.12882238126219914</v>
      </c>
      <c r="E16" s="251">
        <v>1.0172413793103448</v>
      </c>
      <c r="F16" s="251">
        <v>-0.17452069828857564</v>
      </c>
      <c r="G16" s="251">
        <v>-6.8612092158143567E-2</v>
      </c>
      <c r="I16" s="79"/>
      <c r="J16" s="79"/>
      <c r="K16" s="79"/>
      <c r="L16" s="79"/>
    </row>
    <row r="17" spans="2:7" ht="15" customHeight="1">
      <c r="B17" s="246" t="s">
        <v>183</v>
      </c>
      <c r="C17" s="186">
        <v>-5.6910695904426212E-2</v>
      </c>
      <c r="D17" s="251">
        <v>0.26301369863013702</v>
      </c>
      <c r="E17" s="251">
        <v>2.1666666666666665</v>
      </c>
      <c r="F17" s="251">
        <v>-0.11590250553945802</v>
      </c>
      <c r="G17" s="251">
        <v>-5.2873226576161447E-2</v>
      </c>
    </row>
    <row r="18" spans="2:7" ht="15" customHeight="1">
      <c r="B18" s="246" t="s">
        <v>184</v>
      </c>
      <c r="C18" s="186">
        <v>-1.4700044658363498E-2</v>
      </c>
      <c r="D18" s="251">
        <v>-0.1122715404699739</v>
      </c>
      <c r="E18" s="251">
        <v>0.50847457627118642</v>
      </c>
      <c r="F18" s="251">
        <v>-0.21762465373961215</v>
      </c>
      <c r="G18" s="251">
        <v>1.1425652606393832E-3</v>
      </c>
    </row>
    <row r="19" spans="2:7" ht="15" customHeight="1">
      <c r="B19" s="246" t="s">
        <v>185</v>
      </c>
      <c r="C19" s="186">
        <v>-0.17420308211948488</v>
      </c>
      <c r="D19" s="251">
        <v>0.16408668730650144</v>
      </c>
      <c r="E19" s="251">
        <v>1.0952380952380953</v>
      </c>
      <c r="F19" s="251">
        <v>2.866478538541517E-2</v>
      </c>
      <c r="G19" s="251">
        <v>-0.19164327605485953</v>
      </c>
    </row>
    <row r="20" spans="2:7" ht="15" customHeight="1">
      <c r="B20" s="246" t="s">
        <v>186</v>
      </c>
      <c r="C20" s="186">
        <v>-8.1577181493090012E-2</v>
      </c>
      <c r="D20" s="251">
        <v>0.19742489270386265</v>
      </c>
      <c r="E20" s="251">
        <v>-0.12</v>
      </c>
      <c r="F20" s="251">
        <v>-0.22755422500073375</v>
      </c>
      <c r="G20" s="251">
        <v>-2.3326559813387493E-2</v>
      </c>
    </row>
    <row r="21" spans="2:7" ht="15" customHeight="1">
      <c r="B21" s="243" t="s">
        <v>187</v>
      </c>
      <c r="C21" s="186">
        <v>1.473326581947676E-2</v>
      </c>
      <c r="D21" s="251">
        <v>0.29084380610412919</v>
      </c>
      <c r="E21" s="251">
        <v>0.20869565217391295</v>
      </c>
      <c r="F21" s="251">
        <v>-2.7408637873754138E-2</v>
      </c>
      <c r="G21" s="251">
        <v>1.0360691228205932E-2</v>
      </c>
    </row>
    <row r="22" spans="2:7" ht="15" customHeight="1">
      <c r="B22" s="243" t="s">
        <v>188</v>
      </c>
      <c r="C22" s="186">
        <v>9.548358989253547E-2</v>
      </c>
      <c r="D22" s="251">
        <v>-4.9723756906077332E-2</v>
      </c>
      <c r="E22" s="251">
        <v>2.7777777777777679E-2</v>
      </c>
      <c r="F22" s="251">
        <v>-9.1733870967741882E-2</v>
      </c>
      <c r="G22" s="251">
        <v>0.14129144214083489</v>
      </c>
    </row>
    <row r="23" spans="2:7" ht="15" customHeight="1">
      <c r="B23" s="243" t="s">
        <v>189</v>
      </c>
      <c r="C23" s="186">
        <v>0.20599526380043254</v>
      </c>
      <c r="D23" s="251">
        <v>4.1975308641975406E-2</v>
      </c>
      <c r="E23" s="251">
        <v>1.7884615384615383</v>
      </c>
      <c r="F23" s="251">
        <v>0.26416295353278163</v>
      </c>
      <c r="G23" s="251">
        <v>0.20436938097909296</v>
      </c>
    </row>
    <row r="24" spans="2:7" ht="15" customHeight="1">
      <c r="B24" s="243" t="s">
        <v>190</v>
      </c>
      <c r="C24" s="186">
        <v>-1.3619170918691137E-2</v>
      </c>
      <c r="D24" s="251">
        <v>-0.10348468848996828</v>
      </c>
      <c r="E24" s="251">
        <v>0.44210526315789478</v>
      </c>
      <c r="F24" s="251">
        <v>-0.2914480587618048</v>
      </c>
      <c r="G24" s="251">
        <v>7.0425396481432756E-4</v>
      </c>
    </row>
    <row r="25" spans="2:7" ht="15" customHeight="1">
      <c r="B25" s="243" t="s">
        <v>191</v>
      </c>
      <c r="C25" s="186">
        <v>0.11339048539000252</v>
      </c>
      <c r="D25" s="251">
        <v>8.5831863609641346E-2</v>
      </c>
      <c r="E25" s="251">
        <v>0.51490514905149043</v>
      </c>
      <c r="F25" s="251">
        <v>7.4745308310991909E-2</v>
      </c>
      <c r="G25" s="251">
        <v>0.11701785089254457</v>
      </c>
    </row>
    <row r="26" spans="2:7" ht="15" customHeight="1">
      <c r="B26" s="243" t="s">
        <v>192</v>
      </c>
      <c r="C26" s="186">
        <v>6.3466878222926404E-3</v>
      </c>
      <c r="D26" s="251">
        <v>0.30612244897959173</v>
      </c>
      <c r="E26" s="251">
        <v>1.5777777777777779</v>
      </c>
      <c r="F26" s="251">
        <v>-0.12691181256101525</v>
      </c>
      <c r="G26" s="251">
        <v>-3.307347035199637E-3</v>
      </c>
    </row>
    <row r="27" spans="2:7" ht="15" customHeight="1">
      <c r="B27" s="243" t="s">
        <v>193</v>
      </c>
      <c r="C27" s="186">
        <v>1.1645757238896826E-2</v>
      </c>
      <c r="D27" s="251">
        <v>-1.727815699658708E-2</v>
      </c>
      <c r="E27" s="251">
        <v>0.63230769230769224</v>
      </c>
      <c r="F27" s="251">
        <v>-9.6825678311757368E-2</v>
      </c>
      <c r="G27" s="251">
        <v>5.5092241597169522E-2</v>
      </c>
    </row>
    <row r="28" spans="2:7" ht="15" customHeight="1">
      <c r="B28" s="230" t="s">
        <v>194</v>
      </c>
      <c r="C28" s="186">
        <v>0.48318597075608016</v>
      </c>
      <c r="D28" s="251">
        <v>0.20818897637795275</v>
      </c>
      <c r="E28" s="251">
        <v>0.80076628352490431</v>
      </c>
      <c r="F28" s="251">
        <v>9.8373983739837412E-2</v>
      </c>
      <c r="G28" s="251">
        <v>0.56582391525267139</v>
      </c>
    </row>
    <row r="29" spans="2:7" ht="15" customHeight="1">
      <c r="B29" s="232" t="s">
        <v>195</v>
      </c>
      <c r="C29" s="199">
        <v>3.3000290394451515E-2</v>
      </c>
      <c r="D29" s="199">
        <v>8.0100535460605471E-2</v>
      </c>
      <c r="E29" s="199">
        <v>0.16135773541890952</v>
      </c>
      <c r="F29" s="199">
        <v>-7.0736346071145206E-2</v>
      </c>
      <c r="G29" s="199">
        <v>4.3725530442452643E-2</v>
      </c>
    </row>
    <row r="30" spans="2:7" ht="15" customHeight="1">
      <c r="B30" s="247" t="s">
        <v>10</v>
      </c>
      <c r="C30" s="249">
        <v>2.6242294141912259E-2</v>
      </c>
      <c r="D30" s="249">
        <v>7.0025652320369058E-3</v>
      </c>
      <c r="E30" s="249">
        <v>0.35493845874007146</v>
      </c>
      <c r="F30" s="249">
        <v>-7.1966830179864494E-2</v>
      </c>
      <c r="G30" s="249">
        <v>4.7041883902294135E-2</v>
      </c>
    </row>
    <row r="31" spans="2:7" ht="48" customHeight="1">
      <c r="B31" s="331" t="s">
        <v>222</v>
      </c>
      <c r="C31" s="338"/>
      <c r="D31" s="338"/>
      <c r="E31" s="338"/>
      <c r="F31" s="338"/>
      <c r="G31" s="338"/>
    </row>
    <row r="32" spans="2:7">
      <c r="B32" s="203" t="str">
        <f>actualizaciones!$C$16</f>
        <v>DINAMARCA</v>
      </c>
    </row>
  </sheetData>
  <mergeCells count="3">
    <mergeCell ref="B5:G5"/>
    <mergeCell ref="B6:G6"/>
    <mergeCell ref="B31:G31"/>
  </mergeCells>
  <conditionalFormatting sqref="B8:B29">
    <cfRule type="cellIs" dxfId="11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B13" sqref="B13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2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3" t="s">
        <v>174</v>
      </c>
      <c r="C8" s="163">
        <f>'Nacionalidad-Zona (datos)'!AA9/'Nacionalidad-Zona (datos)'!$AA$31</f>
        <v>0.30347451268544345</v>
      </c>
      <c r="D8" s="162">
        <f>'Nacionalidad-Zona (datos)'!C9/'Nacionalidad-Zona (datos)'!$C$31</f>
        <v>0.80925424404804025</v>
      </c>
      <c r="E8" s="162">
        <f>'Nacionalidad-Zona (datos)'!I9/'Nacionalidad-Zona (datos)'!$I$31</f>
        <v>0.58967646663981743</v>
      </c>
      <c r="F8" s="162">
        <f>'Nacionalidad-Zona (datos)'!O9/'Nacionalidad-Zona (datos)'!$O$31</f>
        <v>0.61383343695175574</v>
      </c>
      <c r="G8" s="162">
        <f>'Nacionalidad-Zona (datos)'!U9/'Nacionalidad-Zona (datos)'!$U$31</f>
        <v>0.21536982262401358</v>
      </c>
    </row>
    <row r="9" spans="2:10" ht="15" customHeight="1">
      <c r="B9" s="243" t="s">
        <v>175</v>
      </c>
      <c r="C9" s="163">
        <f>'Nacionalidad-Zona (datos)'!AA10/'Nacionalidad-Zona (datos)'!$AA$31</f>
        <v>2.9234423268979008E-2</v>
      </c>
      <c r="D9" s="162">
        <f>'Nacionalidad-Zona (datos)'!C10/'Nacionalidad-Zona (datos)'!$C$31</f>
        <v>5.1977124918785745E-3</v>
      </c>
      <c r="E9" s="162">
        <f>'Nacionalidad-Zona (datos)'!I10/'Nacionalidad-Zona (datos)'!$I$31</f>
        <v>1.4341969839352039E-2</v>
      </c>
      <c r="F9" s="162">
        <f>'Nacionalidad-Zona (datos)'!O10/'Nacionalidad-Zona (datos)'!$O$31</f>
        <v>5.7426420432378283E-3</v>
      </c>
      <c r="G9" s="162">
        <f>'Nacionalidad-Zona (datos)'!U10/'Nacionalidad-Zona (datos)'!$U$31</f>
        <v>3.5247130529250409E-2</v>
      </c>
    </row>
    <row r="10" spans="2:10" ht="15" customHeight="1">
      <c r="B10" s="243" t="s">
        <v>176</v>
      </c>
      <c r="C10" s="163">
        <f>'Nacionalidad-Zona (datos)'!AA11/'Nacionalidad-Zona (datos)'!$AA$31</f>
        <v>2.6256151262852322E-2</v>
      </c>
      <c r="D10" s="162">
        <f>'Nacionalidad-Zona (datos)'!C11/'Nacionalidad-Zona (datos)'!$C$31</f>
        <v>4.4064765556148808E-3</v>
      </c>
      <c r="E10" s="162">
        <f>'Nacionalidad-Zona (datos)'!I11/'Nacionalidad-Zona (datos)'!$I$31</f>
        <v>5.7278381885711733E-3</v>
      </c>
      <c r="F10" s="162">
        <f>'Nacionalidad-Zona (datos)'!O11/'Nacionalidad-Zona (datos)'!$O$31</f>
        <v>3.4244420336730507E-3</v>
      </c>
      <c r="G10" s="162">
        <f>'Nacionalidad-Zona (datos)'!U11/'Nacionalidad-Zona (datos)'!$U$31</f>
        <v>3.2109192628048407E-2</v>
      </c>
    </row>
    <row r="11" spans="2:10" ht="15" customHeight="1">
      <c r="B11" s="243" t="s">
        <v>177</v>
      </c>
      <c r="C11" s="163">
        <f>'Nacionalidad-Zona (datos)'!AA12/'Nacionalidad-Zona (datos)'!$AA$31</f>
        <v>0.11101592213316223</v>
      </c>
      <c r="D11" s="162">
        <f>'Nacionalidad-Zona (datos)'!C12/'Nacionalidad-Zona (datos)'!$C$31</f>
        <v>2.5126565585739741E-2</v>
      </c>
      <c r="E11" s="162">
        <f>'Nacionalidad-Zona (datos)'!I12/'Nacionalidad-Zona (datos)'!$I$31</f>
        <v>0.20696290329798184</v>
      </c>
      <c r="F11" s="162">
        <f>'Nacionalidad-Zona (datos)'!O12/'Nacionalidad-Zona (datos)'!$O$31</f>
        <v>0.18295783191665554</v>
      </c>
      <c r="G11" s="162">
        <f>'Nacionalidad-Zona (datos)'!U12/'Nacionalidad-Zona (datos)'!$U$31</f>
        <v>9.8478703517388855E-2</v>
      </c>
    </row>
    <row r="12" spans="2:10" ht="15" customHeight="1">
      <c r="B12" s="243" t="s">
        <v>178</v>
      </c>
      <c r="C12" s="163">
        <f>'Nacionalidad-Zona (datos)'!AA13/'Nacionalidad-Zona (datos)'!$AA$31</f>
        <v>2.2954986468515366E-2</v>
      </c>
      <c r="D12" s="162">
        <f>'Nacionalidad-Zona (datos)'!C13/'Nacionalidad-Zona (datos)'!$C$31</f>
        <v>1.5934076537603006E-2</v>
      </c>
      <c r="E12" s="162">
        <f>'Nacionalidad-Zona (datos)'!I13/'Nacionalidad-Zona (datos)'!$I$31</f>
        <v>2.7162482659864859E-2</v>
      </c>
      <c r="F12" s="162">
        <f>'Nacionalidad-Zona (datos)'!O13/'Nacionalidad-Zona (datos)'!$O$31</f>
        <v>1.9850688789829117E-2</v>
      </c>
      <c r="G12" s="162">
        <f>'Nacionalidad-Zona (datos)'!U13/'Nacionalidad-Zona (datos)'!$U$31</f>
        <v>2.3833366870006641E-2</v>
      </c>
    </row>
    <row r="13" spans="2:10" ht="15" customHeight="1">
      <c r="B13" s="243" t="s">
        <v>179</v>
      </c>
      <c r="C13" s="163">
        <f>'Nacionalidad-Zona (datos)'!AA14/'Nacionalidad-Zona (datos)'!$AA$31</f>
        <v>0.31032915401054578</v>
      </c>
      <c r="D13" s="162">
        <f>'Nacionalidad-Zona (datos)'!C14/'Nacionalidad-Zona (datos)'!$C$31</f>
        <v>1.8687320283301063E-2</v>
      </c>
      <c r="E13" s="162">
        <f>'Nacionalidad-Zona (datos)'!I14/'Nacionalidad-Zona (datos)'!$I$31</f>
        <v>1.7809996867588492E-2</v>
      </c>
      <c r="F13" s="162">
        <f>'Nacionalidad-Zona (datos)'!O14/'Nacionalidad-Zona (datos)'!$O$31</f>
        <v>5.8241943562778918E-2</v>
      </c>
      <c r="G13" s="162">
        <f>'Nacionalidad-Zona (datos)'!U14/'Nacionalidad-Zona (datos)'!$U$31</f>
        <v>0.37776247486052739</v>
      </c>
    </row>
    <row r="14" spans="2:10" ht="15" customHeight="1">
      <c r="B14" s="243" t="s">
        <v>180</v>
      </c>
      <c r="C14" s="163">
        <f>'Nacionalidad-Zona (datos)'!AA15/'Nacionalidad-Zona (datos)'!$AA$31</f>
        <v>1.404335249646836E-2</v>
      </c>
      <c r="D14" s="162">
        <f>'Nacionalidad-Zona (datos)'!C15/'Nacionalidad-Zona (datos)'!$C$31</f>
        <v>2.5795578084694408E-3</v>
      </c>
      <c r="E14" s="162">
        <f>'Nacionalidad-Zona (datos)'!I15/'Nacionalidad-Zona (datos)'!$I$31</f>
        <v>1.6780775943079607E-3</v>
      </c>
      <c r="F14" s="162">
        <f>'Nacionalidad-Zona (datos)'!O15/'Nacionalidad-Zona (datos)'!$O$31</f>
        <v>2.2301033751079185E-3</v>
      </c>
      <c r="G14" s="162">
        <f>'Nacionalidad-Zona (datos)'!U15/'Nacionalidad-Zona (datos)'!$U$31</f>
        <v>1.709849043266479E-2</v>
      </c>
    </row>
    <row r="15" spans="2:10" ht="15" customHeight="1">
      <c r="B15" s="243" t="s">
        <v>181</v>
      </c>
      <c r="C15" s="163">
        <f>'Nacionalidad-Zona (datos)'!AA16/'Nacionalidad-Zona (datos)'!$AA$31</f>
        <v>1.871349991979426E-2</v>
      </c>
      <c r="D15" s="162">
        <f>'Nacionalidad-Zona (datos)'!C16/'Nacionalidad-Zona (datos)'!$C$31</f>
        <v>1.8622992158401575E-2</v>
      </c>
      <c r="E15" s="162">
        <f>'Nacionalidad-Zona (datos)'!I16/'Nacionalidad-Zona (datos)'!$I$31</f>
        <v>4.1862442386002598E-2</v>
      </c>
      <c r="F15" s="162">
        <f>'Nacionalidad-Zona (datos)'!O16/'Nacionalidad-Zona (datos)'!$O$31</f>
        <v>7.9475749513580728E-3</v>
      </c>
      <c r="G15" s="162">
        <f>'Nacionalidad-Zona (datos)'!U16/'Nacionalidad-Zona (datos)'!$U$31</f>
        <v>2.0677183628403928E-2</v>
      </c>
    </row>
    <row r="16" spans="2:10" ht="15" customHeight="1">
      <c r="B16" s="243" t="s">
        <v>182</v>
      </c>
      <c r="C16" s="163">
        <f>'Nacionalidad-Zona (datos)'!AA17/'Nacionalidad-Zona (datos)'!$AA$31</f>
        <v>8.0045536162439909E-2</v>
      </c>
      <c r="D16" s="162">
        <f>'Nacionalidad-Zona (datos)'!C17/'Nacionalidad-Zona (datos)'!$C$31</f>
        <v>1.1160929670061047E-2</v>
      </c>
      <c r="E16" s="162">
        <f>'Nacionalidad-Zona (datos)'!I17/'Nacionalidad-Zona (datos)'!$I$31</f>
        <v>7.8534031413612562E-3</v>
      </c>
      <c r="F16" s="162">
        <f>'Nacionalidad-Zona (datos)'!O17/'Nacionalidad-Zona (datos)'!$O$31</f>
        <v>6.0581538469283221E-2</v>
      </c>
      <c r="G16" s="162">
        <f>'Nacionalidad-Zona (datos)'!U17/'Nacionalidad-Zona (datos)'!$U$31</f>
        <v>8.7708739726570117E-2</v>
      </c>
    </row>
    <row r="17" spans="2:11" ht="15" customHeight="1">
      <c r="B17" s="246" t="s">
        <v>183</v>
      </c>
      <c r="C17" s="163">
        <f>'Nacionalidad-Zona (datos)'!AA18/'Nacionalidad-Zona (datos)'!$AA$31</f>
        <v>2.5032056423444915E-2</v>
      </c>
      <c r="D17" s="162">
        <f>'Nacionalidad-Zona (datos)'!C18/'Nacionalidad-Zona (datos)'!$C$31</f>
        <v>2.9655265578663647E-3</v>
      </c>
      <c r="E17" s="162">
        <f>'Nacionalidad-Zona (datos)'!I18/'Nacionalidad-Zona (datos)'!$I$31</f>
        <v>3.400903924464134E-3</v>
      </c>
      <c r="F17" s="162">
        <f>'Nacionalidad-Zona (datos)'!O18/'Nacionalidad-Zona (datos)'!$O$31</f>
        <v>1.3055921226506515E-2</v>
      </c>
      <c r="G17" s="162">
        <f>'Nacionalidad-Zona (datos)'!U18/'Nacionalidad-Zona (datos)'!$U$31</f>
        <v>2.8658477462834241E-2</v>
      </c>
    </row>
    <row r="18" spans="2:11" ht="15" customHeight="1">
      <c r="B18" s="246" t="s">
        <v>184</v>
      </c>
      <c r="C18" s="163">
        <f>'Nacionalidad-Zona (datos)'!AA19/'Nacionalidad-Zona (datos)'!$AA$31</f>
        <v>1.644000351870346E-2</v>
      </c>
      <c r="D18" s="162">
        <f>'Nacionalidad-Zona (datos)'!C19/'Nacionalidad-Zona (datos)'!$C$31</f>
        <v>2.1871562465825682E-3</v>
      </c>
      <c r="E18" s="162">
        <f>'Nacionalidad-Zona (datos)'!I19/'Nacionalidad-Zona (datos)'!$I$31</f>
        <v>1.9913187452454467E-3</v>
      </c>
      <c r="F18" s="162">
        <f>'Nacionalidad-Zona (datos)'!O19/'Nacionalidad-Zona (datos)'!$O$31</f>
        <v>5.687267015864945E-3</v>
      </c>
      <c r="G18" s="162">
        <f>'Nacionalidad-Zona (datos)'!U19/'Nacionalidad-Zona (datos)'!$U$31</f>
        <v>1.9412781538634769E-2</v>
      </c>
    </row>
    <row r="19" spans="2:11" ht="15" customHeight="1">
      <c r="B19" s="246" t="s">
        <v>185</v>
      </c>
      <c r="C19" s="163">
        <f>'Nacionalidad-Zona (datos)'!AA20/'Nacionalidad-Zona (datos)'!$AA$31</f>
        <v>1.6193487293858309E-2</v>
      </c>
      <c r="D19" s="162">
        <f>'Nacionalidad-Zona (datos)'!C20/'Nacionalidad-Zona (datos)'!$C$31</f>
        <v>2.4187374962207227E-3</v>
      </c>
      <c r="E19" s="162">
        <f>'Nacionalidad-Zona (datos)'!I20/'Nacionalidad-Zona (datos)'!$I$31</f>
        <v>1.9689443773213407E-3</v>
      </c>
      <c r="F19" s="162">
        <f>'Nacionalidad-Zona (datos)'!O20/'Nacionalidad-Zona (datos)'!$O$31</f>
        <v>8.7165327178315138E-3</v>
      </c>
      <c r="G19" s="162">
        <f>'Nacionalidad-Zona (datos)'!U20/'Nacionalidad-Zona (datos)'!$U$31</f>
        <v>1.8465848371837953E-2</v>
      </c>
    </row>
    <row r="20" spans="2:11" ht="15" customHeight="1">
      <c r="B20" s="246" t="s">
        <v>186</v>
      </c>
      <c r="C20" s="163">
        <f>'Nacionalidad-Zona (datos)'!AA21/'Nacionalidad-Zona (datos)'!$AA$31</f>
        <v>2.2379988926433225E-2</v>
      </c>
      <c r="D20" s="162">
        <f>'Nacionalidad-Zona (datos)'!C21/'Nacionalidad-Zona (datos)'!$C$31</f>
        <v>3.5895093693913914E-3</v>
      </c>
      <c r="E20" s="162">
        <f>'Nacionalidad-Zona (datos)'!I21/'Nacionalidad-Zona (datos)'!$I$31</f>
        <v>4.9223609433033516E-4</v>
      </c>
      <c r="F20" s="162">
        <f>'Nacionalidad-Zona (datos)'!O21/'Nacionalidad-Zona (datos)'!$O$31</f>
        <v>3.3121817509080248E-2</v>
      </c>
      <c r="G20" s="162">
        <f>'Nacionalidad-Zona (datos)'!U21/'Nacionalidad-Zona (datos)'!$U$31</f>
        <v>2.1171632353263154E-2</v>
      </c>
    </row>
    <row r="21" spans="2:11" ht="15" customHeight="1">
      <c r="B21" s="243" t="s">
        <v>187</v>
      </c>
      <c r="C21" s="163">
        <f>'Nacionalidad-Zona (datos)'!AA22/'Nacionalidad-Zona (datos)'!$AA$31</f>
        <v>6.4292921714022549E-3</v>
      </c>
      <c r="D21" s="162">
        <f>'Nacionalidad-Zona (datos)'!C22/'Nacionalidad-Zona (datos)'!$C$31</f>
        <v>4.6251921802731369E-3</v>
      </c>
      <c r="E21" s="162">
        <f>'Nacionalidad-Zona (datos)'!I22/'Nacionalidad-Zona (datos)'!$I$31</f>
        <v>1.5550185707253771E-2</v>
      </c>
      <c r="F21" s="162">
        <f>'Nacionalidad-Zona (datos)'!O22/'Nacionalidad-Zona (datos)'!$O$31</f>
        <v>4.4211925263849417E-3</v>
      </c>
      <c r="G21" s="162">
        <f>'Nacionalidad-Zona (datos)'!U22/'Nacionalidad-Zona (datos)'!$U$31</f>
        <v>6.8120281624648518E-3</v>
      </c>
    </row>
    <row r="22" spans="2:11" ht="15" customHeight="1">
      <c r="B22" s="243" t="s">
        <v>188</v>
      </c>
      <c r="C22" s="163">
        <f>'Nacionalidad-Zona (datos)'!AA23/'Nacionalidad-Zona (datos)'!$AA$31</f>
        <v>6.2454916611902533E-3</v>
      </c>
      <c r="D22" s="162">
        <f>'Nacionalidad-Zona (datos)'!C23/'Nacionalidad-Zona (datos)'!$C$31</f>
        <v>2.2128874965423634E-3</v>
      </c>
      <c r="E22" s="162">
        <f>'Nacionalidad-Zona (datos)'!I23/'Nacionalidad-Zona (datos)'!$I$31</f>
        <v>7.4506645187273459E-3</v>
      </c>
      <c r="F22" s="162">
        <f>'Nacionalidad-Zona (datos)'!O23/'Nacionalidad-Zona (datos)'!$O$31</f>
        <v>5.6696476889735734E-3</v>
      </c>
      <c r="G22" s="162">
        <f>'Nacionalidad-Zona (datos)'!U23/'Nacionalidad-Zona (datos)'!$U$31</f>
        <v>6.5141078184932687E-3</v>
      </c>
    </row>
    <row r="23" spans="2:11" ht="15" customHeight="1">
      <c r="B23" s="243" t="s">
        <v>189</v>
      </c>
      <c r="C23" s="163">
        <f>'Nacionalidad-Zona (datos)'!AA24/'Nacionalidad-Zona (datos)'!$AA$31</f>
        <v>1.6970913776241506E-2</v>
      </c>
      <c r="D23" s="162">
        <f>'Nacionalidad-Zona (datos)'!C24/'Nacionalidad-Zona (datos)'!$C$31</f>
        <v>2.7146468707583641E-3</v>
      </c>
      <c r="E23" s="162">
        <f>'Nacionalidad-Zona (datos)'!I24/'Nacionalidad-Zona (datos)'!$I$31</f>
        <v>3.2442833489953909E-3</v>
      </c>
      <c r="F23" s="162">
        <f>'Nacionalidad-Zona (datos)'!O24/'Nacionalidad-Zona (datos)'!$O$31</f>
        <v>2.4994273718760302E-3</v>
      </c>
      <c r="G23" s="162">
        <f>'Nacionalidad-Zona (datos)'!U24/'Nacionalidad-Zona (datos)'!$U$31</f>
        <v>2.0705594229885032E-2</v>
      </c>
    </row>
    <row r="24" spans="2:11" ht="15" customHeight="1">
      <c r="B24" s="243" t="s">
        <v>190</v>
      </c>
      <c r="C24" s="163">
        <f>'Nacionalidad-Zona (datos)'!AA25/'Nacionalidad-Zona (datos)'!$AA$31</f>
        <v>1.6085235416785252E-2</v>
      </c>
      <c r="D24" s="162">
        <f>'Nacionalidad-Zona (datos)'!C25/'Nacionalidad-Zona (datos)'!$C$31</f>
        <v>5.4614578039664718E-3</v>
      </c>
      <c r="E24" s="162">
        <f>'Nacionalidad-Zona (datos)'!I25/'Nacionalidad-Zona (datos)'!$I$31</f>
        <v>6.1305768112050836E-3</v>
      </c>
      <c r="F24" s="162">
        <f>'Nacionalidad-Zona (datos)'!O25/'Nacionalidad-Zona (datos)'!$O$31</f>
        <v>3.3992715666853767E-3</v>
      </c>
      <c r="G24" s="162">
        <f>'Nacionalidad-Zona (datos)'!U25/'Nacionalidad-Zona (datos)'!$U$31</f>
        <v>1.9258999383828791E-2</v>
      </c>
    </row>
    <row r="25" spans="2:11" ht="15" customHeight="1">
      <c r="B25" s="243" t="s">
        <v>191</v>
      </c>
      <c r="C25" s="163">
        <f>'Nacionalidad-Zona (datos)'!AA26/'Nacionalidad-Zona (datos)'!$AA$31</f>
        <v>1.9086068521575343E-2</v>
      </c>
      <c r="D25" s="162">
        <f>'Nacionalidad-Zona (datos)'!C26/'Nacionalidad-Zona (datos)'!$C$31</f>
        <v>1.1881404668935305E-2</v>
      </c>
      <c r="E25" s="162">
        <f>'Nacionalidad-Zona (datos)'!I26/'Nacionalidad-Zona (datos)'!$I$31</f>
        <v>1.2507271669575335E-2</v>
      </c>
      <c r="F25" s="162">
        <f>'Nacionalidad-Zona (datos)'!O26/'Nacionalidad-Zona (datos)'!$O$31</f>
        <v>1.2612921007523453E-2</v>
      </c>
      <c r="G25" s="162">
        <f>'Nacionalidad-Zona (datos)'!U26/'Nacionalidad-Zona (datos)'!$U$31</f>
        <v>2.0795257045568519E-2</v>
      </c>
    </row>
    <row r="26" spans="2:11" ht="15" customHeight="1">
      <c r="B26" s="243" t="s">
        <v>192</v>
      </c>
      <c r="C26" s="163">
        <f>'Nacionalidad-Zona (datos)'!AA27/'Nacionalidad-Zona (datos)'!$AA$31</f>
        <v>2.6255737297739231E-3</v>
      </c>
      <c r="D26" s="162">
        <f>'Nacionalidad-Zona (datos)'!C27/'Nacionalidad-Zona (datos)'!$C$31</f>
        <v>7.8222999877776561E-3</v>
      </c>
      <c r="E26" s="162">
        <f>'Nacionalidad-Zona (datos)'!I27/'Nacionalidad-Zona (datos)'!$I$31</f>
        <v>7.7862800375889385E-3</v>
      </c>
      <c r="F26" s="162">
        <f>'Nacionalidad-Zona (datos)'!O27/'Nacionalidad-Zona (datos)'!$O$31</f>
        <v>3.3766181463964701E-3</v>
      </c>
      <c r="G26" s="162">
        <f>'Nacionalidad-Zona (datos)'!U27/'Nacionalidad-Zona (datos)'!$U$31</f>
        <v>2.1993454614455104E-3</v>
      </c>
    </row>
    <row r="27" spans="2:11" ht="15" customHeight="1">
      <c r="B27" s="243" t="s">
        <v>193</v>
      </c>
      <c r="C27" s="163">
        <f>'Nacionalidad-Zona (datos)'!AA28/'Nacionalidad-Zona (datos)'!$AA$31</f>
        <v>3.9556436381323968E-3</v>
      </c>
      <c r="D27" s="162">
        <f>'Nacionalidad-Zona (datos)'!C28/'Nacionalidad-Zona (datos)'!$C$31</f>
        <v>2.9635967141193802E-2</v>
      </c>
      <c r="E27" s="162">
        <f>'Nacionalidad-Zona (datos)'!I28/'Nacionalidad-Zona (datos)'!$I$31</f>
        <v>2.3739204367476618E-2</v>
      </c>
      <c r="F27" s="162">
        <f>'Nacionalidad-Zona (datos)'!O28/'Nacionalidad-Zona (datos)'!$O$31</f>
        <v>6.4096594184111901E-3</v>
      </c>
      <c r="G27" s="162">
        <f>'Nacionalidad-Zona (datos)'!U28/'Nacionalidad-Zona (datos)'!$U$31</f>
        <v>2.1764084620846187E-3</v>
      </c>
    </row>
    <row r="28" spans="2:11" ht="15" customHeight="1">
      <c r="B28" s="230" t="s">
        <v>194</v>
      </c>
      <c r="C28" s="163">
        <f>'Nacionalidad-Zona (datos)'!AA29/'Nacionalidad-Zona (datos)'!$AA$31</f>
        <v>1.2534242676698421E-2</v>
      </c>
      <c r="D28" s="162">
        <f>'Nacionalidad-Zona (datos)'!C29/'Nacionalidad-Zona (datos)'!$C$31</f>
        <v>2.4676268711443329E-2</v>
      </c>
      <c r="E28" s="162">
        <f>'Nacionalidad-Zona (datos)'!I29/'Nacionalidad-Zona (datos)'!$I$31</f>
        <v>1.0515952924329887E-2</v>
      </c>
      <c r="F28" s="162">
        <f>'Nacionalidad-Zona (datos)'!O29/'Nacionalidad-Zona (datos)'!$O$31</f>
        <v>6.8010601800695212E-3</v>
      </c>
      <c r="G28" s="162">
        <f>'Nacionalidad-Zona (datos)'!U29/'Nacionalidad-Zona (datos)'!$U$31</f>
        <v>1.3253154619355282E-2</v>
      </c>
    </row>
    <row r="29" spans="2:11" ht="15" customHeight="1">
      <c r="B29" s="232" t="s">
        <v>195</v>
      </c>
      <c r="C29" s="253">
        <f>'Nacionalidad-Zona (datos)'!AA30/'Nacionalidad-Zona (datos)'!$AA$31</f>
        <v>0.69652548731455655</v>
      </c>
      <c r="D29" s="253">
        <f>'Nacionalidad-Zona (datos)'!C30/'Nacionalidad-Zona (datos)'!$C$31</f>
        <v>0.19074575595195975</v>
      </c>
      <c r="E29" s="253">
        <f>'Nacionalidad-Zona (datos)'!I30/'Nacionalidad-Zona (datos)'!$I$31</f>
        <v>0.41032353336018257</v>
      </c>
      <c r="F29" s="253">
        <f>'Nacionalidad-Zona (datos)'!O30/'Nacionalidad-Zona (datos)'!$O$31</f>
        <v>0.38616656304824426</v>
      </c>
      <c r="G29" s="253">
        <f>'Nacionalidad-Zona (datos)'!U30/'Nacionalidad-Zona (datos)'!$U$31</f>
        <v>0.78463017737598639</v>
      </c>
    </row>
    <row r="30" spans="2:11" ht="15" customHeight="1">
      <c r="B30" s="247" t="s">
        <v>10</v>
      </c>
      <c r="C30" s="155">
        <f>'Nacionalidad-Zona (datos)'!AA31/'Nacionalidad-Zona (datos)'!$AA$31</f>
        <v>1</v>
      </c>
      <c r="D30" s="155">
        <f>'Nacionalidad-Zona (datos)'!C31/'Nacionalidad-Zona (datos)'!$C$31</f>
        <v>1</v>
      </c>
      <c r="E30" s="155">
        <f>'Nacionalidad-Zona (datos)'!I31/'Nacionalidad-Zona (datos)'!$I$31</f>
        <v>1</v>
      </c>
      <c r="F30" s="155">
        <f>'Nacionalidad-Zona (datos)'!O31/'Nacionalidad-Zona (datos)'!$O$31</f>
        <v>1</v>
      </c>
      <c r="G30" s="155">
        <f>'Nacionalidad-Zona (datos)'!U31/'Nacionalidad-Zona (datos)'!$U$31</f>
        <v>1</v>
      </c>
      <c r="H30" s="250"/>
      <c r="I30" s="250"/>
      <c r="J30" s="250"/>
      <c r="K30" s="250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tr">
        <f>actualizaciones!$C$16</f>
        <v>DINAMARCA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10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B13" sqref="B13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2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3" t="s">
        <v>174</v>
      </c>
      <c r="C8" s="163">
        <f>'Nacionalidad-Zona (datos)'!AA9/'Nacionalidad-Zona (datos)'!AA9</f>
        <v>1</v>
      </c>
      <c r="D8" s="162">
        <f>'Nacionalidad-Zona (datos)'!C9/'Nacionalidad-Zona (datos)'!AA9</f>
        <v>8.5801645632471779E-2</v>
      </c>
      <c r="E8" s="162">
        <f>'Nacionalidad-Zona (datos)'!I9/'Nacionalidad-Zona (datos)'!AA9</f>
        <v>1.7975233667807042E-2</v>
      </c>
      <c r="F8" s="162">
        <f>'Nacionalidad-Zona (datos)'!O9/'Nacionalidad-Zona (datos)'!AA9</f>
        <v>0.33266015725175013</v>
      </c>
      <c r="G8" s="162">
        <f>'Nacionalidad-Zona (datos)'!U9/'Nacionalidad-Zona (datos)'!AA9</f>
        <v>0.56356296344797108</v>
      </c>
    </row>
    <row r="9" spans="2:10" ht="15" customHeight="1">
      <c r="B9" s="243" t="s">
        <v>175</v>
      </c>
      <c r="C9" s="163">
        <f>'Nacionalidad-Zona (datos)'!AA10/'Nacionalidad-Zona (datos)'!AA10</f>
        <v>1</v>
      </c>
      <c r="D9" s="162">
        <f>'Nacionalidad-Zona (datos)'!C10/'Nacionalidad-Zona (datos)'!AA10</f>
        <v>5.7207184882576588E-3</v>
      </c>
      <c r="E9" s="162">
        <f>'Nacionalidad-Zona (datos)'!I10/'Nacionalidad-Zona (datos)'!AA10</f>
        <v>4.5383422660558899E-3</v>
      </c>
      <c r="F9" s="162">
        <f>'Nacionalidad-Zona (datos)'!O10/'Nacionalidad-Zona (datos)'!AA10</f>
        <v>3.230648324495012E-2</v>
      </c>
      <c r="G9" s="162">
        <f>'Nacionalidad-Zona (datos)'!U10/'Nacionalidad-Zona (datos)'!AA10</f>
        <v>0.95743445600073629</v>
      </c>
    </row>
    <row r="10" spans="2:10" ht="15" customHeight="1">
      <c r="B10" s="243" t="s">
        <v>176</v>
      </c>
      <c r="C10" s="163">
        <f>'Nacionalidad-Zona (datos)'!AA11/'Nacionalidad-Zona (datos)'!AA11</f>
        <v>1</v>
      </c>
      <c r="D10" s="162">
        <f>'Nacionalidad-Zona (datos)'!C11/'Nacionalidad-Zona (datos)'!AA11</f>
        <v>5.3999936934380219E-3</v>
      </c>
      <c r="E10" s="162">
        <f>'Nacionalidad-Zona (datos)'!I11/'Nacionalidad-Zona (datos)'!AA11</f>
        <v>2.0180998328761077E-3</v>
      </c>
      <c r="F10" s="162">
        <f>'Nacionalidad-Zona (datos)'!O11/'Nacionalidad-Zona (datos)'!AA11</f>
        <v>2.1450193926780815E-2</v>
      </c>
      <c r="G10" s="162">
        <f>'Nacionalidad-Zona (datos)'!U11/'Nacionalidad-Zona (datos)'!AA11</f>
        <v>0.971131712546905</v>
      </c>
    </row>
    <row r="11" spans="2:10" ht="15" customHeight="1">
      <c r="B11" s="243" t="s">
        <v>177</v>
      </c>
      <c r="C11" s="163">
        <f>'Nacionalidad-Zona (datos)'!AA12/'Nacionalidad-Zona (datos)'!AA12</f>
        <v>1</v>
      </c>
      <c r="D11" s="162">
        <f>'Nacionalidad-Zona (datos)'!C12/'Nacionalidad-Zona (datos)'!AA12</f>
        <v>7.2825037195583513E-3</v>
      </c>
      <c r="E11" s="162">
        <f>'Nacionalidad-Zona (datos)'!I12/'Nacionalidad-Zona (datos)'!AA12</f>
        <v>1.7246072556557794E-2</v>
      </c>
      <c r="F11" s="162">
        <f>'Nacionalidad-Zona (datos)'!O12/'Nacionalidad-Zona (datos)'!AA12</f>
        <v>0.2710430051794151</v>
      </c>
      <c r="G11" s="162">
        <f>'Nacionalidad-Zona (datos)'!U12/'Nacionalidad-Zona (datos)'!AA12</f>
        <v>0.7044284185444688</v>
      </c>
    </row>
    <row r="12" spans="2:10" ht="15" customHeight="1">
      <c r="B12" s="243" t="s">
        <v>178</v>
      </c>
      <c r="C12" s="163">
        <f>'Nacionalidad-Zona (datos)'!AA13/'Nacionalidad-Zona (datos)'!AA13</f>
        <v>1</v>
      </c>
      <c r="D12" s="162">
        <f>'Nacionalidad-Zona (datos)'!C13/'Nacionalidad-Zona (datos)'!AA13</f>
        <v>2.2334833142475856E-2</v>
      </c>
      <c r="E12" s="162">
        <f>'Nacionalidad-Zona (datos)'!I13/'Nacionalidad-Zona (datos)'!AA13</f>
        <v>1.0946502799743921E-2</v>
      </c>
      <c r="F12" s="162">
        <f>'Nacionalidad-Zona (datos)'!O13/'Nacionalidad-Zona (datos)'!AA13</f>
        <v>0.14222338439897927</v>
      </c>
      <c r="G12" s="162">
        <f>'Nacionalidad-Zona (datos)'!U13/'Nacionalidad-Zona (datos)'!AA13</f>
        <v>0.82449527965880098</v>
      </c>
    </row>
    <row r="13" spans="2:10" ht="15" customHeight="1">
      <c r="B13" s="243" t="s">
        <v>179</v>
      </c>
      <c r="C13" s="163">
        <f>'Nacionalidad-Zona (datos)'!AA14/'Nacionalidad-Zona (datos)'!AA14</f>
        <v>1</v>
      </c>
      <c r="D13" s="162">
        <f>'Nacionalidad-Zona (datos)'!C14/'Nacionalidad-Zona (datos)'!AA14</f>
        <v>1.9375695740881918E-3</v>
      </c>
      <c r="E13" s="162">
        <f>'Nacionalidad-Zona (datos)'!I14/'Nacionalidad-Zona (datos)'!AA14</f>
        <v>5.3091407262450966E-4</v>
      </c>
      <c r="F13" s="162">
        <f>'Nacionalidad-Zona (datos)'!O14/'Nacionalidad-Zona (datos)'!AA14</f>
        <v>3.0866383734820427E-2</v>
      </c>
      <c r="G13" s="162">
        <f>'Nacionalidad-Zona (datos)'!U14/'Nacionalidad-Zona (datos)'!AA14</f>
        <v>0.96666513261846687</v>
      </c>
    </row>
    <row r="14" spans="2:10" ht="15" customHeight="1">
      <c r="B14" s="243" t="s">
        <v>180</v>
      </c>
      <c r="C14" s="163">
        <f>'Nacionalidad-Zona (datos)'!AA15/'Nacionalidad-Zona (datos)'!AA15</f>
        <v>1</v>
      </c>
      <c r="D14" s="162">
        <f>'Nacionalidad-Zona (datos)'!C15/'Nacionalidad-Zona (datos)'!AA15</f>
        <v>5.9102700153283814E-3</v>
      </c>
      <c r="E14" s="162">
        <f>'Nacionalidad-Zona (datos)'!I15/'Nacionalidad-Zona (datos)'!AA15</f>
        <v>1.1054120976299964E-3</v>
      </c>
      <c r="F14" s="162">
        <f>'Nacionalidad-Zona (datos)'!O15/'Nacionalidad-Zona (datos)'!AA15</f>
        <v>2.6117203160004716E-2</v>
      </c>
      <c r="G14" s="162">
        <f>'Nacionalidad-Zona (datos)'!U15/'Nacionalidad-Zona (datos)'!AA15</f>
        <v>0.9668671147270369</v>
      </c>
    </row>
    <row r="15" spans="2:10" ht="15" customHeight="1">
      <c r="B15" s="243" t="s">
        <v>181</v>
      </c>
      <c r="C15" s="163">
        <f>'Nacionalidad-Zona (datos)'!AA16/'Nacionalidad-Zona (datos)'!AA16</f>
        <v>1</v>
      </c>
      <c r="D15" s="162">
        <f>'Nacionalidad-Zona (datos)'!C16/'Nacionalidad-Zona (datos)'!AA16</f>
        <v>3.2020439990709096E-2</v>
      </c>
      <c r="E15" s="162">
        <f>'Nacionalidad-Zona (datos)'!I16/'Nacionalidad-Zona (datos)'!AA16</f>
        <v>2.0694384532855516E-2</v>
      </c>
      <c r="F15" s="162">
        <f>'Nacionalidad-Zona (datos)'!O16/'Nacionalidad-Zona (datos)'!AA16</f>
        <v>6.9847695523774761E-2</v>
      </c>
      <c r="G15" s="162">
        <f>'Nacionalidad-Zona (datos)'!U16/'Nacionalidad-Zona (datos)'!AA16</f>
        <v>0.87743747995266064</v>
      </c>
    </row>
    <row r="16" spans="2:10" ht="15" customHeight="1">
      <c r="B16" s="243" t="s">
        <v>182</v>
      </c>
      <c r="C16" s="163">
        <f>'Nacionalidad-Zona (datos)'!AA17/'Nacionalidad-Zona (datos)'!AA17</f>
        <v>1</v>
      </c>
      <c r="D16" s="162">
        <f>'Nacionalidad-Zona (datos)'!C17/'Nacionalidad-Zona (datos)'!AA17</f>
        <v>4.4863805381587995E-3</v>
      </c>
      <c r="E16" s="162">
        <f>'Nacionalidad-Zona (datos)'!I17/'Nacionalidad-Zona (datos)'!AA17</f>
        <v>9.0761934806555546E-4</v>
      </c>
      <c r="F16" s="162">
        <f>'Nacionalidad-Zona (datos)'!O17/'Nacionalidad-Zona (datos)'!AA17</f>
        <v>0.12447314119040354</v>
      </c>
      <c r="G16" s="162">
        <f>'Nacionalidad-Zona (datos)'!U17/'Nacionalidad-Zona (datos)'!AA17</f>
        <v>0.87013285892337211</v>
      </c>
    </row>
    <row r="17" spans="2:11" ht="15" customHeight="1">
      <c r="B17" s="246" t="s">
        <v>183</v>
      </c>
      <c r="C17" s="163">
        <f>'Nacionalidad-Zona (datos)'!AA18/'Nacionalidad-Zona (datos)'!AA18</f>
        <v>1</v>
      </c>
      <c r="D17" s="162">
        <f>'Nacionalidad-Zona (datos)'!C18/'Nacionalidad-Zona (datos)'!AA18</f>
        <v>3.8118705452380558E-3</v>
      </c>
      <c r="E17" s="162">
        <f>'Nacionalidad-Zona (datos)'!I18/'Nacionalidad-Zona (datos)'!AA18</f>
        <v>1.2568423489722007E-3</v>
      </c>
      <c r="F17" s="162">
        <f>'Nacionalidad-Zona (datos)'!O18/'Nacionalidad-Zona (datos)'!AA18</f>
        <v>8.57794903173527E-2</v>
      </c>
      <c r="G17" s="162">
        <f>'Nacionalidad-Zona (datos)'!U18/'Nacionalidad-Zona (datos)'!AA18</f>
        <v>0.90915179678843705</v>
      </c>
    </row>
    <row r="18" spans="2:11" ht="15" customHeight="1">
      <c r="B18" s="246" t="s">
        <v>184</v>
      </c>
      <c r="C18" s="163">
        <f>'Nacionalidad-Zona (datos)'!AA19/'Nacionalidad-Zona (datos)'!AA19</f>
        <v>1</v>
      </c>
      <c r="D18" s="162">
        <f>'Nacionalidad-Zona (datos)'!C19/'Nacionalidad-Zona (datos)'!AA19</f>
        <v>4.2806602288894208E-3</v>
      </c>
      <c r="E18" s="162">
        <f>'Nacionalidad-Zona (datos)'!I19/'Nacionalidad-Zona (datos)'!AA19</f>
        <v>1.1205257657975248E-3</v>
      </c>
      <c r="F18" s="162">
        <f>'Nacionalidad-Zona (datos)'!O19/'Nacionalidad-Zona (datos)'!AA19</f>
        <v>5.6895010512797918E-2</v>
      </c>
      <c r="G18" s="162">
        <f>'Nacionalidad-Zona (datos)'!U19/'Nacionalidad-Zona (datos)'!AA19</f>
        <v>0.93770380349251514</v>
      </c>
    </row>
    <row r="19" spans="2:11" ht="15" customHeight="1">
      <c r="B19" s="246" t="s">
        <v>185</v>
      </c>
      <c r="C19" s="163">
        <f>'Nacionalidad-Zona (datos)'!AA20/'Nacionalidad-Zona (datos)'!AA20</f>
        <v>1</v>
      </c>
      <c r="D19" s="162">
        <f>'Nacionalidad-Zona (datos)'!C20/'Nacionalidad-Zona (datos)'!AA20</f>
        <v>4.8059716754435301E-3</v>
      </c>
      <c r="E19" s="162">
        <f>'Nacionalidad-Zona (datos)'!I20/'Nacionalidad-Zona (datos)'!AA20</f>
        <v>1.1248018814867837E-3</v>
      </c>
      <c r="F19" s="162">
        <f>'Nacionalidad-Zona (datos)'!O20/'Nacionalidad-Zona (datos)'!AA20</f>
        <v>8.8527020808834803E-2</v>
      </c>
      <c r="G19" s="162">
        <f>'Nacionalidad-Zona (datos)'!U20/'Nacionalidad-Zona (datos)'!AA20</f>
        <v>0.90554220563423493</v>
      </c>
    </row>
    <row r="20" spans="2:11" ht="15" customHeight="1">
      <c r="B20" s="246" t="s">
        <v>186</v>
      </c>
      <c r="C20" s="163">
        <f>'Nacionalidad-Zona (datos)'!AA21/'Nacionalidad-Zona (datos)'!AA21</f>
        <v>1</v>
      </c>
      <c r="D20" s="162">
        <f>'Nacionalidad-Zona (datos)'!C21/'Nacionalidad-Zona (datos)'!AA21</f>
        <v>5.1606936416184971E-3</v>
      </c>
      <c r="E20" s="162">
        <f>'Nacionalidad-Zona (datos)'!I21/'Nacionalidad-Zona (datos)'!AA21</f>
        <v>2.0346820809248554E-4</v>
      </c>
      <c r="F20" s="162">
        <f>'Nacionalidad-Zona (datos)'!O21/'Nacionalidad-Zona (datos)'!AA21</f>
        <v>0.2434034682080925</v>
      </c>
      <c r="G20" s="162">
        <f>'Nacionalidad-Zona (datos)'!U21/'Nacionalidad-Zona (datos)'!AA21</f>
        <v>0.75123236994219655</v>
      </c>
    </row>
    <row r="21" spans="2:11" ht="15" customHeight="1">
      <c r="B21" s="243" t="s">
        <v>187</v>
      </c>
      <c r="C21" s="163">
        <f>'Nacionalidad-Zona (datos)'!AA22/'Nacionalidad-Zona (datos)'!AA22</f>
        <v>1</v>
      </c>
      <c r="D21" s="162">
        <f>'Nacionalidad-Zona (datos)'!C22/'Nacionalidad-Zona (datos)'!AA22</f>
        <v>2.3147253879338098E-2</v>
      </c>
      <c r="E21" s="162">
        <f>'Nacionalidad-Zona (datos)'!I22/'Nacionalidad-Zona (datos)'!AA22</f>
        <v>2.2374605627454767E-2</v>
      </c>
      <c r="F21" s="162">
        <f>'Nacionalidad-Zona (datos)'!O22/'Nacionalidad-Zona (datos)'!AA22</f>
        <v>0.11309638786942244</v>
      </c>
      <c r="G21" s="162">
        <f>'Nacionalidad-Zona (datos)'!U22/'Nacionalidad-Zona (datos)'!AA22</f>
        <v>0.84138175262378467</v>
      </c>
    </row>
    <row r="22" spans="2:11" ht="15" customHeight="1">
      <c r="B22" s="243" t="s">
        <v>188</v>
      </c>
      <c r="C22" s="163">
        <f>'Nacionalidad-Zona (datos)'!AA23/'Nacionalidad-Zona (datos)'!AA23</f>
        <v>1</v>
      </c>
      <c r="D22" s="162">
        <f>'Nacionalidad-Zona (datos)'!C23/'Nacionalidad-Zona (datos)'!AA23</f>
        <v>1.1400543514283821E-2</v>
      </c>
      <c r="E22" s="162">
        <f>'Nacionalidad-Zona (datos)'!I23/'Nacionalidad-Zona (datos)'!AA23</f>
        <v>1.1035991250745674E-2</v>
      </c>
      <c r="F22" s="162">
        <f>'Nacionalidad-Zona (datos)'!O23/'Nacionalidad-Zona (datos)'!AA23</f>
        <v>0.1493007224763041</v>
      </c>
      <c r="G22" s="162">
        <f>'Nacionalidad-Zona (datos)'!U23/'Nacionalidad-Zona (datos)'!AA23</f>
        <v>0.8282627427586664</v>
      </c>
    </row>
    <row r="23" spans="2:11" ht="15" customHeight="1">
      <c r="B23" s="243" t="s">
        <v>189</v>
      </c>
      <c r="C23" s="163">
        <f>'Nacionalidad-Zona (datos)'!AA24/'Nacionalidad-Zona (datos)'!AA24</f>
        <v>1</v>
      </c>
      <c r="D23" s="162">
        <f>'Nacionalidad-Zona (datos)'!C24/'Nacionalidad-Zona (datos)'!AA24</f>
        <v>5.1468435944970244E-3</v>
      </c>
      <c r="E23" s="162">
        <f>'Nacionalidad-Zona (datos)'!I24/'Nacionalidad-Zona (datos)'!AA24</f>
        <v>1.7684652161186456E-3</v>
      </c>
      <c r="F23" s="162">
        <f>'Nacionalidad-Zona (datos)'!O24/'Nacionalidad-Zona (datos)'!AA24</f>
        <v>2.4221875304907797E-2</v>
      </c>
      <c r="G23" s="162">
        <f>'Nacionalidad-Zona (datos)'!U24/'Nacionalidad-Zona (datos)'!AA24</f>
        <v>0.96886281588447654</v>
      </c>
    </row>
    <row r="24" spans="2:11" ht="15" customHeight="1">
      <c r="B24" s="243" t="s">
        <v>190</v>
      </c>
      <c r="C24" s="163">
        <f>'Nacionalidad-Zona (datos)'!AA25/'Nacionalidad-Zona (datos)'!AA25</f>
        <v>1</v>
      </c>
      <c r="D24" s="162">
        <f>'Nacionalidad-Zona (datos)'!C25/'Nacionalidad-Zona (datos)'!AA25</f>
        <v>1.0924813094334282E-2</v>
      </c>
      <c r="E24" s="162">
        <f>'Nacionalidad-Zona (datos)'!I25/'Nacionalidad-Zona (datos)'!AA25</f>
        <v>3.5257936252621825E-3</v>
      </c>
      <c r="F24" s="162">
        <f>'Nacionalidad-Zona (datos)'!O25/'Nacionalidad-Zona (datos)'!AA25</f>
        <v>3.4756089714719544E-2</v>
      </c>
      <c r="G24" s="162">
        <f>'Nacionalidad-Zona (datos)'!U25/'Nacionalidad-Zona (datos)'!AA25</f>
        <v>0.95079330356568403</v>
      </c>
    </row>
    <row r="25" spans="2:11" ht="15" customHeight="1">
      <c r="B25" s="243" t="s">
        <v>191</v>
      </c>
      <c r="C25" s="163">
        <f>'Nacionalidad-Zona (datos)'!AA26/'Nacionalidad-Zona (datos)'!AA26</f>
        <v>1</v>
      </c>
      <c r="D25" s="162">
        <f>'Nacionalidad-Zona (datos)'!C26/'Nacionalidad-Zona (datos)'!AA26</f>
        <v>2.0030148246955353E-2</v>
      </c>
      <c r="E25" s="162">
        <f>'Nacionalidad-Zona (datos)'!I26/'Nacionalidad-Zona (datos)'!AA26</f>
        <v>6.0621834705187018E-3</v>
      </c>
      <c r="F25" s="162">
        <f>'Nacionalidad-Zona (datos)'!O26/'Nacionalidad-Zona (datos)'!AA26</f>
        <v>0.10868551474336034</v>
      </c>
      <c r="G25" s="162">
        <f>'Nacionalidad-Zona (datos)'!U26/'Nacionalidad-Zona (datos)'!AA26</f>
        <v>0.86522215353916565</v>
      </c>
    </row>
    <row r="26" spans="2:11" ht="15" customHeight="1">
      <c r="B26" s="243" t="s">
        <v>192</v>
      </c>
      <c r="C26" s="163">
        <f>'Nacionalidad-Zona (datos)'!AA27/'Nacionalidad-Zona (datos)'!AA27</f>
        <v>1</v>
      </c>
      <c r="D26" s="162">
        <f>'Nacionalidad-Zona (datos)'!C27/'Nacionalidad-Zona (datos)'!AA27</f>
        <v>9.5861253448955464E-2</v>
      </c>
      <c r="E26" s="162">
        <f>'Nacionalidad-Zona (datos)'!I27/'Nacionalidad-Zona (datos)'!AA27</f>
        <v>2.7433977138352383E-2</v>
      </c>
      <c r="F26" s="162">
        <f>'Nacionalidad-Zona (datos)'!O27/'Nacionalidad-Zona (datos)'!AA27</f>
        <v>0.21150965707528577</v>
      </c>
      <c r="G26" s="162">
        <f>'Nacionalidad-Zona (datos)'!U27/'Nacionalidad-Zona (datos)'!AA27</f>
        <v>0.66519511233740636</v>
      </c>
    </row>
    <row r="27" spans="2:11" ht="15" customHeight="1">
      <c r="B27" s="243" t="s">
        <v>193</v>
      </c>
      <c r="C27" s="163">
        <f>'Nacionalidad-Zona (datos)'!AA28/'Nacionalidad-Zona (datos)'!AA28</f>
        <v>1</v>
      </c>
      <c r="D27" s="162">
        <f>'Nacionalidad-Zona (datos)'!C28/'Nacionalidad-Zona (datos)'!AA28</f>
        <v>0.24106535503113391</v>
      </c>
      <c r="E27" s="162">
        <f>'Nacionalidad-Zona (datos)'!I28/'Nacionalidad-Zona (datos)'!AA28</f>
        <v>5.5517764638166503E-2</v>
      </c>
      <c r="F27" s="162">
        <f>'Nacionalidad-Zona (datos)'!O28/'Nacionalidad-Zona (datos)'!AA28</f>
        <v>0.26649573544032235</v>
      </c>
      <c r="G27" s="162">
        <f>'Nacionalidad-Zona (datos)'!U28/'Nacionalidad-Zona (datos)'!AA28</f>
        <v>0.43692114489037726</v>
      </c>
    </row>
    <row r="28" spans="2:11" ht="15" customHeight="1">
      <c r="B28" s="230" t="s">
        <v>194</v>
      </c>
      <c r="C28" s="163">
        <f>'Nacionalidad-Zona (datos)'!AA29/'Nacionalidad-Zona (datos)'!AA29</f>
        <v>1</v>
      </c>
      <c r="D28" s="162">
        <f>'Nacionalidad-Zona (datos)'!C29/'Nacionalidad-Zona (datos)'!AA29</f>
        <v>6.3345278002543054E-2</v>
      </c>
      <c r="E28" s="162">
        <f>'Nacionalidad-Zona (datos)'!I29/'Nacionalidad-Zona (datos)'!AA29</f>
        <v>7.7612827583929192E-3</v>
      </c>
      <c r="F28" s="162">
        <f>'Nacionalidad-Zona (datos)'!O29/'Nacionalidad-Zona (datos)'!AA29</f>
        <v>8.9238238353947522E-2</v>
      </c>
      <c r="G28" s="162">
        <f>'Nacionalidad-Zona (datos)'!U29/'Nacionalidad-Zona (datos)'!AA29</f>
        <v>0.83965520088511647</v>
      </c>
    </row>
    <row r="29" spans="2:11" ht="15" customHeight="1">
      <c r="B29" s="232" t="s">
        <v>195</v>
      </c>
      <c r="C29" s="253">
        <f>'Nacionalidad-Zona (datos)'!AA30/'Nacionalidad-Zona (datos)'!AA30</f>
        <v>1</v>
      </c>
      <c r="D29" s="253">
        <f>'Nacionalidad-Zona (datos)'!C30/'Nacionalidad-Zona (datos)'!AA30</f>
        <v>8.81151785318951E-3</v>
      </c>
      <c r="E29" s="253">
        <f>'Nacionalidad-Zona (datos)'!I30/'Nacionalidad-Zona (datos)'!AA30</f>
        <v>5.4496973529489555E-3</v>
      </c>
      <c r="F29" s="253">
        <f>'Nacionalidad-Zona (datos)'!O30/'Nacionalidad-Zona (datos)'!AA30</f>
        <v>9.1182211978636254E-2</v>
      </c>
      <c r="G29" s="253">
        <f>'Nacionalidad-Zona (datos)'!U30/'Nacionalidad-Zona (datos)'!AA30</f>
        <v>0.89455657281522527</v>
      </c>
    </row>
    <row r="30" spans="2:11" ht="15" customHeight="1">
      <c r="B30" s="247" t="s">
        <v>10</v>
      </c>
      <c r="C30" s="155">
        <f>'Nacionalidad-Zona (datos)'!AA31/'Nacionalidad-Zona (datos)'!AA31</f>
        <v>1</v>
      </c>
      <c r="D30" s="155">
        <f>'Nacionalidad-Zona (datos)'!C31/'Nacionalidad-Zona (datos)'!AA31</f>
        <v>3.2176059362597216E-2</v>
      </c>
      <c r="E30" s="155">
        <f>'Nacionalidad-Zona (datos)'!I31/'Nacionalidad-Zona (datos)'!AA31</f>
        <v>9.2508783822243378E-3</v>
      </c>
      <c r="F30" s="155">
        <f>'Nacionalidad-Zona (datos)'!O31/'Nacionalidad-Zona (datos)'!AA31</f>
        <v>0.16446461374467666</v>
      </c>
      <c r="G30" s="155">
        <f>'Nacionalidad-Zona (datos)'!U31/'Nacionalidad-Zona (datos)'!AA31</f>
        <v>0.79410844851050177</v>
      </c>
      <c r="H30" s="250"/>
      <c r="I30" s="250"/>
      <c r="J30" s="250"/>
      <c r="K30" s="250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tr">
        <f>actualizaciones!$C$16</f>
        <v>DINAMARCA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9" priority="3" operator="equal">
      <formula>$B$32</formula>
    </cfRule>
  </conditionalFormatting>
  <conditionalFormatting sqref="B29">
    <cfRule type="cellIs" dxfId="8" priority="2" operator="equal">
      <formula>$B$32</formula>
    </cfRule>
  </conditionalFormatting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RowColHeaders="0" showZeros="0" zoomScaleNormal="100" workbookViewId="0">
      <pane xSplit="2" ySplit="7" topLeftCell="C8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baseColWidth="10" defaultRowHeight="12" outlineLevelRow="1"/>
  <cols>
    <col min="1" max="2" width="15.7109375" style="240" customWidth="1"/>
    <col min="3" max="13" width="8.7109375" style="240" customWidth="1"/>
    <col min="14" max="14" width="10" style="240" customWidth="1"/>
    <col min="15" max="25" width="8.7109375" style="240" customWidth="1"/>
    <col min="26" max="247" width="11.42578125" style="240"/>
    <col min="248" max="248" width="13.5703125" style="240" customWidth="1"/>
    <col min="249" max="249" width="23.7109375" style="240" customWidth="1"/>
    <col min="250" max="254" width="10.7109375" style="240" customWidth="1"/>
    <col min="255" max="503" width="11.42578125" style="240"/>
    <col min="504" max="504" width="13.5703125" style="240" customWidth="1"/>
    <col min="505" max="505" width="23.7109375" style="240" customWidth="1"/>
    <col min="506" max="510" width="10.7109375" style="240" customWidth="1"/>
    <col min="511" max="759" width="11.42578125" style="240"/>
    <col min="760" max="760" width="13.5703125" style="240" customWidth="1"/>
    <col min="761" max="761" width="23.7109375" style="240" customWidth="1"/>
    <col min="762" max="766" width="10.7109375" style="240" customWidth="1"/>
    <col min="767" max="1015" width="11.42578125" style="240"/>
    <col min="1016" max="1016" width="13.5703125" style="240" customWidth="1"/>
    <col min="1017" max="1017" width="23.7109375" style="240" customWidth="1"/>
    <col min="1018" max="1022" width="10.7109375" style="240" customWidth="1"/>
    <col min="1023" max="1271" width="11.42578125" style="240"/>
    <col min="1272" max="1272" width="13.5703125" style="240" customWidth="1"/>
    <col min="1273" max="1273" width="23.7109375" style="240" customWidth="1"/>
    <col min="1274" max="1278" width="10.7109375" style="240" customWidth="1"/>
    <col min="1279" max="1527" width="11.42578125" style="240"/>
    <col min="1528" max="1528" width="13.5703125" style="240" customWidth="1"/>
    <col min="1529" max="1529" width="23.7109375" style="240" customWidth="1"/>
    <col min="1530" max="1534" width="10.7109375" style="240" customWidth="1"/>
    <col min="1535" max="1783" width="11.42578125" style="240"/>
    <col min="1784" max="1784" width="13.5703125" style="240" customWidth="1"/>
    <col min="1785" max="1785" width="23.7109375" style="240" customWidth="1"/>
    <col min="1786" max="1790" width="10.7109375" style="240" customWidth="1"/>
    <col min="1791" max="2039" width="11.42578125" style="240"/>
    <col min="2040" max="2040" width="13.5703125" style="240" customWidth="1"/>
    <col min="2041" max="2041" width="23.7109375" style="240" customWidth="1"/>
    <col min="2042" max="2046" width="10.7109375" style="240" customWidth="1"/>
    <col min="2047" max="2295" width="11.42578125" style="240"/>
    <col min="2296" max="2296" width="13.5703125" style="240" customWidth="1"/>
    <col min="2297" max="2297" width="23.7109375" style="240" customWidth="1"/>
    <col min="2298" max="2302" width="10.7109375" style="240" customWidth="1"/>
    <col min="2303" max="2551" width="11.42578125" style="240"/>
    <col min="2552" max="2552" width="13.5703125" style="240" customWidth="1"/>
    <col min="2553" max="2553" width="23.7109375" style="240" customWidth="1"/>
    <col min="2554" max="2558" width="10.7109375" style="240" customWidth="1"/>
    <col min="2559" max="2807" width="11.42578125" style="240"/>
    <col min="2808" max="2808" width="13.5703125" style="240" customWidth="1"/>
    <col min="2809" max="2809" width="23.7109375" style="240" customWidth="1"/>
    <col min="2810" max="2814" width="10.7109375" style="240" customWidth="1"/>
    <col min="2815" max="3063" width="11.42578125" style="240"/>
    <col min="3064" max="3064" width="13.5703125" style="240" customWidth="1"/>
    <col min="3065" max="3065" width="23.7109375" style="240" customWidth="1"/>
    <col min="3066" max="3070" width="10.7109375" style="240" customWidth="1"/>
    <col min="3071" max="3319" width="11.42578125" style="240"/>
    <col min="3320" max="3320" width="13.5703125" style="240" customWidth="1"/>
    <col min="3321" max="3321" width="23.7109375" style="240" customWidth="1"/>
    <col min="3322" max="3326" width="10.7109375" style="240" customWidth="1"/>
    <col min="3327" max="3575" width="11.42578125" style="240"/>
    <col min="3576" max="3576" width="13.5703125" style="240" customWidth="1"/>
    <col min="3577" max="3577" width="23.7109375" style="240" customWidth="1"/>
    <col min="3578" max="3582" width="10.7109375" style="240" customWidth="1"/>
    <col min="3583" max="3831" width="11.42578125" style="240"/>
    <col min="3832" max="3832" width="13.5703125" style="240" customWidth="1"/>
    <col min="3833" max="3833" width="23.7109375" style="240" customWidth="1"/>
    <col min="3834" max="3838" width="10.7109375" style="240" customWidth="1"/>
    <col min="3839" max="4087" width="11.42578125" style="240"/>
    <col min="4088" max="4088" width="13.5703125" style="240" customWidth="1"/>
    <col min="4089" max="4089" width="23.7109375" style="240" customWidth="1"/>
    <col min="4090" max="4094" width="10.7109375" style="240" customWidth="1"/>
    <col min="4095" max="4343" width="11.42578125" style="240"/>
    <col min="4344" max="4344" width="13.5703125" style="240" customWidth="1"/>
    <col min="4345" max="4345" width="23.7109375" style="240" customWidth="1"/>
    <col min="4346" max="4350" width="10.7109375" style="240" customWidth="1"/>
    <col min="4351" max="4599" width="11.42578125" style="240"/>
    <col min="4600" max="4600" width="13.5703125" style="240" customWidth="1"/>
    <col min="4601" max="4601" width="23.7109375" style="240" customWidth="1"/>
    <col min="4602" max="4606" width="10.7109375" style="240" customWidth="1"/>
    <col min="4607" max="4855" width="11.42578125" style="240"/>
    <col min="4856" max="4856" width="13.5703125" style="240" customWidth="1"/>
    <col min="4857" max="4857" width="23.7109375" style="240" customWidth="1"/>
    <col min="4858" max="4862" width="10.7109375" style="240" customWidth="1"/>
    <col min="4863" max="5111" width="11.42578125" style="240"/>
    <col min="5112" max="5112" width="13.5703125" style="240" customWidth="1"/>
    <col min="5113" max="5113" width="23.7109375" style="240" customWidth="1"/>
    <col min="5114" max="5118" width="10.7109375" style="240" customWidth="1"/>
    <col min="5119" max="5367" width="11.42578125" style="240"/>
    <col min="5368" max="5368" width="13.5703125" style="240" customWidth="1"/>
    <col min="5369" max="5369" width="23.7109375" style="240" customWidth="1"/>
    <col min="5370" max="5374" width="10.7109375" style="240" customWidth="1"/>
    <col min="5375" max="5623" width="11.42578125" style="240"/>
    <col min="5624" max="5624" width="13.5703125" style="240" customWidth="1"/>
    <col min="5625" max="5625" width="23.7109375" style="240" customWidth="1"/>
    <col min="5626" max="5630" width="10.7109375" style="240" customWidth="1"/>
    <col min="5631" max="5879" width="11.42578125" style="240"/>
    <col min="5880" max="5880" width="13.5703125" style="240" customWidth="1"/>
    <col min="5881" max="5881" width="23.7109375" style="240" customWidth="1"/>
    <col min="5882" max="5886" width="10.7109375" style="240" customWidth="1"/>
    <col min="5887" max="6135" width="11.42578125" style="240"/>
    <col min="6136" max="6136" width="13.5703125" style="240" customWidth="1"/>
    <col min="6137" max="6137" width="23.7109375" style="240" customWidth="1"/>
    <col min="6138" max="6142" width="10.7109375" style="240" customWidth="1"/>
    <col min="6143" max="6391" width="11.42578125" style="240"/>
    <col min="6392" max="6392" width="13.5703125" style="240" customWidth="1"/>
    <col min="6393" max="6393" width="23.7109375" style="240" customWidth="1"/>
    <col min="6394" max="6398" width="10.7109375" style="240" customWidth="1"/>
    <col min="6399" max="6647" width="11.42578125" style="240"/>
    <col min="6648" max="6648" width="13.5703125" style="240" customWidth="1"/>
    <col min="6649" max="6649" width="23.7109375" style="240" customWidth="1"/>
    <col min="6650" max="6654" width="10.7109375" style="240" customWidth="1"/>
    <col min="6655" max="6903" width="11.42578125" style="240"/>
    <col min="6904" max="6904" width="13.5703125" style="240" customWidth="1"/>
    <col min="6905" max="6905" width="23.7109375" style="240" customWidth="1"/>
    <col min="6906" max="6910" width="10.7109375" style="240" customWidth="1"/>
    <col min="6911" max="7159" width="11.42578125" style="240"/>
    <col min="7160" max="7160" width="13.5703125" style="240" customWidth="1"/>
    <col min="7161" max="7161" width="23.7109375" style="240" customWidth="1"/>
    <col min="7162" max="7166" width="10.7109375" style="240" customWidth="1"/>
    <col min="7167" max="7415" width="11.42578125" style="240"/>
    <col min="7416" max="7416" width="13.5703125" style="240" customWidth="1"/>
    <col min="7417" max="7417" width="23.7109375" style="240" customWidth="1"/>
    <col min="7418" max="7422" width="10.7109375" style="240" customWidth="1"/>
    <col min="7423" max="7671" width="11.42578125" style="240"/>
    <col min="7672" max="7672" width="13.5703125" style="240" customWidth="1"/>
    <col min="7673" max="7673" width="23.7109375" style="240" customWidth="1"/>
    <col min="7674" max="7678" width="10.7109375" style="240" customWidth="1"/>
    <col min="7679" max="7927" width="11.42578125" style="240"/>
    <col min="7928" max="7928" width="13.5703125" style="240" customWidth="1"/>
    <col min="7929" max="7929" width="23.7109375" style="240" customWidth="1"/>
    <col min="7930" max="7934" width="10.7109375" style="240" customWidth="1"/>
    <col min="7935" max="8183" width="11.42578125" style="240"/>
    <col min="8184" max="8184" width="13.5703125" style="240" customWidth="1"/>
    <col min="8185" max="8185" width="23.7109375" style="240" customWidth="1"/>
    <col min="8186" max="8190" width="10.7109375" style="240" customWidth="1"/>
    <col min="8191" max="8439" width="11.42578125" style="240"/>
    <col min="8440" max="8440" width="13.5703125" style="240" customWidth="1"/>
    <col min="8441" max="8441" width="23.7109375" style="240" customWidth="1"/>
    <col min="8442" max="8446" width="10.7109375" style="240" customWidth="1"/>
    <col min="8447" max="8695" width="11.42578125" style="240"/>
    <col min="8696" max="8696" width="13.5703125" style="240" customWidth="1"/>
    <col min="8697" max="8697" width="23.7109375" style="240" customWidth="1"/>
    <col min="8698" max="8702" width="10.7109375" style="240" customWidth="1"/>
    <col min="8703" max="8951" width="11.42578125" style="240"/>
    <col min="8952" max="8952" width="13.5703125" style="240" customWidth="1"/>
    <col min="8953" max="8953" width="23.7109375" style="240" customWidth="1"/>
    <col min="8954" max="8958" width="10.7109375" style="240" customWidth="1"/>
    <col min="8959" max="9207" width="11.42578125" style="240"/>
    <col min="9208" max="9208" width="13.5703125" style="240" customWidth="1"/>
    <col min="9209" max="9209" width="23.7109375" style="240" customWidth="1"/>
    <col min="9210" max="9214" width="10.7109375" style="240" customWidth="1"/>
    <col min="9215" max="9463" width="11.42578125" style="240"/>
    <col min="9464" max="9464" width="13.5703125" style="240" customWidth="1"/>
    <col min="9465" max="9465" width="23.7109375" style="240" customWidth="1"/>
    <col min="9466" max="9470" width="10.7109375" style="240" customWidth="1"/>
    <col min="9471" max="9719" width="11.42578125" style="240"/>
    <col min="9720" max="9720" width="13.5703125" style="240" customWidth="1"/>
    <col min="9721" max="9721" width="23.7109375" style="240" customWidth="1"/>
    <col min="9722" max="9726" width="10.7109375" style="240" customWidth="1"/>
    <col min="9727" max="9975" width="11.42578125" style="240"/>
    <col min="9976" max="9976" width="13.5703125" style="240" customWidth="1"/>
    <col min="9977" max="9977" width="23.7109375" style="240" customWidth="1"/>
    <col min="9978" max="9982" width="10.7109375" style="240" customWidth="1"/>
    <col min="9983" max="10231" width="11.42578125" style="240"/>
    <col min="10232" max="10232" width="13.5703125" style="240" customWidth="1"/>
    <col min="10233" max="10233" width="23.7109375" style="240" customWidth="1"/>
    <col min="10234" max="10238" width="10.7109375" style="240" customWidth="1"/>
    <col min="10239" max="10487" width="11.42578125" style="240"/>
    <col min="10488" max="10488" width="13.5703125" style="240" customWidth="1"/>
    <col min="10489" max="10489" width="23.7109375" style="240" customWidth="1"/>
    <col min="10490" max="10494" width="10.7109375" style="240" customWidth="1"/>
    <col min="10495" max="10743" width="11.42578125" style="240"/>
    <col min="10744" max="10744" width="13.5703125" style="240" customWidth="1"/>
    <col min="10745" max="10745" width="23.7109375" style="240" customWidth="1"/>
    <col min="10746" max="10750" width="10.7109375" style="240" customWidth="1"/>
    <col min="10751" max="10999" width="11.42578125" style="240"/>
    <col min="11000" max="11000" width="13.5703125" style="240" customWidth="1"/>
    <col min="11001" max="11001" width="23.7109375" style="240" customWidth="1"/>
    <col min="11002" max="11006" width="10.7109375" style="240" customWidth="1"/>
    <col min="11007" max="11255" width="11.42578125" style="240"/>
    <col min="11256" max="11256" width="13.5703125" style="240" customWidth="1"/>
    <col min="11257" max="11257" width="23.7109375" style="240" customWidth="1"/>
    <col min="11258" max="11262" width="10.7109375" style="240" customWidth="1"/>
    <col min="11263" max="11511" width="11.42578125" style="240"/>
    <col min="11512" max="11512" width="13.5703125" style="240" customWidth="1"/>
    <col min="11513" max="11513" width="23.7109375" style="240" customWidth="1"/>
    <col min="11514" max="11518" width="10.7109375" style="240" customWidth="1"/>
    <col min="11519" max="11767" width="11.42578125" style="240"/>
    <col min="11768" max="11768" width="13.5703125" style="240" customWidth="1"/>
    <col min="11769" max="11769" width="23.7109375" style="240" customWidth="1"/>
    <col min="11770" max="11774" width="10.7109375" style="240" customWidth="1"/>
    <col min="11775" max="12023" width="11.42578125" style="240"/>
    <col min="12024" max="12024" width="13.5703125" style="240" customWidth="1"/>
    <col min="12025" max="12025" width="23.7109375" style="240" customWidth="1"/>
    <col min="12026" max="12030" width="10.7109375" style="240" customWidth="1"/>
    <col min="12031" max="12279" width="11.42578125" style="240"/>
    <col min="12280" max="12280" width="13.5703125" style="240" customWidth="1"/>
    <col min="12281" max="12281" width="23.7109375" style="240" customWidth="1"/>
    <col min="12282" max="12286" width="10.7109375" style="240" customWidth="1"/>
    <col min="12287" max="12535" width="11.42578125" style="240"/>
    <col min="12536" max="12536" width="13.5703125" style="240" customWidth="1"/>
    <col min="12537" max="12537" width="23.7109375" style="240" customWidth="1"/>
    <col min="12538" max="12542" width="10.7109375" style="240" customWidth="1"/>
    <col min="12543" max="12791" width="11.42578125" style="240"/>
    <col min="12792" max="12792" width="13.5703125" style="240" customWidth="1"/>
    <col min="12793" max="12793" width="23.7109375" style="240" customWidth="1"/>
    <col min="12794" max="12798" width="10.7109375" style="240" customWidth="1"/>
    <col min="12799" max="13047" width="11.42578125" style="240"/>
    <col min="13048" max="13048" width="13.5703125" style="240" customWidth="1"/>
    <col min="13049" max="13049" width="23.7109375" style="240" customWidth="1"/>
    <col min="13050" max="13054" width="10.7109375" style="240" customWidth="1"/>
    <col min="13055" max="13303" width="11.42578125" style="240"/>
    <col min="13304" max="13304" width="13.5703125" style="240" customWidth="1"/>
    <col min="13305" max="13305" width="23.7109375" style="240" customWidth="1"/>
    <col min="13306" max="13310" width="10.7109375" style="240" customWidth="1"/>
    <col min="13311" max="13559" width="11.42578125" style="240"/>
    <col min="13560" max="13560" width="13.5703125" style="240" customWidth="1"/>
    <col min="13561" max="13561" width="23.7109375" style="240" customWidth="1"/>
    <col min="13562" max="13566" width="10.7109375" style="240" customWidth="1"/>
    <col min="13567" max="13815" width="11.42578125" style="240"/>
    <col min="13816" max="13816" width="13.5703125" style="240" customWidth="1"/>
    <col min="13817" max="13817" width="23.7109375" style="240" customWidth="1"/>
    <col min="13818" max="13822" width="10.7109375" style="240" customWidth="1"/>
    <col min="13823" max="14071" width="11.42578125" style="240"/>
    <col min="14072" max="14072" width="13.5703125" style="240" customWidth="1"/>
    <col min="14073" max="14073" width="23.7109375" style="240" customWidth="1"/>
    <col min="14074" max="14078" width="10.7109375" style="240" customWidth="1"/>
    <col min="14079" max="14327" width="11.42578125" style="240"/>
    <col min="14328" max="14328" width="13.5703125" style="240" customWidth="1"/>
    <col min="14329" max="14329" width="23.7109375" style="240" customWidth="1"/>
    <col min="14330" max="14334" width="10.7109375" style="240" customWidth="1"/>
    <col min="14335" max="14583" width="11.42578125" style="240"/>
    <col min="14584" max="14584" width="13.5703125" style="240" customWidth="1"/>
    <col min="14585" max="14585" width="23.7109375" style="240" customWidth="1"/>
    <col min="14586" max="14590" width="10.7109375" style="240" customWidth="1"/>
    <col min="14591" max="14839" width="11.42578125" style="240"/>
    <col min="14840" max="14840" width="13.5703125" style="240" customWidth="1"/>
    <col min="14841" max="14841" width="23.7109375" style="240" customWidth="1"/>
    <col min="14842" max="14846" width="10.7109375" style="240" customWidth="1"/>
    <col min="14847" max="15095" width="11.42578125" style="240"/>
    <col min="15096" max="15096" width="13.5703125" style="240" customWidth="1"/>
    <col min="15097" max="15097" width="23.7109375" style="240" customWidth="1"/>
    <col min="15098" max="15102" width="10.7109375" style="240" customWidth="1"/>
    <col min="15103" max="15351" width="11.42578125" style="240"/>
    <col min="15352" max="15352" width="13.5703125" style="240" customWidth="1"/>
    <col min="15353" max="15353" width="23.7109375" style="240" customWidth="1"/>
    <col min="15354" max="15358" width="10.7109375" style="240" customWidth="1"/>
    <col min="15359" max="15607" width="11.42578125" style="240"/>
    <col min="15608" max="15608" width="13.5703125" style="240" customWidth="1"/>
    <col min="15609" max="15609" width="23.7109375" style="240" customWidth="1"/>
    <col min="15610" max="15614" width="10.7109375" style="240" customWidth="1"/>
    <col min="15615" max="15863" width="11.42578125" style="240"/>
    <col min="15864" max="15864" width="13.5703125" style="240" customWidth="1"/>
    <col min="15865" max="15865" width="23.7109375" style="240" customWidth="1"/>
    <col min="15866" max="15870" width="10.7109375" style="240" customWidth="1"/>
    <col min="15871" max="16119" width="11.42578125" style="240"/>
    <col min="16120" max="16120" width="13.5703125" style="240" customWidth="1"/>
    <col min="16121" max="16121" width="23.7109375" style="240" customWidth="1"/>
    <col min="16122" max="16126" width="10.7109375" style="240" customWidth="1"/>
    <col min="16127" max="16384" width="11.42578125" style="240"/>
  </cols>
  <sheetData>
    <row r="1" spans="2:25" ht="15" customHeight="1">
      <c r="B1" s="99"/>
    </row>
    <row r="2" spans="2:25" ht="15" customHeight="1">
      <c r="B2" s="99"/>
    </row>
    <row r="3" spans="2:25" ht="15" customHeight="1">
      <c r="B3" s="99"/>
    </row>
    <row r="4" spans="2:25" ht="15" customHeight="1">
      <c r="B4" s="99"/>
    </row>
    <row r="5" spans="2:25" ht="18" customHeight="1">
      <c r="B5" s="329" t="s">
        <v>225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</row>
    <row r="6" spans="2:25" ht="30" customHeight="1">
      <c r="B6" s="121" t="s">
        <v>173</v>
      </c>
      <c r="C6" s="121" t="s">
        <v>174</v>
      </c>
      <c r="D6" s="123" t="s">
        <v>175</v>
      </c>
      <c r="E6" s="121" t="s">
        <v>176</v>
      </c>
      <c r="F6" s="123" t="s">
        <v>177</v>
      </c>
      <c r="G6" s="182" t="s">
        <v>178</v>
      </c>
      <c r="H6" s="254" t="s">
        <v>179</v>
      </c>
      <c r="I6" s="182" t="s">
        <v>180</v>
      </c>
      <c r="J6" s="254" t="s">
        <v>181</v>
      </c>
      <c r="K6" s="121" t="s">
        <v>182</v>
      </c>
      <c r="L6" s="255" t="s">
        <v>183</v>
      </c>
      <c r="M6" s="183" t="s">
        <v>184</v>
      </c>
      <c r="N6" s="255" t="s">
        <v>185</v>
      </c>
      <c r="O6" s="183" t="s">
        <v>186</v>
      </c>
      <c r="P6" s="123" t="s">
        <v>187</v>
      </c>
      <c r="Q6" s="121" t="s">
        <v>188</v>
      </c>
      <c r="R6" s="123" t="s">
        <v>189</v>
      </c>
      <c r="S6" s="121" t="s">
        <v>190</v>
      </c>
      <c r="T6" s="123" t="s">
        <v>191</v>
      </c>
      <c r="U6" s="121" t="s">
        <v>192</v>
      </c>
      <c r="V6" s="123" t="s">
        <v>193</v>
      </c>
      <c r="W6" s="121" t="s">
        <v>194</v>
      </c>
      <c r="X6" s="123" t="s">
        <v>195</v>
      </c>
      <c r="Y6" s="121" t="s">
        <v>10</v>
      </c>
    </row>
    <row r="7" spans="2:25" ht="15" customHeight="1" outlineLevel="1">
      <c r="B7" s="41" t="s">
        <v>11</v>
      </c>
      <c r="C7" s="251">
        <v>0.22817629890521285</v>
      </c>
      <c r="D7" s="186">
        <v>3.129441030503799E-2</v>
      </c>
      <c r="E7" s="251">
        <v>2.9341280494563009E-2</v>
      </c>
      <c r="F7" s="186">
        <v>0.12377867812765538</v>
      </c>
      <c r="G7" s="251">
        <v>2.4144428161521125E-2</v>
      </c>
      <c r="H7" s="186">
        <v>0.30845165818996834</v>
      </c>
      <c r="I7" s="251">
        <v>9.410982352868736E-3</v>
      </c>
      <c r="J7" s="186">
        <v>1.9826853687671637E-2</v>
      </c>
      <c r="K7" s="251">
        <v>0.14860781005627871</v>
      </c>
      <c r="L7" s="186">
        <v>4.3350615125056953E-2</v>
      </c>
      <c r="M7" s="251">
        <v>2.6991613610334593E-2</v>
      </c>
      <c r="N7" s="186">
        <v>2.7321650677930617E-2</v>
      </c>
      <c r="O7" s="251">
        <v>5.0943930642956541E-2</v>
      </c>
      <c r="P7" s="186">
        <v>5.4012782778961365E-3</v>
      </c>
      <c r="Q7" s="251">
        <v>6.8470376710220065E-3</v>
      </c>
      <c r="R7" s="186">
        <v>1.6253094097508712E-2</v>
      </c>
      <c r="S7" s="251">
        <v>1.3460093838897578E-2</v>
      </c>
      <c r="T7" s="186">
        <v>1.782692757656737E-2</v>
      </c>
      <c r="U7" s="251">
        <v>3.0540743568587369E-3</v>
      </c>
      <c r="V7" s="186">
        <v>3.8151299828824057E-3</v>
      </c>
      <c r="W7" s="251">
        <v>1.0309963917589251E-2</v>
      </c>
      <c r="X7" s="186">
        <v>0.77182370109478715</v>
      </c>
      <c r="Y7" s="256">
        <v>1</v>
      </c>
    </row>
    <row r="8" spans="2:25" ht="15" customHeight="1" outlineLevel="1">
      <c r="B8" s="41" t="s">
        <v>12</v>
      </c>
      <c r="C8" s="251">
        <v>0.20248387072375637</v>
      </c>
      <c r="D8" s="186">
        <v>2.8708725062336279E-2</v>
      </c>
      <c r="E8" s="251">
        <v>2.9765101263365429E-2</v>
      </c>
      <c r="F8" s="186">
        <v>0.13644901283030667</v>
      </c>
      <c r="G8" s="251">
        <v>1.9846762421244508E-2</v>
      </c>
      <c r="H8" s="186">
        <v>0.30873161741533234</v>
      </c>
      <c r="I8" s="251">
        <v>1.2106726771699203E-2</v>
      </c>
      <c r="J8" s="186">
        <v>1.5817909988679883E-2</v>
      </c>
      <c r="K8" s="251">
        <v>0.1625331850876994</v>
      </c>
      <c r="L8" s="186">
        <v>5.519376561558495E-2</v>
      </c>
      <c r="M8" s="251">
        <v>3.2982132367215526E-2</v>
      </c>
      <c r="N8" s="186">
        <v>2.5461439747478186E-2</v>
      </c>
      <c r="O8" s="251">
        <v>4.8895847357420731E-2</v>
      </c>
      <c r="P8" s="186">
        <v>7.9745057848572623E-3</v>
      </c>
      <c r="Q8" s="251">
        <v>8.6577467167878088E-3</v>
      </c>
      <c r="R8" s="186">
        <v>1.661964658039174E-2</v>
      </c>
      <c r="S8" s="251">
        <v>1.4574966153101434E-2</v>
      </c>
      <c r="T8" s="186">
        <v>1.7227251984802301E-2</v>
      </c>
      <c r="U8" s="251">
        <v>2.1354430603142908E-3</v>
      </c>
      <c r="V8" s="186">
        <v>2.6422010946982018E-3</v>
      </c>
      <c r="W8" s="251">
        <v>1.3725327060626917E-2</v>
      </c>
      <c r="X8" s="186">
        <v>0.79751612927624349</v>
      </c>
      <c r="Y8" s="256">
        <v>1</v>
      </c>
    </row>
    <row r="9" spans="2:25" ht="15" customHeight="1" outlineLevel="1">
      <c r="B9" s="41" t="s">
        <v>13</v>
      </c>
      <c r="C9" s="251">
        <v>0.25378510955773315</v>
      </c>
      <c r="D9" s="186">
        <v>3.2093577825081238E-2</v>
      </c>
      <c r="E9" s="251">
        <v>2.3117707970581654E-2</v>
      </c>
      <c r="F9" s="186">
        <v>0.11108215503900998</v>
      </c>
      <c r="G9" s="251">
        <v>2.2725647879300842E-2</v>
      </c>
      <c r="H9" s="186">
        <v>0.35644258510586774</v>
      </c>
      <c r="I9" s="251">
        <v>1.4151063059406329E-2</v>
      </c>
      <c r="J9" s="186">
        <v>1.0343467702320305E-2</v>
      </c>
      <c r="K9" s="251">
        <v>9.0748073716522104E-2</v>
      </c>
      <c r="L9" s="186">
        <v>2.8565037003553909E-2</v>
      </c>
      <c r="M9" s="251">
        <v>1.8786597079844192E-2</v>
      </c>
      <c r="N9" s="186">
        <v>1.6932383471669046E-2</v>
      </c>
      <c r="O9" s="251">
        <v>2.6464056161454957E-2</v>
      </c>
      <c r="P9" s="186">
        <v>9.5547350480965475E-3</v>
      </c>
      <c r="Q9" s="251">
        <v>5.9154949066781669E-3</v>
      </c>
      <c r="R9" s="186">
        <v>1.9513061366629229E-2</v>
      </c>
      <c r="S9" s="251">
        <v>1.496285807194072E-2</v>
      </c>
      <c r="T9" s="186">
        <v>1.763117292848132E-2</v>
      </c>
      <c r="U9" s="251">
        <v>2.4030977359682845E-3</v>
      </c>
      <c r="V9" s="186">
        <v>3.4109227941430836E-3</v>
      </c>
      <c r="W9" s="251">
        <v>1.2119269292239285E-2</v>
      </c>
      <c r="X9" s="186">
        <v>0.74621489044226685</v>
      </c>
      <c r="Y9" s="256">
        <v>1</v>
      </c>
    </row>
    <row r="10" spans="2:25" ht="15" customHeight="1" outlineLevel="1">
      <c r="B10" s="41" t="s">
        <v>14</v>
      </c>
      <c r="C10" s="251">
        <v>0.35542369106312538</v>
      </c>
      <c r="D10" s="186">
        <v>2.5374443524814876E-2</v>
      </c>
      <c r="E10" s="251">
        <v>2.6969282844753389E-2</v>
      </c>
      <c r="F10" s="186">
        <v>0.11530413310858931</v>
      </c>
      <c r="G10" s="251">
        <v>1.7279259114644199E-2</v>
      </c>
      <c r="H10" s="186">
        <v>0.3160476581984365</v>
      </c>
      <c r="I10" s="251">
        <v>1.35836314491315E-2</v>
      </c>
      <c r="J10" s="186">
        <v>1.7864950106276794E-2</v>
      </c>
      <c r="K10" s="251">
        <v>1.1727568447478916E-2</v>
      </c>
      <c r="L10" s="186">
        <v>4.8587604798816519E-3</v>
      </c>
      <c r="M10" s="251">
        <v>3.2941681125626594E-3</v>
      </c>
      <c r="N10" s="186">
        <v>2.9559521878170774E-3</v>
      </c>
      <c r="O10" s="251">
        <v>6.1868766721752779E-4</v>
      </c>
      <c r="P10" s="186">
        <v>6.8468101838739751E-3</v>
      </c>
      <c r="Q10" s="251">
        <v>5.9119043756341548E-3</v>
      </c>
      <c r="R10" s="186">
        <v>2.0199464903910933E-2</v>
      </c>
      <c r="S10" s="251">
        <v>2.2099523473010096E-2</v>
      </c>
      <c r="T10" s="186">
        <v>2.2993183436768747E-2</v>
      </c>
      <c r="U10" s="251">
        <v>2.565491526728682E-3</v>
      </c>
      <c r="V10" s="186">
        <v>4.6855279330607442E-3</v>
      </c>
      <c r="W10" s="251">
        <v>1.5123476309761791E-2</v>
      </c>
      <c r="X10" s="186">
        <v>0.64457630893687456</v>
      </c>
      <c r="Y10" s="256">
        <v>1</v>
      </c>
    </row>
    <row r="11" spans="2:25" ht="15" customHeight="1" outlineLevel="1">
      <c r="B11" s="41" t="s">
        <v>15</v>
      </c>
      <c r="C11" s="251">
        <v>0.43676026122210326</v>
      </c>
      <c r="D11" s="186">
        <v>2.9101586851190245E-2</v>
      </c>
      <c r="E11" s="251">
        <v>2.1923997953559558E-2</v>
      </c>
      <c r="F11" s="186">
        <v>7.9490883451777516E-2</v>
      </c>
      <c r="G11" s="251">
        <v>2.0943770179579449E-2</v>
      </c>
      <c r="H11" s="186">
        <v>0.26786873546317913</v>
      </c>
      <c r="I11" s="251">
        <v>1.0337533695329731E-2</v>
      </c>
      <c r="J11" s="186">
        <v>3.2697904978095348E-2</v>
      </c>
      <c r="K11" s="251">
        <v>9.6066621094673676E-3</v>
      </c>
      <c r="L11" s="186">
        <v>3.127700463028646E-3</v>
      </c>
      <c r="M11" s="251">
        <v>3.1577951753876845E-3</v>
      </c>
      <c r="N11" s="186">
        <v>2.5172077266024358E-3</v>
      </c>
      <c r="O11" s="251">
        <v>8.0395874444860033E-4</v>
      </c>
      <c r="P11" s="186">
        <v>4.0090456106862023E-3</v>
      </c>
      <c r="Q11" s="251">
        <v>4.4647655406945003E-3</v>
      </c>
      <c r="R11" s="186">
        <v>1.9333703068370886E-2</v>
      </c>
      <c r="S11" s="251">
        <v>1.6111419223642405E-2</v>
      </c>
      <c r="T11" s="186">
        <v>2.9802363724693571E-2</v>
      </c>
      <c r="U11" s="251">
        <v>1.6358625789448793E-3</v>
      </c>
      <c r="V11" s="186">
        <v>4.8430990674938413E-3</v>
      </c>
      <c r="W11" s="251">
        <v>1.1068405281192094E-2</v>
      </c>
      <c r="X11" s="186">
        <v>0.56323973877789679</v>
      </c>
      <c r="Y11" s="256">
        <v>1</v>
      </c>
    </row>
    <row r="12" spans="2:25" ht="15" customHeight="1" outlineLevel="1">
      <c r="B12" s="41" t="s">
        <v>16</v>
      </c>
      <c r="C12" s="251">
        <v>0.3853928675106757</v>
      </c>
      <c r="D12" s="186">
        <v>3.189520873821907E-2</v>
      </c>
      <c r="E12" s="251">
        <v>2.7305826587392164E-2</v>
      </c>
      <c r="F12" s="186">
        <v>8.5666989467246088E-2</v>
      </c>
      <c r="G12" s="251">
        <v>2.2718660458849575E-2</v>
      </c>
      <c r="H12" s="186">
        <v>0.30195962850602426</v>
      </c>
      <c r="I12" s="251">
        <v>1.4169246485942663E-2</v>
      </c>
      <c r="J12" s="186">
        <v>1.8392984959856758E-2</v>
      </c>
      <c r="K12" s="251">
        <v>1.3535464112627118E-2</v>
      </c>
      <c r="L12" s="186">
        <v>4.3788600338165E-3</v>
      </c>
      <c r="M12" s="251">
        <v>4.6026782845328294E-3</v>
      </c>
      <c r="N12" s="186">
        <v>3.7295655045107134E-3</v>
      </c>
      <c r="O12" s="251">
        <v>8.2436028976707394E-4</v>
      </c>
      <c r="P12" s="186">
        <v>7.1112155103831721E-3</v>
      </c>
      <c r="Q12" s="251">
        <v>5.9500198333994449E-3</v>
      </c>
      <c r="R12" s="186">
        <v>2.237739302706428E-2</v>
      </c>
      <c r="S12" s="251">
        <v>2.167048191836617E-2</v>
      </c>
      <c r="T12" s="186">
        <v>2.380007933359778E-2</v>
      </c>
      <c r="U12" s="251">
        <v>3.3373295601860573E-3</v>
      </c>
      <c r="V12" s="186">
        <v>4.6647269084937916E-3</v>
      </c>
      <c r="W12" s="251">
        <v>1.0051877081675934E-2</v>
      </c>
      <c r="X12" s="186">
        <v>0.61460713248932453</v>
      </c>
      <c r="Y12" s="256">
        <v>1</v>
      </c>
    </row>
    <row r="13" spans="2:25" ht="15" customHeight="1" outlineLevel="1">
      <c r="B13" s="41" t="s">
        <v>17</v>
      </c>
      <c r="C13" s="251">
        <v>0.38491183993300315</v>
      </c>
      <c r="D13" s="186">
        <v>1.8504145963519788E-2</v>
      </c>
      <c r="E13" s="251">
        <v>2.3774280357280974E-2</v>
      </c>
      <c r="F13" s="186">
        <v>9.2496726169044363E-2</v>
      </c>
      <c r="G13" s="251">
        <v>1.618379326991036E-2</v>
      </c>
      <c r="H13" s="186">
        <v>0.32066474104063819</v>
      </c>
      <c r="I13" s="251">
        <v>1.5906417775501877E-2</v>
      </c>
      <c r="J13" s="186">
        <v>1.5735725163558194E-2</v>
      </c>
      <c r="K13" s="251">
        <v>1.2639254500017336E-2</v>
      </c>
      <c r="L13" s="186">
        <v>4.2966530912698728E-3</v>
      </c>
      <c r="M13" s="251">
        <v>3.2724974196077805E-3</v>
      </c>
      <c r="N13" s="186">
        <v>3.9766044438754693E-3</v>
      </c>
      <c r="O13" s="251">
        <v>1.0934995452642135E-3</v>
      </c>
      <c r="P13" s="186">
        <v>5.206124664282304E-3</v>
      </c>
      <c r="Q13" s="251">
        <v>4.6327041710339974E-3</v>
      </c>
      <c r="R13" s="186">
        <v>1.8474808170841968E-2</v>
      </c>
      <c r="S13" s="251">
        <v>2.1360580141514842E-2</v>
      </c>
      <c r="T13" s="186">
        <v>2.0336424469852749E-2</v>
      </c>
      <c r="U13" s="251">
        <v>3.3445083652715213E-3</v>
      </c>
      <c r="V13" s="186">
        <v>4.5153530003227155E-3</v>
      </c>
      <c r="W13" s="251">
        <v>2.1312572844405683E-2</v>
      </c>
      <c r="X13" s="186">
        <v>0.61508816006699696</v>
      </c>
      <c r="Y13" s="256">
        <v>1</v>
      </c>
    </row>
    <row r="14" spans="2:25" ht="15" customHeight="1" outlineLevel="1">
      <c r="B14" s="41" t="s">
        <v>18</v>
      </c>
      <c r="C14" s="251">
        <v>0.38632205636913675</v>
      </c>
      <c r="D14" s="186">
        <v>3.6950209938084178E-2</v>
      </c>
      <c r="E14" s="251">
        <v>2.4414816619014273E-2</v>
      </c>
      <c r="F14" s="186">
        <v>0.10670445644442107</v>
      </c>
      <c r="G14" s="251">
        <v>2.2496727069419343E-2</v>
      </c>
      <c r="H14" s="186">
        <v>0.30300279271624175</v>
      </c>
      <c r="I14" s="251">
        <v>1.5707298981170615E-2</v>
      </c>
      <c r="J14" s="186">
        <v>1.4497767764470782E-2</v>
      </c>
      <c r="K14" s="251">
        <v>1.1087830787413124E-2</v>
      </c>
      <c r="L14" s="186">
        <v>2.9504811830709915E-3</v>
      </c>
      <c r="M14" s="251">
        <v>2.8757504213984615E-3</v>
      </c>
      <c r="N14" s="186">
        <v>4.6333072236968481E-3</v>
      </c>
      <c r="O14" s="251">
        <v>6.2829195924682466E-4</v>
      </c>
      <c r="P14" s="186">
        <v>6.4794338176071206E-3</v>
      </c>
      <c r="Q14" s="251">
        <v>4.1904582656374116E-3</v>
      </c>
      <c r="R14" s="186">
        <v>1.56021223536315E-2</v>
      </c>
      <c r="S14" s="251">
        <v>1.2327807869979546E-2</v>
      </c>
      <c r="T14" s="186">
        <v>2.1027022089859588E-2</v>
      </c>
      <c r="U14" s="251">
        <v>2.4937931950721982E-3</v>
      </c>
      <c r="V14" s="186">
        <v>4.3205451470673716E-3</v>
      </c>
      <c r="W14" s="251">
        <v>1.2374860571773361E-2</v>
      </c>
      <c r="X14" s="186">
        <v>0.61367794363086314</v>
      </c>
      <c r="Y14" s="256">
        <v>1</v>
      </c>
    </row>
    <row r="15" spans="2:25" ht="15" customHeight="1" outlineLevel="1">
      <c r="B15" s="41" t="s">
        <v>19</v>
      </c>
      <c r="C15" s="251">
        <v>0.31465226518107958</v>
      </c>
      <c r="D15" s="186">
        <v>2.7873690388570321E-2</v>
      </c>
      <c r="E15" s="251">
        <v>3.0642600029819028E-2</v>
      </c>
      <c r="F15" s="186">
        <v>0.10697457572967869</v>
      </c>
      <c r="G15" s="251">
        <v>3.205308733424999E-2</v>
      </c>
      <c r="H15" s="186">
        <v>0.32879027047750675</v>
      </c>
      <c r="I15" s="251">
        <v>1.4045708308385536E-2</v>
      </c>
      <c r="J15" s="186">
        <v>1.2630487825080642E-2</v>
      </c>
      <c r="K15" s="251">
        <v>5.294533888377443E-2</v>
      </c>
      <c r="L15" s="186">
        <v>2.0870952244591751E-2</v>
      </c>
      <c r="M15" s="251">
        <v>8.0629702117387576E-3</v>
      </c>
      <c r="N15" s="186">
        <v>1.0720650149450122E-2</v>
      </c>
      <c r="O15" s="251">
        <v>1.3290766277993795E-2</v>
      </c>
      <c r="P15" s="186">
        <v>6.6524829073077918E-3</v>
      </c>
      <c r="Q15" s="251">
        <v>5.8762415719833677E-3</v>
      </c>
      <c r="R15" s="186">
        <v>1.6450163176341678E-2</v>
      </c>
      <c r="S15" s="251">
        <v>1.3674153766782077E-2</v>
      </c>
      <c r="T15" s="186">
        <v>1.4916613221188549E-2</v>
      </c>
      <c r="U15" s="251">
        <v>3.0978655729868017E-3</v>
      </c>
      <c r="V15" s="186">
        <v>3.3960558420443546E-3</v>
      </c>
      <c r="W15" s="251">
        <v>1.5328399783220408E-2</v>
      </c>
      <c r="X15" s="186">
        <v>0.68534773481892042</v>
      </c>
      <c r="Y15" s="256">
        <v>1</v>
      </c>
    </row>
    <row r="16" spans="2:25" ht="15" customHeight="1" outlineLevel="1">
      <c r="B16" s="41" t="s">
        <v>20</v>
      </c>
      <c r="C16" s="251">
        <v>0.2504197981506624</v>
      </c>
      <c r="D16" s="186">
        <v>2.7114385413034393E-2</v>
      </c>
      <c r="E16" s="251">
        <v>2.108264644711038E-2</v>
      </c>
      <c r="F16" s="186">
        <v>0.12401047578772434</v>
      </c>
      <c r="G16" s="251">
        <v>2.292011346296997E-2</v>
      </c>
      <c r="H16" s="186">
        <v>0.30999774953568715</v>
      </c>
      <c r="I16" s="251">
        <v>1.6129151921179342E-2</v>
      </c>
      <c r="J16" s="186">
        <v>1.7051594985668748E-2</v>
      </c>
      <c r="K16" s="251">
        <v>0.14201171725265296</v>
      </c>
      <c r="L16" s="186">
        <v>4.2741510679813334E-2</v>
      </c>
      <c r="M16" s="251">
        <v>2.9278293406139563E-2</v>
      </c>
      <c r="N16" s="186">
        <v>3.0287292790353176E-2</v>
      </c>
      <c r="O16" s="251">
        <v>3.970462037634688E-2</v>
      </c>
      <c r="P16" s="186">
        <v>5.7250822903296807E-3</v>
      </c>
      <c r="Q16" s="251">
        <v>6.5856994121589376E-3</v>
      </c>
      <c r="R16" s="186">
        <v>1.1554032164328409E-2</v>
      </c>
      <c r="S16" s="251">
        <v>1.3539881442572356E-2</v>
      </c>
      <c r="T16" s="186">
        <v>1.3762454836148887E-2</v>
      </c>
      <c r="U16" s="251">
        <v>3.1432309248419108E-3</v>
      </c>
      <c r="V16" s="186">
        <v>3.479564052913115E-3</v>
      </c>
      <c r="W16" s="251">
        <v>1.1472421920017014E-2</v>
      </c>
      <c r="X16" s="186">
        <v>0.74958020184933749</v>
      </c>
      <c r="Y16" s="256">
        <v>1</v>
      </c>
    </row>
    <row r="17" spans="2:25" ht="15" customHeight="1" outlineLevel="1">
      <c r="B17" s="41" t="s">
        <v>21</v>
      </c>
      <c r="C17" s="251">
        <v>0.22192035113260289</v>
      </c>
      <c r="D17" s="186">
        <v>3.3825196794994954E-2</v>
      </c>
      <c r="E17" s="251">
        <v>2.7566182380049088E-2</v>
      </c>
      <c r="F17" s="186">
        <v>0.12502604540153214</v>
      </c>
      <c r="G17" s="251">
        <v>2.9958300297391129E-2</v>
      </c>
      <c r="H17" s="186">
        <v>0.30426170419459503</v>
      </c>
      <c r="I17" s="251">
        <v>1.7210260129293432E-2</v>
      </c>
      <c r="J17" s="186">
        <v>2.2892893190852585E-2</v>
      </c>
      <c r="K17" s="251">
        <v>0.15157747187773141</v>
      </c>
      <c r="L17" s="186">
        <v>4.3309781976311537E-2</v>
      </c>
      <c r="M17" s="251">
        <v>3.15034352869865E-2</v>
      </c>
      <c r="N17" s="186">
        <v>3.55435167921807E-2</v>
      </c>
      <c r="O17" s="251">
        <v>4.1220737822252648E-2</v>
      </c>
      <c r="P17" s="186">
        <v>6.3916091863822468E-3</v>
      </c>
      <c r="Q17" s="251">
        <v>7.5227237672068773E-3</v>
      </c>
      <c r="R17" s="186">
        <v>9.7335386297277473E-3</v>
      </c>
      <c r="S17" s="251">
        <v>1.3862918654460732E-2</v>
      </c>
      <c r="T17" s="186">
        <v>1.3827740449793936E-2</v>
      </c>
      <c r="U17" s="251">
        <v>2.0782200910844898E-3</v>
      </c>
      <c r="V17" s="186">
        <v>3.6504152381158553E-3</v>
      </c>
      <c r="W17" s="251">
        <v>8.6944285841855026E-3</v>
      </c>
      <c r="X17" s="186">
        <v>0.77807964886739711</v>
      </c>
      <c r="Y17" s="256">
        <v>1</v>
      </c>
    </row>
    <row r="18" spans="2:25" ht="15" customHeight="1" outlineLevel="1">
      <c r="B18" s="41" t="s">
        <v>22</v>
      </c>
      <c r="C18" s="251">
        <v>0.20069224067790403</v>
      </c>
      <c r="D18" s="186">
        <v>2.7582363821398767E-2</v>
      </c>
      <c r="E18" s="251">
        <v>2.9785185630904387E-2</v>
      </c>
      <c r="F18" s="186">
        <v>0.13462328346026156</v>
      </c>
      <c r="G18" s="251">
        <v>2.358746013598893E-2</v>
      </c>
      <c r="H18" s="186">
        <v>0.30038170035867801</v>
      </c>
      <c r="I18" s="251">
        <v>1.6978994707472064E-2</v>
      </c>
      <c r="J18" s="186">
        <v>2.5544361220917911E-2</v>
      </c>
      <c r="K18" s="251">
        <v>0.16527704016094727</v>
      </c>
      <c r="L18" s="186">
        <v>4.9908826199452173E-2</v>
      </c>
      <c r="M18" s="251">
        <v>3.490504582235629E-2</v>
      </c>
      <c r="N18" s="186">
        <v>3.3214994885372162E-2</v>
      </c>
      <c r="O18" s="251">
        <v>4.7248173253766644E-2</v>
      </c>
      <c r="P18" s="186">
        <v>5.8026826288402221E-3</v>
      </c>
      <c r="Q18" s="251">
        <v>8.6490842069187439E-3</v>
      </c>
      <c r="R18" s="186">
        <v>1.600577652084963E-2</v>
      </c>
      <c r="S18" s="251">
        <v>1.5249701101672522E-2</v>
      </c>
      <c r="T18" s="186">
        <v>1.3941612141158495E-2</v>
      </c>
      <c r="U18" s="251">
        <v>2.2315997666369296E-3</v>
      </c>
      <c r="V18" s="186">
        <v>3.9975198633308657E-3</v>
      </c>
      <c r="W18" s="251">
        <v>9.6693935961196849E-3</v>
      </c>
      <c r="X18" s="186">
        <v>0.79930775932209608</v>
      </c>
      <c r="Y18" s="256">
        <v>1</v>
      </c>
    </row>
    <row r="19" spans="2:25" ht="15" customHeight="1">
      <c r="B19" s="257" t="s">
        <v>249</v>
      </c>
      <c r="C19" s="167">
        <v>0.30347451268544345</v>
      </c>
      <c r="D19" s="167">
        <v>2.9234423268979008E-2</v>
      </c>
      <c r="E19" s="167">
        <v>2.6256151262852322E-2</v>
      </c>
      <c r="F19" s="167">
        <v>0.11101592213316223</v>
      </c>
      <c r="G19" s="167">
        <v>2.2954986468515366E-2</v>
      </c>
      <c r="H19" s="167">
        <v>0.31032915401054578</v>
      </c>
      <c r="I19" s="167">
        <v>1.404335249646836E-2</v>
      </c>
      <c r="J19" s="167">
        <v>1.871349991979426E-2</v>
      </c>
      <c r="K19" s="167">
        <v>8.0045536162439909E-2</v>
      </c>
      <c r="L19" s="167">
        <v>2.5032056423444915E-2</v>
      </c>
      <c r="M19" s="167">
        <v>1.644000351870346E-2</v>
      </c>
      <c r="N19" s="167">
        <v>1.6193487293858309E-2</v>
      </c>
      <c r="O19" s="167">
        <v>2.2379988926433225E-2</v>
      </c>
      <c r="P19" s="167">
        <v>6.4292921714022549E-3</v>
      </c>
      <c r="Q19" s="167">
        <v>6.2454916611902533E-3</v>
      </c>
      <c r="R19" s="167">
        <v>1.6970913776241506E-2</v>
      </c>
      <c r="S19" s="167">
        <v>1.6085235416785252E-2</v>
      </c>
      <c r="T19" s="167">
        <v>1.9086068521575343E-2</v>
      </c>
      <c r="U19" s="167">
        <v>2.6255737297739231E-3</v>
      </c>
      <c r="V19" s="167">
        <v>3.9556436381323968E-3</v>
      </c>
      <c r="W19" s="167">
        <v>1.2534242676698421E-2</v>
      </c>
      <c r="X19" s="167">
        <v>0.69652548731455655</v>
      </c>
      <c r="Y19" s="167">
        <v>1</v>
      </c>
    </row>
    <row r="20" spans="2:25" ht="15" hidden="1" customHeight="1" outlineLevel="1">
      <c r="B20" s="41" t="s">
        <v>11</v>
      </c>
      <c r="C20" s="251">
        <v>0.25654832766998581</v>
      </c>
      <c r="D20" s="186">
        <v>2.795144500771319E-2</v>
      </c>
      <c r="E20" s="251">
        <v>2.9996031714745991E-2</v>
      </c>
      <c r="F20" s="186">
        <v>0.11772404386663408</v>
      </c>
      <c r="G20" s="251">
        <v>1.7920355726550981E-2</v>
      </c>
      <c r="H20" s="186">
        <v>0.29812071471182627</v>
      </c>
      <c r="I20" s="251">
        <v>1.2235984200443081E-2</v>
      </c>
      <c r="J20" s="186">
        <v>1.818578407797812E-2</v>
      </c>
      <c r="K20" s="251">
        <v>0.14894735320629565</v>
      </c>
      <c r="L20" s="186">
        <v>4.586391672382574E-2</v>
      </c>
      <c r="M20" s="251">
        <v>2.8905410270763199E-2</v>
      </c>
      <c r="N20" s="186">
        <v>2.7922536969438947E-2</v>
      </c>
      <c r="O20" s="251">
        <v>4.6255489242267758E-2</v>
      </c>
      <c r="P20" s="186">
        <v>5.6502074808747046E-3</v>
      </c>
      <c r="Q20" s="251">
        <v>7.229637572040145E-3</v>
      </c>
      <c r="R20" s="186">
        <v>1.1492259215751201E-2</v>
      </c>
      <c r="S20" s="251">
        <v>1.5252932194882225E-2</v>
      </c>
      <c r="T20" s="186">
        <v>1.4083470646515136E-2</v>
      </c>
      <c r="U20" s="251">
        <v>3.0038079770417616E-3</v>
      </c>
      <c r="V20" s="186">
        <v>4.5595860368919132E-3</v>
      </c>
      <c r="W20" s="251">
        <v>1.109805869382971E-2</v>
      </c>
      <c r="X20" s="186">
        <v>0.74345167233001419</v>
      </c>
      <c r="Y20" s="256">
        <v>1</v>
      </c>
    </row>
    <row r="21" spans="2:25" ht="15" hidden="1" customHeight="1" outlineLevel="1">
      <c r="B21" s="41" t="s">
        <v>12</v>
      </c>
      <c r="C21" s="251">
        <v>0.22407356603783735</v>
      </c>
      <c r="D21" s="186">
        <v>2.5618474349250409E-2</v>
      </c>
      <c r="E21" s="251">
        <v>3.1105265705940258E-2</v>
      </c>
      <c r="F21" s="186">
        <v>0.14362483257217551</v>
      </c>
      <c r="G21" s="251">
        <v>1.6877262629033732E-2</v>
      </c>
      <c r="H21" s="186">
        <v>0.2991269546694208</v>
      </c>
      <c r="I21" s="251">
        <v>1.3741184824180613E-2</v>
      </c>
      <c r="J21" s="186">
        <v>1.3663186319600217E-2</v>
      </c>
      <c r="K21" s="251">
        <v>0.16423526500664332</v>
      </c>
      <c r="L21" s="186">
        <v>4.9749597904260867E-2</v>
      </c>
      <c r="M21" s="251">
        <v>3.6333855116432938E-2</v>
      </c>
      <c r="N21" s="186">
        <v>2.8165528964341234E-2</v>
      </c>
      <c r="O21" s="251">
        <v>4.9986283021608277E-2</v>
      </c>
      <c r="P21" s="186">
        <v>7.2242752863083039E-3</v>
      </c>
      <c r="Q21" s="251">
        <v>8.0715004222677664E-3</v>
      </c>
      <c r="R21" s="186">
        <v>1.242596866073878E-2</v>
      </c>
      <c r="S21" s="251">
        <v>1.3407673977009269E-2</v>
      </c>
      <c r="T21" s="186">
        <v>1.3840700157610771E-2</v>
      </c>
      <c r="U21" s="251">
        <v>2.781050128832013E-3</v>
      </c>
      <c r="V21" s="186">
        <v>3.7788930667398239E-3</v>
      </c>
      <c r="W21" s="251">
        <v>6.403946186411047E-3</v>
      </c>
      <c r="X21" s="186">
        <v>0.77592643396216243</v>
      </c>
      <c r="Y21" s="256">
        <v>1</v>
      </c>
    </row>
    <row r="22" spans="2:25" ht="15" hidden="1" customHeight="1" outlineLevel="1">
      <c r="B22" s="41" t="s">
        <v>13</v>
      </c>
      <c r="C22" s="251">
        <v>0.28599232842065747</v>
      </c>
      <c r="D22" s="186">
        <v>3.3003104692605791E-2</v>
      </c>
      <c r="E22" s="251">
        <v>2.288877197922301E-2</v>
      </c>
      <c r="F22" s="186">
        <v>0.10941262772586824</v>
      </c>
      <c r="G22" s="251">
        <v>2.0040951315357238E-2</v>
      </c>
      <c r="H22" s="186">
        <v>0.35101056879845677</v>
      </c>
      <c r="I22" s="251">
        <v>1.4132896651032057E-2</v>
      </c>
      <c r="J22" s="186">
        <v>1.2179187938874358E-2</v>
      </c>
      <c r="K22" s="251">
        <v>7.6819530171338524E-2</v>
      </c>
      <c r="L22" s="186">
        <v>2.3123414618483419E-2</v>
      </c>
      <c r="M22" s="251">
        <v>1.4399648283033362E-2</v>
      </c>
      <c r="N22" s="186">
        <v>1.7435183058307459E-2</v>
      </c>
      <c r="O22" s="251">
        <v>2.1861284211514283E-2</v>
      </c>
      <c r="P22" s="186">
        <v>9.0399164178219735E-3</v>
      </c>
      <c r="Q22" s="251">
        <v>5.2658748095072254E-3</v>
      </c>
      <c r="R22" s="186">
        <v>1.6375586297857837E-2</v>
      </c>
      <c r="S22" s="251">
        <v>1.5889011561707311E-2</v>
      </c>
      <c r="T22" s="186">
        <v>1.3666081295029775E-2</v>
      </c>
      <c r="U22" s="251">
        <v>2.8749898115696111E-3</v>
      </c>
      <c r="V22" s="186">
        <v>3.5616282717211159E-3</v>
      </c>
      <c r="W22" s="251">
        <v>7.8469438413716966E-3</v>
      </c>
      <c r="X22" s="186">
        <v>0.71400767157934264</v>
      </c>
      <c r="Y22" s="256">
        <v>1</v>
      </c>
    </row>
    <row r="23" spans="2:25" ht="15" hidden="1" customHeight="1" outlineLevel="1">
      <c r="B23" s="41" t="s">
        <v>14</v>
      </c>
      <c r="C23" s="251">
        <v>0.37622736537799184</v>
      </c>
      <c r="D23" s="186">
        <v>2.5967353069048654E-2</v>
      </c>
      <c r="E23" s="251">
        <v>2.3248657591173696E-2</v>
      </c>
      <c r="F23" s="186">
        <v>0.10307046023025629</v>
      </c>
      <c r="G23" s="251">
        <v>1.4838487468027803E-2</v>
      </c>
      <c r="H23" s="186">
        <v>0.32567882692383698</v>
      </c>
      <c r="I23" s="251">
        <v>1.3251875984574297E-2</v>
      </c>
      <c r="J23" s="186">
        <v>1.4677567797997821E-2</v>
      </c>
      <c r="K23" s="251">
        <v>1.7334153929545418E-2</v>
      </c>
      <c r="L23" s="186">
        <v>6.1177706132451003E-3</v>
      </c>
      <c r="M23" s="251">
        <v>3.6588051291027456E-3</v>
      </c>
      <c r="N23" s="186">
        <v>6.0980085485045762E-3</v>
      </c>
      <c r="O23" s="251">
        <v>1.4595696386929934E-3</v>
      </c>
      <c r="P23" s="186">
        <v>6.7219251638839794E-3</v>
      </c>
      <c r="Q23" s="251">
        <v>4.5960916282247457E-3</v>
      </c>
      <c r="R23" s="186">
        <v>1.5086924853337248E-2</v>
      </c>
      <c r="S23" s="251">
        <v>2.0905441343368698E-2</v>
      </c>
      <c r="T23" s="186">
        <v>2.0394450812220861E-2</v>
      </c>
      <c r="U23" s="251">
        <v>3.4753002422264509E-3</v>
      </c>
      <c r="V23" s="186">
        <v>4.8191206445820887E-3</v>
      </c>
      <c r="W23" s="251">
        <v>9.7059969397031171E-3</v>
      </c>
      <c r="X23" s="186">
        <v>0.62377263462200827</v>
      </c>
      <c r="Y23" s="256">
        <v>1</v>
      </c>
    </row>
    <row r="24" spans="2:25" ht="15" hidden="1" customHeight="1" outlineLevel="1">
      <c r="B24" s="41" t="s">
        <v>15</v>
      </c>
      <c r="C24" s="251">
        <v>0.47669854761405955</v>
      </c>
      <c r="D24" s="186">
        <v>3.115767601147543E-2</v>
      </c>
      <c r="E24" s="251">
        <v>2.2048732101705496E-2</v>
      </c>
      <c r="F24" s="186">
        <v>7.5049916414056117E-2</v>
      </c>
      <c r="G24" s="251">
        <v>2.2277471129714267E-2</v>
      </c>
      <c r="H24" s="186">
        <v>0.24616594909594641</v>
      </c>
      <c r="I24" s="251">
        <v>1.1941459910813157E-2</v>
      </c>
      <c r="J24" s="186">
        <v>3.3252668978284758E-2</v>
      </c>
      <c r="K24" s="251">
        <v>6.5970900975240608E-3</v>
      </c>
      <c r="L24" s="186">
        <v>1.6653056338208825E-3</v>
      </c>
      <c r="M24" s="251">
        <v>1.6097241877626757E-3</v>
      </c>
      <c r="N24" s="186">
        <v>3.140351702288673E-3</v>
      </c>
      <c r="O24" s="251">
        <v>1.8170857365182926E-4</v>
      </c>
      <c r="P24" s="186">
        <v>4.3738322551957962E-3</v>
      </c>
      <c r="Q24" s="251">
        <v>3.5636257915011692E-3</v>
      </c>
      <c r="R24" s="186">
        <v>1.3568286081978357E-2</v>
      </c>
      <c r="S24" s="251">
        <v>1.3059502075753236E-2</v>
      </c>
      <c r="T24" s="186">
        <v>2.4297642919137549E-2</v>
      </c>
      <c r="U24" s="251">
        <v>2.2382220778054737E-3</v>
      </c>
      <c r="V24" s="186">
        <v>4.7522136379766645E-3</v>
      </c>
      <c r="W24" s="251">
        <v>8.9571638070725258E-3</v>
      </c>
      <c r="X24" s="186">
        <v>0.52330145238594039</v>
      </c>
      <c r="Y24" s="256">
        <v>1</v>
      </c>
    </row>
    <row r="25" spans="2:25" ht="15" hidden="1" customHeight="1" outlineLevel="1">
      <c r="B25" s="41" t="s">
        <v>16</v>
      </c>
      <c r="C25" s="251">
        <v>0.41623694423012703</v>
      </c>
      <c r="D25" s="186">
        <v>3.6416817328619629E-2</v>
      </c>
      <c r="E25" s="251">
        <v>2.5781043079722246E-2</v>
      </c>
      <c r="F25" s="186">
        <v>8.2619560335793832E-2</v>
      </c>
      <c r="G25" s="251">
        <v>1.8194589988369279E-2</v>
      </c>
      <c r="H25" s="186">
        <v>0.2860811386588975</v>
      </c>
      <c r="I25" s="251">
        <v>1.4081230783403771E-2</v>
      </c>
      <c r="J25" s="186">
        <v>1.6117182371975725E-2</v>
      </c>
      <c r="K25" s="251">
        <v>1.422402376812262E-2</v>
      </c>
      <c r="L25" s="186">
        <v>4.8618708184110827E-3</v>
      </c>
      <c r="M25" s="251">
        <v>4.1409965568465785E-3</v>
      </c>
      <c r="N25" s="186">
        <v>4.3989451744032059E-3</v>
      </c>
      <c r="O25" s="251">
        <v>8.2221121846175107E-4</v>
      </c>
      <c r="P25" s="186">
        <v>7.6601526963691428E-3</v>
      </c>
      <c r="Q25" s="251">
        <v>5.186609703013623E-3</v>
      </c>
      <c r="R25" s="186">
        <v>1.6563986227386314E-2</v>
      </c>
      <c r="S25" s="251">
        <v>1.8963829615725653E-2</v>
      </c>
      <c r="T25" s="186">
        <v>2.3869459574615091E-2</v>
      </c>
      <c r="U25" s="251">
        <v>3.1184145372470896E-3</v>
      </c>
      <c r="V25" s="186">
        <v>4.5762848489733872E-3</v>
      </c>
      <c r="W25" s="251">
        <v>1.0308732251638088E-2</v>
      </c>
      <c r="X25" s="186">
        <v>0.58376305576987297</v>
      </c>
      <c r="Y25" s="256">
        <v>1</v>
      </c>
    </row>
    <row r="26" spans="2:25" ht="15" hidden="1" customHeight="1" outlineLevel="1">
      <c r="B26" s="41" t="s">
        <v>17</v>
      </c>
      <c r="C26" s="251">
        <v>0.38445026267800081</v>
      </c>
      <c r="D26" s="186">
        <v>2.6299241406513501E-2</v>
      </c>
      <c r="E26" s="251">
        <v>2.1994637824488794E-2</v>
      </c>
      <c r="F26" s="186">
        <v>9.583602490153148E-2</v>
      </c>
      <c r="G26" s="251">
        <v>1.4600209227743827E-2</v>
      </c>
      <c r="H26" s="186">
        <v>0.31421605337022451</v>
      </c>
      <c r="I26" s="251">
        <v>1.647811397767094E-2</v>
      </c>
      <c r="J26" s="186">
        <v>1.5114703679778654E-2</v>
      </c>
      <c r="K26" s="251">
        <v>1.4242921413830755E-2</v>
      </c>
      <c r="L26" s="186">
        <v>4.4046441699203678E-3</v>
      </c>
      <c r="M26" s="251">
        <v>2.8725940238611093E-3</v>
      </c>
      <c r="N26" s="186">
        <v>6.4311806504353192E-3</v>
      </c>
      <c r="O26" s="251">
        <v>5.3450256961395763E-4</v>
      </c>
      <c r="P26" s="186">
        <v>6.2539658947344352E-3</v>
      </c>
      <c r="Q26" s="251">
        <v>4.0587895660525123E-3</v>
      </c>
      <c r="R26" s="186">
        <v>1.7944423165970193E-2</v>
      </c>
      <c r="S26" s="251">
        <v>2.5421742535542993E-2</v>
      </c>
      <c r="T26" s="186">
        <v>2.4795774285567288E-2</v>
      </c>
      <c r="U26" s="251">
        <v>3.2184486277289644E-3</v>
      </c>
      <c r="V26" s="186">
        <v>3.7472345923203129E-3</v>
      </c>
      <c r="W26" s="251">
        <v>1.1327452852300076E-2</v>
      </c>
      <c r="X26" s="186">
        <v>0.61554973732199936</v>
      </c>
      <c r="Y26" s="256">
        <v>1</v>
      </c>
    </row>
    <row r="27" spans="2:25" ht="15" hidden="1" customHeight="1" outlineLevel="1">
      <c r="B27" s="41" t="s">
        <v>18</v>
      </c>
      <c r="C27" s="251">
        <v>0.3749175690065174</v>
      </c>
      <c r="D27" s="186">
        <v>2.9443922659031153E-2</v>
      </c>
      <c r="E27" s="251">
        <v>2.3152047000653739E-2</v>
      </c>
      <c r="F27" s="186">
        <v>0.1047751453782976</v>
      </c>
      <c r="G27" s="251">
        <v>1.9997544912401903E-2</v>
      </c>
      <c r="H27" s="186">
        <v>0.32249002977507402</v>
      </c>
      <c r="I27" s="251">
        <v>2.3742980876009512E-2</v>
      </c>
      <c r="J27" s="186">
        <v>1.2603734587902128E-2</v>
      </c>
      <c r="K27" s="251">
        <v>1.0987944377992137E-2</v>
      </c>
      <c r="L27" s="186">
        <v>3.074569003662648E-3</v>
      </c>
      <c r="M27" s="251">
        <v>5.2812930889284111E-4</v>
      </c>
      <c r="N27" s="186">
        <v>5.6438467226007944E-3</v>
      </c>
      <c r="O27" s="251">
        <v>1.7413993428358546E-3</v>
      </c>
      <c r="P27" s="186">
        <v>6.1405737482621691E-3</v>
      </c>
      <c r="Q27" s="251">
        <v>4.9986725398452154E-3</v>
      </c>
      <c r="R27" s="186">
        <v>2.1285038524892018E-2</v>
      </c>
      <c r="S27" s="251">
        <v>1.5604080013017673E-2</v>
      </c>
      <c r="T27" s="186">
        <v>1.32888753129523E-2</v>
      </c>
      <c r="U27" s="251">
        <v>2.9832169069892917E-3</v>
      </c>
      <c r="V27" s="186">
        <v>4.2393082362479411E-3</v>
      </c>
      <c r="W27" s="251">
        <v>9.3493161439138096E-3</v>
      </c>
      <c r="X27" s="186">
        <v>0.6250824309934826</v>
      </c>
      <c r="Y27" s="256">
        <v>1</v>
      </c>
    </row>
    <row r="28" spans="2:25" ht="15" hidden="1" customHeight="1" outlineLevel="1">
      <c r="B28" s="41" t="s">
        <v>19</v>
      </c>
      <c r="C28" s="251">
        <v>0.31169132232392516</v>
      </c>
      <c r="D28" s="186">
        <v>3.207704992471859E-2</v>
      </c>
      <c r="E28" s="251">
        <v>2.9302392275888441E-2</v>
      </c>
      <c r="F28" s="186">
        <v>0.1217336233061683</v>
      </c>
      <c r="G28" s="251">
        <v>3.1467628994096983E-2</v>
      </c>
      <c r="H28" s="186">
        <v>0.29966780584566116</v>
      </c>
      <c r="I28" s="251">
        <v>1.747723633582678E-2</v>
      </c>
      <c r="J28" s="186">
        <v>1.508496044738666E-2</v>
      </c>
      <c r="K28" s="251">
        <v>6.751188968286212E-2</v>
      </c>
      <c r="L28" s="186">
        <v>2.2739765313194559E-2</v>
      </c>
      <c r="M28" s="251">
        <v>1.0257390722462539E-2</v>
      </c>
      <c r="N28" s="186">
        <v>1.6062423822383671E-2</v>
      </c>
      <c r="O28" s="251">
        <v>1.8452309824821357E-2</v>
      </c>
      <c r="P28" s="186">
        <v>7.1505389192935498E-3</v>
      </c>
      <c r="Q28" s="251">
        <v>6.7585976148937695E-3</v>
      </c>
      <c r="R28" s="186">
        <v>1.2781110341036732E-2</v>
      </c>
      <c r="S28" s="251">
        <v>1.492005831321846E-2</v>
      </c>
      <c r="T28" s="186">
        <v>1.6542790908873648E-2</v>
      </c>
      <c r="U28" s="251">
        <v>3.3219415433883804E-3</v>
      </c>
      <c r="V28" s="186">
        <v>5.0402695791410754E-3</v>
      </c>
      <c r="W28" s="251">
        <v>7.4707836436201996E-3</v>
      </c>
      <c r="X28" s="186">
        <v>0.68830867767607462</v>
      </c>
      <c r="Y28" s="256">
        <v>1</v>
      </c>
    </row>
    <row r="29" spans="2:25" ht="15" hidden="1" customHeight="1" outlineLevel="1">
      <c r="B29" s="41" t="s">
        <v>20</v>
      </c>
      <c r="C29" s="251">
        <v>0.19306826728659757</v>
      </c>
      <c r="D29" s="186">
        <v>2.8556218681930513E-2</v>
      </c>
      <c r="E29" s="251">
        <v>2.3015423386112115E-2</v>
      </c>
      <c r="F29" s="186">
        <v>0.12804633853306896</v>
      </c>
      <c r="G29" s="251">
        <v>2.4353614581400118E-2</v>
      </c>
      <c r="H29" s="186">
        <v>0.30751780185002492</v>
      </c>
      <c r="I29" s="251">
        <v>1.8246285786846655E-2</v>
      </c>
      <c r="J29" s="186">
        <v>1.6053410433984196E-2</v>
      </c>
      <c r="K29" s="251">
        <v>0.19800101585317015</v>
      </c>
      <c r="L29" s="186">
        <v>5.8079451439288124E-2</v>
      </c>
      <c r="M29" s="251">
        <v>3.7010265977709837E-2</v>
      </c>
      <c r="N29" s="186">
        <v>4.4111470349785596E-2</v>
      </c>
      <c r="O29" s="251">
        <v>5.8799828086386591E-2</v>
      </c>
      <c r="P29" s="186">
        <v>5.8167361809781494E-3</v>
      </c>
      <c r="Q29" s="251">
        <v>5.0182169823300158E-3</v>
      </c>
      <c r="R29" s="186">
        <v>1.1325786065229495E-2</v>
      </c>
      <c r="S29" s="251">
        <v>1.6212137491819451E-2</v>
      </c>
      <c r="T29" s="186">
        <v>1.4131592056809635E-2</v>
      </c>
      <c r="U29" s="251">
        <v>1.8607695087763854E-3</v>
      </c>
      <c r="V29" s="186">
        <v>2.5176553327407522E-3</v>
      </c>
      <c r="W29" s="251">
        <v>6.2587299881809392E-3</v>
      </c>
      <c r="X29" s="186">
        <v>0.80693173271340235</v>
      </c>
      <c r="Y29" s="256">
        <v>1</v>
      </c>
    </row>
    <row r="30" spans="2:25" ht="15" hidden="1" customHeight="1" outlineLevel="1">
      <c r="B30" s="41" t="s">
        <v>21</v>
      </c>
      <c r="C30" s="251">
        <v>0.19298100015042197</v>
      </c>
      <c r="D30" s="186">
        <v>3.4737098723488131E-2</v>
      </c>
      <c r="E30" s="251">
        <v>2.3976741652877987E-2</v>
      </c>
      <c r="F30" s="186">
        <v>0.12287658656265074</v>
      </c>
      <c r="G30" s="251">
        <v>2.8987348994507004E-2</v>
      </c>
      <c r="H30" s="186">
        <v>0.30990813886540347</v>
      </c>
      <c r="I30" s="251">
        <v>2.0063177223003149E-2</v>
      </c>
      <c r="J30" s="186">
        <v>2.1056480852321945E-2</v>
      </c>
      <c r="K30" s="251">
        <v>0.18084350410548208</v>
      </c>
      <c r="L30" s="186">
        <v>5.5277476645694039E-2</v>
      </c>
      <c r="M30" s="251">
        <v>3.5079438355524892E-2</v>
      </c>
      <c r="N30" s="186">
        <v>4.1324543158134976E-2</v>
      </c>
      <c r="O30" s="251">
        <v>4.9162045946128191E-2</v>
      </c>
      <c r="P30" s="186">
        <v>5.9390739194256992E-3</v>
      </c>
      <c r="Q30" s="251">
        <v>7.0387103132407633E-3</v>
      </c>
      <c r="R30" s="186">
        <v>8.2550533997956341E-3</v>
      </c>
      <c r="S30" s="251">
        <v>1.617295413167627E-2</v>
      </c>
      <c r="T30" s="186">
        <v>1.4816563013833633E-2</v>
      </c>
      <c r="U30" s="251">
        <v>1.9139897609328235E-3</v>
      </c>
      <c r="V30" s="186">
        <v>2.8632041952165819E-3</v>
      </c>
      <c r="W30" s="251">
        <v>7.5703741357221032E-3</v>
      </c>
      <c r="X30" s="186">
        <v>0.80701899984957792</v>
      </c>
      <c r="Y30" s="256">
        <v>1</v>
      </c>
    </row>
    <row r="31" spans="2:25" ht="15" hidden="1" customHeight="1" outlineLevel="1">
      <c r="B31" s="41" t="s">
        <v>22</v>
      </c>
      <c r="C31" s="251">
        <v>0.1752160323588895</v>
      </c>
      <c r="D31" s="186">
        <v>2.6992882094922913E-2</v>
      </c>
      <c r="E31" s="251">
        <v>2.8138050587030179E-2</v>
      </c>
      <c r="F31" s="186">
        <v>0.13781419903868883</v>
      </c>
      <c r="G31" s="251">
        <v>2.1808105481574868E-2</v>
      </c>
      <c r="H31" s="186">
        <v>0.30258450870695769</v>
      </c>
      <c r="I31" s="251">
        <v>2.1655766553725739E-2</v>
      </c>
      <c r="J31" s="186">
        <v>2.6036823996007669E-2</v>
      </c>
      <c r="K31" s="251">
        <v>0.18170094292543271</v>
      </c>
      <c r="L31" s="186">
        <v>5.4203766448664405E-2</v>
      </c>
      <c r="M31" s="251">
        <v>3.2209177107136291E-2</v>
      </c>
      <c r="N31" s="186">
        <v>4.2284558611089221E-2</v>
      </c>
      <c r="O31" s="251">
        <v>5.3003440758542797E-2</v>
      </c>
      <c r="P31" s="186">
        <v>6.1959919102776246E-3</v>
      </c>
      <c r="Q31" s="251">
        <v>8.7857536837128679E-3</v>
      </c>
      <c r="R31" s="186">
        <v>1.7277335644682583E-2</v>
      </c>
      <c r="S31" s="251">
        <v>1.664696766737583E-2</v>
      </c>
      <c r="T31" s="186">
        <v>1.5958815958815958E-2</v>
      </c>
      <c r="U31" s="251">
        <v>1.4997504793423161E-3</v>
      </c>
      <c r="V31" s="186">
        <v>3.5510729388280411E-3</v>
      </c>
      <c r="W31" s="251">
        <v>8.1369999737346682E-3</v>
      </c>
      <c r="X31" s="186">
        <v>0.82478396764111062</v>
      </c>
      <c r="Y31" s="256">
        <v>1</v>
      </c>
    </row>
    <row r="32" spans="2:25" ht="15" customHeight="1" collapsed="1">
      <c r="B32" s="192">
        <v>2009</v>
      </c>
      <c r="C32" s="194">
        <v>0.30803125548294291</v>
      </c>
      <c r="D32" s="194">
        <v>3.0037499612343987E-2</v>
      </c>
      <c r="E32" s="194">
        <v>2.537033363057168E-2</v>
      </c>
      <c r="F32" s="194">
        <v>0.11118526728722783</v>
      </c>
      <c r="G32" s="194">
        <v>2.1139041697342827E-2</v>
      </c>
      <c r="H32" s="194">
        <v>0.30384010984365883</v>
      </c>
      <c r="I32" s="194">
        <v>1.6298333270317104E-2</v>
      </c>
      <c r="J32" s="194">
        <v>1.8119785495590068E-2</v>
      </c>
      <c r="K32" s="194">
        <v>8.9493736116073336E-2</v>
      </c>
      <c r="L32" s="194">
        <v>2.7239154234414423E-2</v>
      </c>
      <c r="M32" s="194">
        <v>1.7123137817341583E-2</v>
      </c>
      <c r="N32" s="194">
        <v>2.0124126393278194E-2</v>
      </c>
      <c r="O32" s="194">
        <v>2.5007317671039142E-2</v>
      </c>
      <c r="P32" s="194">
        <v>6.5022127192805442E-3</v>
      </c>
      <c r="Q32" s="194">
        <v>5.8507382032558005E-3</v>
      </c>
      <c r="R32" s="194">
        <v>1.4441407864680225E-2</v>
      </c>
      <c r="S32" s="194">
        <v>1.673526939012894E-2</v>
      </c>
      <c r="T32" s="194">
        <v>1.7592148489458517E-2</v>
      </c>
      <c r="U32" s="194">
        <v>2.6774816675878364E-3</v>
      </c>
      <c r="V32" s="194">
        <v>4.0127176661960981E-3</v>
      </c>
      <c r="W32" s="194">
        <v>8.672661563343417E-3</v>
      </c>
      <c r="X32" s="194">
        <v>0.69196874451705714</v>
      </c>
      <c r="Y32" s="194">
        <v>1</v>
      </c>
    </row>
    <row r="33" spans="2:25" ht="15" hidden="1" customHeight="1" outlineLevel="1">
      <c r="B33" s="41" t="s">
        <v>11</v>
      </c>
      <c r="C33" s="251">
        <v>0.21240458992255054</v>
      </c>
      <c r="D33" s="186">
        <v>2.9748685406981421E-2</v>
      </c>
      <c r="E33" s="251">
        <v>2.67160405945349E-2</v>
      </c>
      <c r="F33" s="186">
        <v>0.12192499811069153</v>
      </c>
      <c r="G33" s="251">
        <v>1.7596165800835197E-2</v>
      </c>
      <c r="H33" s="186">
        <v>0.31673098441503356</v>
      </c>
      <c r="I33" s="251">
        <v>1.3727349629329868E-2</v>
      </c>
      <c r="J33" s="186">
        <v>1.9219752171485825E-2</v>
      </c>
      <c r="K33" s="251">
        <v>0.1728485652225849</v>
      </c>
      <c r="L33" s="186">
        <v>5.2812875576239079E-2</v>
      </c>
      <c r="M33" s="251">
        <v>3.1450281933579224E-2</v>
      </c>
      <c r="N33" s="186">
        <v>3.520452068853714E-2</v>
      </c>
      <c r="O33" s="251">
        <v>5.3380887024229468E-2</v>
      </c>
      <c r="P33" s="186">
        <v>4.9902121632460026E-3</v>
      </c>
      <c r="Q33" s="251">
        <v>6.5528530995628996E-3</v>
      </c>
      <c r="R33" s="186">
        <v>1.3303169406367091E-2</v>
      </c>
      <c r="S33" s="251">
        <v>1.3459189718261447E-2</v>
      </c>
      <c r="T33" s="186">
        <v>1.6925766023164139E-2</v>
      </c>
      <c r="U33" s="251">
        <v>2.5328922509099154E-3</v>
      </c>
      <c r="V33" s="186">
        <v>3.9638910490659499E-3</v>
      </c>
      <c r="W33" s="251">
        <v>7.3548950153948167E-3</v>
      </c>
      <c r="X33" s="186">
        <v>0.78759541007744938</v>
      </c>
      <c r="Y33" s="256">
        <v>1</v>
      </c>
    </row>
    <row r="34" spans="2:25" ht="15" hidden="1" customHeight="1" outlineLevel="1">
      <c r="B34" s="41" t="s">
        <v>12</v>
      </c>
      <c r="C34" s="251">
        <v>0.21493954694955297</v>
      </c>
      <c r="D34" s="186">
        <v>2.4806596562746096E-2</v>
      </c>
      <c r="E34" s="251">
        <v>2.2666419604391533E-2</v>
      </c>
      <c r="F34" s="186">
        <v>0.13954231713531293</v>
      </c>
      <c r="G34" s="251">
        <v>1.5284662065131792E-2</v>
      </c>
      <c r="H34" s="186">
        <v>0.29822578403668876</v>
      </c>
      <c r="I34" s="251">
        <v>1.4830685134571734E-2</v>
      </c>
      <c r="J34" s="186">
        <v>1.2123037013017094E-2</v>
      </c>
      <c r="K34" s="251">
        <v>0.18955853059711864</v>
      </c>
      <c r="L34" s="186">
        <v>5.837077870940844E-2</v>
      </c>
      <c r="M34" s="251">
        <v>4.1643118543567885E-2</v>
      </c>
      <c r="N34" s="186">
        <v>4.1985917450317323E-2</v>
      </c>
      <c r="O34" s="251">
        <v>4.7558715893824988E-2</v>
      </c>
      <c r="P34" s="186">
        <v>7.4836707277528142E-3</v>
      </c>
      <c r="Q34" s="251">
        <v>7.5716866632695601E-3</v>
      </c>
      <c r="R34" s="186">
        <v>1.4073284847361839E-2</v>
      </c>
      <c r="S34" s="251">
        <v>1.3410849122156853E-2</v>
      </c>
      <c r="T34" s="186">
        <v>1.5087784314633807E-2</v>
      </c>
      <c r="U34" s="251">
        <v>2.0220503080557741E-3</v>
      </c>
      <c r="V34" s="186">
        <v>3.1153008755269375E-3</v>
      </c>
      <c r="W34" s="251">
        <v>5.2577940427108909E-3</v>
      </c>
      <c r="X34" s="186">
        <v>0.78506045305044692</v>
      </c>
      <c r="Y34" s="256">
        <v>1</v>
      </c>
    </row>
    <row r="35" spans="2:25" ht="15" hidden="1" customHeight="1" outlineLevel="1">
      <c r="B35" s="41" t="s">
        <v>13</v>
      </c>
      <c r="C35" s="251">
        <v>0.25226260984888776</v>
      </c>
      <c r="D35" s="186">
        <v>3.8005508569514575E-2</v>
      </c>
      <c r="E35" s="251">
        <v>2.0196579436333476E-2</v>
      </c>
      <c r="F35" s="186">
        <v>0.10926159368302414</v>
      </c>
      <c r="G35" s="251">
        <v>1.9746207483416579E-2</v>
      </c>
      <c r="H35" s="186">
        <v>0.34464317641227821</v>
      </c>
      <c r="I35" s="251">
        <v>1.8521829460662612E-2</v>
      </c>
      <c r="J35" s="186">
        <v>1.1327194092206302E-2</v>
      </c>
      <c r="K35" s="251">
        <v>9.5693855704447356E-2</v>
      </c>
      <c r="L35" s="186">
        <v>2.7968324593703391E-2</v>
      </c>
      <c r="M35" s="251">
        <v>2.1697064887508853E-2</v>
      </c>
      <c r="N35" s="186">
        <v>2.2966706423118793E-2</v>
      </c>
      <c r="O35" s="251">
        <v>2.3061759800116328E-2</v>
      </c>
      <c r="P35" s="186">
        <v>7.9414833305798023E-3</v>
      </c>
      <c r="Q35" s="251">
        <v>5.4474637722158976E-3</v>
      </c>
      <c r="R35" s="186">
        <v>3.3406735663348099E-2</v>
      </c>
      <c r="S35" s="251">
        <v>1.4278375130415497E-2</v>
      </c>
      <c r="T35" s="186">
        <v>1.6804079147778581E-2</v>
      </c>
      <c r="U35" s="251">
        <v>2.1205955773021586E-3</v>
      </c>
      <c r="V35" s="186">
        <v>4.3543499367442407E-3</v>
      </c>
      <c r="W35" s="251">
        <v>5.9883627508447307E-3</v>
      </c>
      <c r="X35" s="186">
        <v>0.74773739015111229</v>
      </c>
      <c r="Y35" s="256">
        <v>1</v>
      </c>
    </row>
    <row r="36" spans="2:25" ht="15" hidden="1" customHeight="1" outlineLevel="1">
      <c r="B36" s="41" t="s">
        <v>14</v>
      </c>
      <c r="C36" s="251">
        <v>0.36756533004223746</v>
      </c>
      <c r="D36" s="186">
        <v>2.8740874746715932E-2</v>
      </c>
      <c r="E36" s="251">
        <v>1.8239008174080577E-2</v>
      </c>
      <c r="F36" s="186">
        <v>0.11408706583980438</v>
      </c>
      <c r="G36" s="251">
        <v>1.5410403235903607E-2</v>
      </c>
      <c r="H36" s="186">
        <v>0.31333123807041618</v>
      </c>
      <c r="I36" s="251">
        <v>1.8944243009615211E-2</v>
      </c>
      <c r="J36" s="186">
        <v>1.4416430949588485E-2</v>
      </c>
      <c r="K36" s="251">
        <v>1.8775599896769971E-2</v>
      </c>
      <c r="L36" s="186">
        <v>4.0832074897983696E-3</v>
      </c>
      <c r="M36" s="251">
        <v>6.3164511356580532E-3</v>
      </c>
      <c r="N36" s="186">
        <v>7.9134503103288796E-3</v>
      </c>
      <c r="O36" s="251">
        <v>4.6249096098467137E-4</v>
      </c>
      <c r="P36" s="186">
        <v>6.505535837939079E-3</v>
      </c>
      <c r="Q36" s="251">
        <v>5.1282837497029585E-3</v>
      </c>
      <c r="R36" s="186">
        <v>1.881903827432102E-2</v>
      </c>
      <c r="S36" s="251">
        <v>2.1816286325343229E-2</v>
      </c>
      <c r="T36" s="186">
        <v>2.6244445636870496E-2</v>
      </c>
      <c r="U36" s="251">
        <v>1.6685447376960795E-3</v>
      </c>
      <c r="V36" s="186">
        <v>4.6019128217314534E-3</v>
      </c>
      <c r="W36" s="251">
        <v>5.7057586512639291E-3</v>
      </c>
      <c r="X36" s="186">
        <v>0.63243466995776265</v>
      </c>
      <c r="Y36" s="256">
        <v>1</v>
      </c>
    </row>
    <row r="37" spans="2:25" ht="15" hidden="1" customHeight="1" outlineLevel="1">
      <c r="B37" s="41" t="s">
        <v>15</v>
      </c>
      <c r="C37" s="251">
        <v>0.44197154758210866</v>
      </c>
      <c r="D37" s="186">
        <v>2.6498547290626499E-2</v>
      </c>
      <c r="E37" s="251">
        <v>1.687211456188354E-2</v>
      </c>
      <c r="F37" s="186">
        <v>8.5218094459018554E-2</v>
      </c>
      <c r="G37" s="251">
        <v>2.3995561949357327E-2</v>
      </c>
      <c r="H37" s="186">
        <v>0.26615892358466614</v>
      </c>
      <c r="I37" s="251">
        <v>1.3637603076546972E-2</v>
      </c>
      <c r="J37" s="186">
        <v>3.4545334875367879E-2</v>
      </c>
      <c r="K37" s="251">
        <v>9.2127161434092143E-3</v>
      </c>
      <c r="L37" s="186">
        <v>1.4931407670681599E-3</v>
      </c>
      <c r="M37" s="251">
        <v>2.8790913279362123E-3</v>
      </c>
      <c r="N37" s="186">
        <v>4.5659266781378997E-3</v>
      </c>
      <c r="O37" s="251">
        <v>2.7455737026694122E-4</v>
      </c>
      <c r="P37" s="186">
        <v>3.8795332524705463E-3</v>
      </c>
      <c r="Q37" s="251">
        <v>4.5095107801378428E-3</v>
      </c>
      <c r="R37" s="186">
        <v>1.8651095878818653E-2</v>
      </c>
      <c r="S37" s="251">
        <v>1.481669534474815E-2</v>
      </c>
      <c r="T37" s="186">
        <v>2.8266245427961599E-2</v>
      </c>
      <c r="U37" s="251">
        <v>1.318251483267985E-3</v>
      </c>
      <c r="V37" s="186">
        <v>4.204864930937538E-3</v>
      </c>
      <c r="W37" s="251">
        <v>6.2433593786729103E-3</v>
      </c>
      <c r="X37" s="186">
        <v>0.55802845241789145</v>
      </c>
      <c r="Y37" s="256">
        <v>1</v>
      </c>
    </row>
    <row r="38" spans="2:25" ht="15" hidden="1" customHeight="1" outlineLevel="1">
      <c r="B38" s="41" t="s">
        <v>16</v>
      </c>
      <c r="C38" s="251">
        <v>0.40011550184482114</v>
      </c>
      <c r="D38" s="186">
        <v>3.4793861290840063E-2</v>
      </c>
      <c r="E38" s="251">
        <v>1.9588257312443184E-2</v>
      </c>
      <c r="F38" s="186">
        <v>8.9881824501363561E-2</v>
      </c>
      <c r="G38" s="251">
        <v>1.7915619485589007E-2</v>
      </c>
      <c r="H38" s="186">
        <v>0.29807389979145499</v>
      </c>
      <c r="I38" s="251">
        <v>1.5231271055023796E-2</v>
      </c>
      <c r="J38" s="186">
        <v>1.7973370407999571E-2</v>
      </c>
      <c r="K38" s="251">
        <v>1.767819902679001E-2</v>
      </c>
      <c r="L38" s="186">
        <v>2.921768889364205E-3</v>
      </c>
      <c r="M38" s="251">
        <v>6.3397679268488317E-3</v>
      </c>
      <c r="N38" s="186">
        <v>7.9418212929789848E-3</v>
      </c>
      <c r="O38" s="251">
        <v>4.7484091759798943E-4</v>
      </c>
      <c r="P38" s="186">
        <v>6.3226565424308861E-3</v>
      </c>
      <c r="Q38" s="251">
        <v>6.0424576225870273E-3</v>
      </c>
      <c r="R38" s="186">
        <v>1.881396716753115E-2</v>
      </c>
      <c r="S38" s="251">
        <v>1.7714560718678145E-2</v>
      </c>
      <c r="T38" s="186">
        <v>2.7690497834340411E-2</v>
      </c>
      <c r="U38" s="251">
        <v>1.8266402866156889E-3</v>
      </c>
      <c r="V38" s="186">
        <v>4.1003154911502058E-3</v>
      </c>
      <c r="W38" s="251">
        <v>6.2370996203411581E-3</v>
      </c>
      <c r="X38" s="186">
        <v>0.59988449815517886</v>
      </c>
      <c r="Y38" s="256">
        <v>1</v>
      </c>
    </row>
    <row r="39" spans="2:25" ht="15" hidden="1" customHeight="1" outlineLevel="1">
      <c r="B39" s="41" t="s">
        <v>17</v>
      </c>
      <c r="C39" s="251">
        <v>0.38914248653806494</v>
      </c>
      <c r="D39" s="186">
        <v>2.6434345266641984E-2</v>
      </c>
      <c r="E39" s="251">
        <v>1.7525985821171829E-2</v>
      </c>
      <c r="F39" s="186">
        <v>0.10314563241897369</v>
      </c>
      <c r="G39" s="251">
        <v>1.3125231406129249E-2</v>
      </c>
      <c r="H39" s="186">
        <v>0.31683692359684018</v>
      </c>
      <c r="I39" s="251">
        <v>1.9635664250517479E-2</v>
      </c>
      <c r="J39" s="186">
        <v>1.8400669928509483E-2</v>
      </c>
      <c r="K39" s="251">
        <v>1.3592392236184586E-2</v>
      </c>
      <c r="L39" s="186">
        <v>2.0823445509913501E-3</v>
      </c>
      <c r="M39" s="251">
        <v>4.1945078783692108E-3</v>
      </c>
      <c r="N39" s="186">
        <v>6.9452900000248488E-3</v>
      </c>
      <c r="O39" s="251">
        <v>3.7024980679917799E-4</v>
      </c>
      <c r="P39" s="186">
        <v>4.967311166386287E-3</v>
      </c>
      <c r="Q39" s="251">
        <v>4.7958532021638491E-3</v>
      </c>
      <c r="R39" s="186">
        <v>1.8142240533159722E-2</v>
      </c>
      <c r="S39" s="251">
        <v>1.4273254297009923E-2</v>
      </c>
      <c r="T39" s="186">
        <v>2.6558590168252447E-2</v>
      </c>
      <c r="U39" s="251">
        <v>2.2687119034070437E-3</v>
      </c>
      <c r="V39" s="186">
        <v>4.0603233846299115E-3</v>
      </c>
      <c r="W39" s="251">
        <v>7.0943838819574039E-3</v>
      </c>
      <c r="X39" s="186">
        <v>0.61085751346193495</v>
      </c>
      <c r="Y39" s="256">
        <v>1</v>
      </c>
    </row>
    <row r="40" spans="2:25" ht="15" hidden="1" customHeight="1" outlineLevel="1">
      <c r="B40" s="41" t="s">
        <v>18</v>
      </c>
      <c r="C40" s="251">
        <v>0.37449810617519996</v>
      </c>
      <c r="D40" s="186">
        <v>2.8181081113786803E-2</v>
      </c>
      <c r="E40" s="251">
        <v>1.7437709500586904E-2</v>
      </c>
      <c r="F40" s="186">
        <v>0.11682660309546571</v>
      </c>
      <c r="G40" s="251">
        <v>1.8364655057661824E-2</v>
      </c>
      <c r="H40" s="186">
        <v>0.32342171182400137</v>
      </c>
      <c r="I40" s="251">
        <v>1.6704381814441473E-2</v>
      </c>
      <c r="J40" s="186">
        <v>1.2822343502305263E-2</v>
      </c>
      <c r="K40" s="251">
        <v>1.0813558091411837E-2</v>
      </c>
      <c r="L40" s="186">
        <v>1.4981182763169041E-3</v>
      </c>
      <c r="M40" s="251">
        <v>2.7251715333325268E-3</v>
      </c>
      <c r="N40" s="186">
        <v>5.8327383617507896E-3</v>
      </c>
      <c r="O40" s="251">
        <v>7.5752992001161708E-4</v>
      </c>
      <c r="P40" s="186">
        <v>5.8375788085240268E-3</v>
      </c>
      <c r="Q40" s="251">
        <v>6.3167830390745069E-3</v>
      </c>
      <c r="R40" s="186">
        <v>2.0228227065358134E-2</v>
      </c>
      <c r="S40" s="251">
        <v>2.0954294081343708E-2</v>
      </c>
      <c r="T40" s="186">
        <v>1.549427012113218E-2</v>
      </c>
      <c r="U40" s="251">
        <v>1.6723743601534421E-3</v>
      </c>
      <c r="V40" s="186">
        <v>3.9522247903481487E-3</v>
      </c>
      <c r="W40" s="251">
        <v>6.4740975592047145E-3</v>
      </c>
      <c r="X40" s="186">
        <v>0.62550189382479982</v>
      </c>
      <c r="Y40" s="256">
        <v>1</v>
      </c>
    </row>
    <row r="41" spans="2:25" ht="15" hidden="1" customHeight="1" outlineLevel="1">
      <c r="B41" s="41" t="s">
        <v>19</v>
      </c>
      <c r="C41" s="251">
        <v>0.28279397145912738</v>
      </c>
      <c r="D41" s="186">
        <v>3.7631267755598163E-2</v>
      </c>
      <c r="E41" s="251">
        <v>1.8807389155599107E-2</v>
      </c>
      <c r="F41" s="186">
        <v>0.13641717352077906</v>
      </c>
      <c r="G41" s="251">
        <v>3.0825838488247739E-2</v>
      </c>
      <c r="H41" s="186">
        <v>0.33531285187296533</v>
      </c>
      <c r="I41" s="251">
        <v>1.2882967346188818E-2</v>
      </c>
      <c r="J41" s="186">
        <v>1.3686238851957768E-2</v>
      </c>
      <c r="K41" s="251">
        <v>5.8059333732220844E-2</v>
      </c>
      <c r="L41" s="186">
        <v>2.0100632723537976E-2</v>
      </c>
      <c r="M41" s="251">
        <v>8.5697998181449853E-3</v>
      </c>
      <c r="N41" s="186">
        <v>1.5170288847953189E-2</v>
      </c>
      <c r="O41" s="251">
        <v>1.4218612342584697E-2</v>
      </c>
      <c r="P41" s="186">
        <v>6.5863552203225331E-3</v>
      </c>
      <c r="Q41" s="251">
        <v>6.1152282374668443E-3</v>
      </c>
      <c r="R41" s="186">
        <v>1.645410987623494E-2</v>
      </c>
      <c r="S41" s="251">
        <v>1.5080774721210609E-2</v>
      </c>
      <c r="T41" s="186">
        <v>1.6859279081490833E-2</v>
      </c>
      <c r="U41" s="251">
        <v>2.7443146751343888E-3</v>
      </c>
      <c r="V41" s="186">
        <v>3.0293464997620807E-3</v>
      </c>
      <c r="W41" s="251">
        <v>6.7135595056935695E-3</v>
      </c>
      <c r="X41" s="186">
        <v>0.71720602854087268</v>
      </c>
      <c r="Y41" s="256">
        <v>1</v>
      </c>
    </row>
    <row r="42" spans="2:25" ht="15" hidden="1" customHeight="1" outlineLevel="1">
      <c r="B42" s="41" t="s">
        <v>20</v>
      </c>
      <c r="C42" s="251">
        <v>0.23294028731526148</v>
      </c>
      <c r="D42" s="186">
        <v>2.6117779969020809E-2</v>
      </c>
      <c r="E42" s="251">
        <v>2.2132210682112963E-2</v>
      </c>
      <c r="F42" s="186">
        <v>0.14020937523987223</v>
      </c>
      <c r="G42" s="251">
        <v>2.0223073789125006E-2</v>
      </c>
      <c r="H42" s="186">
        <v>0.30441286167811166</v>
      </c>
      <c r="I42" s="251">
        <v>1.5363631532643288E-2</v>
      </c>
      <c r="J42" s="186">
        <v>1.3875685665531025E-2</v>
      </c>
      <c r="K42" s="251">
        <v>0.16388660907765071</v>
      </c>
      <c r="L42" s="186">
        <v>5.1123536902435235E-2</v>
      </c>
      <c r="M42" s="251">
        <v>3.1052013155330922E-2</v>
      </c>
      <c r="N42" s="186">
        <v>4.016469750021158E-2</v>
      </c>
      <c r="O42" s="251">
        <v>4.1546361519672968E-2</v>
      </c>
      <c r="P42" s="186">
        <v>4.684274026094162E-3</v>
      </c>
      <c r="Q42" s="251">
        <v>5.8966743622597094E-3</v>
      </c>
      <c r="R42" s="186">
        <v>1.0726593883282849E-2</v>
      </c>
      <c r="S42" s="251">
        <v>1.2301139774406937E-2</v>
      </c>
      <c r="T42" s="186">
        <v>1.5717904358146208E-2</v>
      </c>
      <c r="U42" s="251">
        <v>2.9758917342245263E-3</v>
      </c>
      <c r="V42" s="186">
        <v>2.8735462513014608E-3</v>
      </c>
      <c r="W42" s="251">
        <v>5.662460660955001E-3</v>
      </c>
      <c r="X42" s="186">
        <v>0.76705971268473849</v>
      </c>
      <c r="Y42" s="256">
        <v>1</v>
      </c>
    </row>
    <row r="43" spans="2:25" ht="15" hidden="1" customHeight="1" outlineLevel="1">
      <c r="B43" s="41" t="s">
        <v>21</v>
      </c>
      <c r="C43" s="251">
        <v>0.18321744310942387</v>
      </c>
      <c r="D43" s="186">
        <v>3.2931957435890745E-2</v>
      </c>
      <c r="E43" s="251">
        <v>2.0647158841358676E-2</v>
      </c>
      <c r="F43" s="186">
        <v>0.12573328288955857</v>
      </c>
      <c r="G43" s="251">
        <v>2.7285298683678395E-2</v>
      </c>
      <c r="H43" s="186">
        <v>0.35467191977700374</v>
      </c>
      <c r="I43" s="251">
        <v>1.347414104253367E-2</v>
      </c>
      <c r="J43" s="186">
        <v>1.8118447201457652E-2</v>
      </c>
      <c r="K43" s="251">
        <v>0.16379006692497358</v>
      </c>
      <c r="L43" s="186">
        <v>4.7127966289642935E-2</v>
      </c>
      <c r="M43" s="251">
        <v>2.9474819424332162E-2</v>
      </c>
      <c r="N43" s="186">
        <v>4.1179079748998731E-2</v>
      </c>
      <c r="O43" s="251">
        <v>4.600820146199975E-2</v>
      </c>
      <c r="P43" s="186">
        <v>4.1029053005100912E-3</v>
      </c>
      <c r="Q43" s="251">
        <v>6.5924795289595099E-3</v>
      </c>
      <c r="R43" s="186">
        <v>1.1034575728716859E-2</v>
      </c>
      <c r="S43" s="251">
        <v>1.2095634439182637E-2</v>
      </c>
      <c r="T43" s="186">
        <v>1.6418144103948963E-2</v>
      </c>
      <c r="U43" s="251">
        <v>2.1025487152057541E-3</v>
      </c>
      <c r="V43" s="186">
        <v>2.7265729977952592E-3</v>
      </c>
      <c r="W43" s="251">
        <v>5.0574232798020514E-3</v>
      </c>
      <c r="X43" s="186">
        <v>0.81678255689057599</v>
      </c>
      <c r="Y43" s="256">
        <v>1</v>
      </c>
    </row>
    <row r="44" spans="2:25" ht="15" hidden="1" customHeight="1" outlineLevel="1">
      <c r="B44" s="41" t="s">
        <v>22</v>
      </c>
      <c r="C44" s="251">
        <v>0.16911655240916956</v>
      </c>
      <c r="D44" s="186">
        <v>2.5842776152113379E-2</v>
      </c>
      <c r="E44" s="251">
        <v>2.4551735583176935E-2</v>
      </c>
      <c r="F44" s="186">
        <v>0.14029876972863742</v>
      </c>
      <c r="G44" s="251">
        <v>2.3216765467471392E-2</v>
      </c>
      <c r="H44" s="186">
        <v>0.32601092869502402</v>
      </c>
      <c r="I44" s="251">
        <v>1.4484547781923967E-2</v>
      </c>
      <c r="J44" s="186">
        <v>2.6999587550366445E-2</v>
      </c>
      <c r="K44" s="251">
        <v>0.17462971052869211</v>
      </c>
      <c r="L44" s="186">
        <v>4.9196211320644202E-2</v>
      </c>
      <c r="M44" s="251">
        <v>3.3103354020895821E-2</v>
      </c>
      <c r="N44" s="186">
        <v>4.273368688483381E-2</v>
      </c>
      <c r="O44" s="251">
        <v>4.9596458302318257E-2</v>
      </c>
      <c r="P44" s="186">
        <v>4.1586637608084986E-3</v>
      </c>
      <c r="Q44" s="251">
        <v>7.2459346865260755E-3</v>
      </c>
      <c r="R44" s="186">
        <v>1.7598664541778219E-2</v>
      </c>
      <c r="S44" s="251">
        <v>1.3244758350884815E-2</v>
      </c>
      <c r="T44" s="186">
        <v>2.0778675621786126E-2</v>
      </c>
      <c r="U44" s="251">
        <v>2.3355875698906885E-3</v>
      </c>
      <c r="V44" s="186">
        <v>3.7950247347753614E-3</v>
      </c>
      <c r="W44" s="251">
        <v>5.6913168369750111E-3</v>
      </c>
      <c r="X44" s="186">
        <v>0.83088344759083055</v>
      </c>
      <c r="Y44" s="256">
        <v>1</v>
      </c>
    </row>
    <row r="45" spans="2:25" ht="15" customHeight="1" collapsed="1">
      <c r="B45" s="197">
        <v>2008</v>
      </c>
      <c r="C45" s="199">
        <v>0.29488597359913704</v>
      </c>
      <c r="D45" s="199">
        <v>2.9963001152423122E-2</v>
      </c>
      <c r="E45" s="199">
        <v>2.0403123238605627E-2</v>
      </c>
      <c r="F45" s="199">
        <v>0.11805166234059233</v>
      </c>
      <c r="G45" s="199">
        <v>2.0407280200184154E-2</v>
      </c>
      <c r="H45" s="199">
        <v>0.31542476494744182</v>
      </c>
      <c r="I45" s="199">
        <v>1.5534943324552696E-2</v>
      </c>
      <c r="J45" s="199">
        <v>1.8044425448389717E-2</v>
      </c>
      <c r="K45" s="199">
        <v>9.0749305551225373E-2</v>
      </c>
      <c r="L45" s="199">
        <v>2.6600586093792011E-2</v>
      </c>
      <c r="M45" s="199">
        <v>1.8287418747934509E-2</v>
      </c>
      <c r="N45" s="199">
        <v>2.2760309406429344E-2</v>
      </c>
      <c r="O45" s="199">
        <v>2.3100991303069519E-2</v>
      </c>
      <c r="P45" s="199">
        <v>5.579776155177108E-3</v>
      </c>
      <c r="Q45" s="199">
        <v>5.994905454632716E-3</v>
      </c>
      <c r="R45" s="199">
        <v>1.7525938967868009E-2</v>
      </c>
      <c r="S45" s="199">
        <v>1.5184813787961327E-2</v>
      </c>
      <c r="T45" s="199">
        <v>2.0298821293544409E-2</v>
      </c>
      <c r="U45" s="199">
        <v>2.1279864226076734E-3</v>
      </c>
      <c r="V45" s="199">
        <v>3.7168905096000302E-3</v>
      </c>
      <c r="W45" s="199">
        <v>6.106387606056844E-3</v>
      </c>
      <c r="X45" s="199">
        <v>0.70511402640086307</v>
      </c>
      <c r="Y45" s="199">
        <v>1</v>
      </c>
    </row>
    <row r="46" spans="2:25" ht="15" hidden="1" customHeight="1" outlineLevel="1">
      <c r="B46" s="41" t="s">
        <v>11</v>
      </c>
      <c r="C46" s="251">
        <v>0.19484596291429407</v>
      </c>
      <c r="D46" s="186">
        <v>2.4202894583150825E-2</v>
      </c>
      <c r="E46" s="251">
        <v>2.4916958680099285E-2</v>
      </c>
      <c r="F46" s="186">
        <v>0.12563193531902467</v>
      </c>
      <c r="G46" s="251">
        <v>1.747517885822748E-2</v>
      </c>
      <c r="H46" s="186">
        <v>0.32943677909183822</v>
      </c>
      <c r="I46" s="251">
        <v>1.2328442108336984E-2</v>
      </c>
      <c r="J46" s="186">
        <v>1.7812819389691925E-2</v>
      </c>
      <c r="K46" s="251">
        <v>0.18798136589283107</v>
      </c>
      <c r="L46" s="186">
        <v>5.6285589137100307E-2</v>
      </c>
      <c r="M46" s="251">
        <v>3.2815009490436559E-2</v>
      </c>
      <c r="N46" s="186">
        <v>4.4390604467805517E-2</v>
      </c>
      <c r="O46" s="251">
        <v>5.4490162797488688E-2</v>
      </c>
      <c r="P46" s="186">
        <v>4.758906409694846E-3</v>
      </c>
      <c r="Q46" s="251">
        <v>5.7284822601839681E-3</v>
      </c>
      <c r="R46" s="186">
        <v>1.1913235508833407E-2</v>
      </c>
      <c r="S46" s="251">
        <v>1.2492699664184552E-2</v>
      </c>
      <c r="T46" s="186">
        <v>1.6872901153453058E-2</v>
      </c>
      <c r="U46" s="251">
        <v>2.3612023653088042E-3</v>
      </c>
      <c r="V46" s="186">
        <v>3.4653781573952404E-3</v>
      </c>
      <c r="W46" s="251">
        <v>7.7748576434515989E-3</v>
      </c>
      <c r="X46" s="186">
        <v>0.80515403708570599</v>
      </c>
      <c r="Y46" s="256">
        <v>1</v>
      </c>
    </row>
    <row r="47" spans="2:25" ht="15" hidden="1" customHeight="1" outlineLevel="1">
      <c r="B47" s="41" t="s">
        <v>12</v>
      </c>
      <c r="C47" s="251">
        <v>0.19759141477061615</v>
      </c>
      <c r="D47" s="186">
        <v>2.4061810154525385E-2</v>
      </c>
      <c r="E47" s="251">
        <v>1.9530959718488405E-2</v>
      </c>
      <c r="F47" s="186">
        <v>0.13725220204139618</v>
      </c>
      <c r="G47" s="251">
        <v>1.2862544532598955E-2</v>
      </c>
      <c r="H47" s="186">
        <v>0.3567634909186283</v>
      </c>
      <c r="I47" s="251">
        <v>9.9162896422092545E-3</v>
      </c>
      <c r="J47" s="186">
        <v>1.2908443162197015E-2</v>
      </c>
      <c r="K47" s="251">
        <v>0.15779074596201342</v>
      </c>
      <c r="L47" s="186">
        <v>4.9826240902235919E-2</v>
      </c>
      <c r="M47" s="251">
        <v>2.9958691233361746E-2</v>
      </c>
      <c r="N47" s="186">
        <v>3.2494044106397398E-2</v>
      </c>
      <c r="O47" s="251">
        <v>4.5511769720018358E-2</v>
      </c>
      <c r="P47" s="186">
        <v>6.1635302603107994E-3</v>
      </c>
      <c r="Q47" s="251">
        <v>8.1983695058247541E-3</v>
      </c>
      <c r="R47" s="186">
        <v>1.7002163792538195E-2</v>
      </c>
      <c r="S47" s="251">
        <v>1.3107337223788604E-2</v>
      </c>
      <c r="T47" s="186">
        <v>1.6497278866959543E-2</v>
      </c>
      <c r="U47" s="251">
        <v>1.7157344873560203E-3</v>
      </c>
      <c r="V47" s="186">
        <v>3.2631739995191574E-3</v>
      </c>
      <c r="W47" s="251">
        <v>5.374510961029878E-3</v>
      </c>
      <c r="X47" s="186">
        <v>0.80240858522938374</v>
      </c>
      <c r="Y47" s="256">
        <v>1</v>
      </c>
    </row>
    <row r="48" spans="2:25" ht="15" hidden="1" customHeight="1" outlineLevel="1">
      <c r="B48" s="41" t="s">
        <v>13</v>
      </c>
      <c r="C48" s="251">
        <v>0.27745192060692209</v>
      </c>
      <c r="D48" s="186">
        <v>3.4927131676742072E-2</v>
      </c>
      <c r="E48" s="251">
        <v>2.0672426489476477E-2</v>
      </c>
      <c r="F48" s="186">
        <v>0.10491625708560957</v>
      </c>
      <c r="G48" s="251">
        <v>1.7705461271042763E-2</v>
      </c>
      <c r="H48" s="186">
        <v>0.35389944000137002</v>
      </c>
      <c r="I48" s="251">
        <v>1.0690493723562755E-2</v>
      </c>
      <c r="J48" s="186">
        <v>1.3899354374668197E-2</v>
      </c>
      <c r="K48" s="251">
        <v>9.6229428184885168E-2</v>
      </c>
      <c r="L48" s="186">
        <v>3.3891048584590619E-2</v>
      </c>
      <c r="M48" s="251">
        <v>1.8647354991180448E-2</v>
      </c>
      <c r="N48" s="186">
        <v>1.8696590344733102E-2</v>
      </c>
      <c r="O48" s="251">
        <v>2.4994434264381006E-2</v>
      </c>
      <c r="P48" s="186">
        <v>7.1198602572226126E-3</v>
      </c>
      <c r="Q48" s="251">
        <v>5.762677033206035E-3</v>
      </c>
      <c r="R48" s="186">
        <v>1.5419228332163101E-2</v>
      </c>
      <c r="S48" s="251">
        <v>1.2060520952853938E-2</v>
      </c>
      <c r="T48" s="186">
        <v>1.7392923809360712E-2</v>
      </c>
      <c r="U48" s="251">
        <v>2.239138252872776E-3</v>
      </c>
      <c r="V48" s="186">
        <v>3.4528967513229327E-3</v>
      </c>
      <c r="W48" s="251">
        <v>6.1608411967187847E-3</v>
      </c>
      <c r="X48" s="186">
        <v>0.72254807939307808</v>
      </c>
      <c r="Y48" s="256">
        <v>1</v>
      </c>
    </row>
    <row r="49" spans="2:25" ht="15" hidden="1" customHeight="1" outlineLevel="1">
      <c r="B49" s="41" t="s">
        <v>14</v>
      </c>
      <c r="C49" s="251">
        <v>0.38274642472704906</v>
      </c>
      <c r="D49" s="186">
        <v>2.554620700092021E-2</v>
      </c>
      <c r="E49" s="251">
        <v>1.8789862554278978E-2</v>
      </c>
      <c r="F49" s="186">
        <v>0.11840444825221082</v>
      </c>
      <c r="G49" s="251">
        <v>1.6043877184889026E-2</v>
      </c>
      <c r="H49" s="186">
        <v>0.31102616863035132</v>
      </c>
      <c r="I49" s="251">
        <v>1.4650137055180881E-2</v>
      </c>
      <c r="J49" s="186">
        <v>1.6737085935917245E-2</v>
      </c>
      <c r="K49" s="251">
        <v>1.1857775043996788E-2</v>
      </c>
      <c r="L49" s="186">
        <v>1.7989255264359062E-3</v>
      </c>
      <c r="M49" s="251">
        <v>3.1194393796269856E-3</v>
      </c>
      <c r="N49" s="186">
        <v>6.4414714576178514E-3</v>
      </c>
      <c r="O49" s="251">
        <v>4.9793868031604456E-4</v>
      </c>
      <c r="P49" s="186">
        <v>5.8825108802042529E-3</v>
      </c>
      <c r="Q49" s="251">
        <v>5.7458218307057307E-3</v>
      </c>
      <c r="R49" s="186">
        <v>1.8138148693277095E-2</v>
      </c>
      <c r="S49" s="251">
        <v>1.6519847982249952E-2</v>
      </c>
      <c r="T49" s="186">
        <v>2.1257588072904079E-2</v>
      </c>
      <c r="U49" s="251">
        <v>2.3920583662241359E-3</v>
      </c>
      <c r="V49" s="186">
        <v>4.9427736649019132E-3</v>
      </c>
      <c r="W49" s="251">
        <v>9.3192641247385206E-3</v>
      </c>
      <c r="X49" s="186">
        <v>0.61725357527295099</v>
      </c>
      <c r="Y49" s="256">
        <v>1</v>
      </c>
    </row>
    <row r="50" spans="2:25" ht="15" hidden="1" customHeight="1" outlineLevel="1">
      <c r="B50" s="41" t="s">
        <v>15</v>
      </c>
      <c r="C50" s="251">
        <v>0.43407013348669671</v>
      </c>
      <c r="D50" s="186">
        <v>2.5908451130550594E-2</v>
      </c>
      <c r="E50" s="251">
        <v>2.3522868299179708E-2</v>
      </c>
      <c r="F50" s="186">
        <v>9.1516708538910918E-2</v>
      </c>
      <c r="G50" s="251">
        <v>2.0147864515543179E-2</v>
      </c>
      <c r="H50" s="186">
        <v>0.27480173744589398</v>
      </c>
      <c r="I50" s="251">
        <v>1.1574144141417199E-2</v>
      </c>
      <c r="J50" s="186">
        <v>3.9035778067015768E-2</v>
      </c>
      <c r="K50" s="251">
        <v>7.0924266731240727E-3</v>
      </c>
      <c r="L50" s="186">
        <v>1.1748191421739262E-3</v>
      </c>
      <c r="M50" s="251">
        <v>1.6912855283470049E-3</v>
      </c>
      <c r="N50" s="186">
        <v>3.9709265369131577E-3</v>
      </c>
      <c r="O50" s="251">
        <v>2.5539546568998397E-4</v>
      </c>
      <c r="P50" s="186">
        <v>3.2614946877743138E-3</v>
      </c>
      <c r="Q50" s="251">
        <v>4.4003692829252053E-3</v>
      </c>
      <c r="R50" s="186">
        <v>1.5013469746042316E-2</v>
      </c>
      <c r="S50" s="251">
        <v>1.2866256015982082E-2</v>
      </c>
      <c r="T50" s="186">
        <v>2.5715485667584827E-2</v>
      </c>
      <c r="U50" s="251">
        <v>1.835063716439144E-3</v>
      </c>
      <c r="V50" s="186">
        <v>3.5849956109816265E-3</v>
      </c>
      <c r="W50" s="251">
        <v>5.6527529739383115E-3</v>
      </c>
      <c r="X50" s="186">
        <v>0.56592986651330335</v>
      </c>
      <c r="Y50" s="256">
        <v>1</v>
      </c>
    </row>
    <row r="51" spans="2:25" ht="15" hidden="1" customHeight="1" outlineLevel="1">
      <c r="B51" s="41" t="s">
        <v>16</v>
      </c>
      <c r="C51" s="251">
        <v>0.4276039890256747</v>
      </c>
      <c r="D51" s="186">
        <v>3.7657208926185008E-2</v>
      </c>
      <c r="E51" s="251">
        <v>2.3542459012525233E-2</v>
      </c>
      <c r="F51" s="186">
        <v>9.4182706642727362E-2</v>
      </c>
      <c r="G51" s="251">
        <v>1.6839025352922376E-2</v>
      </c>
      <c r="H51" s="186">
        <v>0.27554222734185796</v>
      </c>
      <c r="I51" s="251">
        <v>1.3273871195399193E-2</v>
      </c>
      <c r="J51" s="186">
        <v>2.2783094047565421E-2</v>
      </c>
      <c r="K51" s="251">
        <v>1.0199944656451704E-2</v>
      </c>
      <c r="L51" s="186">
        <v>1.5766475967385917E-3</v>
      </c>
      <c r="M51" s="251">
        <v>3.3120325025365791E-3</v>
      </c>
      <c r="N51" s="186">
        <v>5.0452723095634937E-3</v>
      </c>
      <c r="O51" s="251">
        <v>2.6599224761304134E-4</v>
      </c>
      <c r="P51" s="186">
        <v>5.3841979153930143E-3</v>
      </c>
      <c r="Q51" s="251">
        <v>5.9547941884984098E-3</v>
      </c>
      <c r="R51" s="186">
        <v>1.4663895199054441E-2</v>
      </c>
      <c r="S51" s="251">
        <v>1.3799420394312057E-2</v>
      </c>
      <c r="T51" s="186">
        <v>2.5584593042586645E-2</v>
      </c>
      <c r="U51" s="251">
        <v>2.3703341420355699E-3</v>
      </c>
      <c r="V51" s="186">
        <v>3.908369960894849E-3</v>
      </c>
      <c r="W51" s="251">
        <v>6.7098689559160754E-3</v>
      </c>
      <c r="X51" s="186">
        <v>0.57239601097432524</v>
      </c>
      <c r="Y51" s="256">
        <v>1</v>
      </c>
    </row>
    <row r="52" spans="2:25" ht="15" hidden="1" customHeight="1" outlineLevel="1">
      <c r="B52" s="41" t="s">
        <v>17</v>
      </c>
      <c r="C52" s="251">
        <v>0.38951062376817513</v>
      </c>
      <c r="D52" s="186">
        <v>2.2404327760806642E-2</v>
      </c>
      <c r="E52" s="251">
        <v>1.8707941761871086E-2</v>
      </c>
      <c r="F52" s="186">
        <v>0.11025728887949199</v>
      </c>
      <c r="G52" s="251">
        <v>1.5667718958012847E-2</v>
      </c>
      <c r="H52" s="186">
        <v>0.3308617852985421</v>
      </c>
      <c r="I52" s="251">
        <v>1.6518300877557516E-2</v>
      </c>
      <c r="J52" s="186">
        <v>1.6258265833582433E-2</v>
      </c>
      <c r="K52" s="251">
        <v>6.4182481414785057E-3</v>
      </c>
      <c r="L52" s="186">
        <v>1.2321286663118526E-3</v>
      </c>
      <c r="M52" s="251">
        <v>1.0474308780678667E-3</v>
      </c>
      <c r="N52" s="186">
        <v>3.6963859989355575E-3</v>
      </c>
      <c r="O52" s="251">
        <v>4.4230259816322912E-4</v>
      </c>
      <c r="P52" s="186">
        <v>4.3185259172310881E-3</v>
      </c>
      <c r="Q52" s="251">
        <v>5.8374222021322876E-3</v>
      </c>
      <c r="R52" s="186">
        <v>1.6469696196440679E-2</v>
      </c>
      <c r="S52" s="251">
        <v>1.278546136778433E-2</v>
      </c>
      <c r="T52" s="186">
        <v>2.1240245648058365E-2</v>
      </c>
      <c r="U52" s="251">
        <v>2.5736178651365911E-3</v>
      </c>
      <c r="V52" s="186">
        <v>3.5797347642551455E-3</v>
      </c>
      <c r="W52" s="251">
        <v>6.5907947594432822E-3</v>
      </c>
      <c r="X52" s="186">
        <v>0.61048937623182487</v>
      </c>
      <c r="Y52" s="256">
        <v>1</v>
      </c>
    </row>
    <row r="53" spans="2:25" ht="15" hidden="1" customHeight="1" outlineLevel="1">
      <c r="B53" s="41" t="s">
        <v>18</v>
      </c>
      <c r="C53" s="251">
        <v>0.33804124103726213</v>
      </c>
      <c r="D53" s="186">
        <v>2.9658647413432177E-2</v>
      </c>
      <c r="E53" s="251">
        <v>2.1601332736061459E-2</v>
      </c>
      <c r="F53" s="186">
        <v>0.12620003337695759</v>
      </c>
      <c r="G53" s="251">
        <v>1.7033959590458874E-2</v>
      </c>
      <c r="H53" s="186">
        <v>0.3647106012829634</v>
      </c>
      <c r="I53" s="251">
        <v>1.6647489555061734E-2</v>
      </c>
      <c r="J53" s="186">
        <v>1.5546635514839572E-2</v>
      </c>
      <c r="K53" s="251">
        <v>8.7716986821957353E-3</v>
      </c>
      <c r="L53" s="186">
        <v>1.1154930567144777E-3</v>
      </c>
      <c r="M53" s="251">
        <v>2.8399691995093001E-4</v>
      </c>
      <c r="N53" s="186">
        <v>6.9506050305516275E-3</v>
      </c>
      <c r="O53" s="251">
        <v>4.2160367497870021E-4</v>
      </c>
      <c r="P53" s="186">
        <v>5.1997786580706366E-3</v>
      </c>
      <c r="Q53" s="251">
        <v>5.4720643648277136E-3</v>
      </c>
      <c r="R53" s="186">
        <v>1.4299391309694249E-2</v>
      </c>
      <c r="S53" s="251">
        <v>7.4746818209765397E-3</v>
      </c>
      <c r="T53" s="186">
        <v>1.6047289878876776E-2</v>
      </c>
      <c r="U53" s="251">
        <v>3.0507710369986501E-3</v>
      </c>
      <c r="V53" s="186">
        <v>4.5703009489010491E-3</v>
      </c>
      <c r="W53" s="251">
        <v>5.6740827924216738E-3</v>
      </c>
      <c r="X53" s="186">
        <v>0.66195875896273793</v>
      </c>
      <c r="Y53" s="256">
        <v>1</v>
      </c>
    </row>
    <row r="54" spans="2:25" ht="15" hidden="1" customHeight="1" outlineLevel="1">
      <c r="B54" s="41" t="s">
        <v>19</v>
      </c>
      <c r="C54" s="251">
        <v>0.31684453845750132</v>
      </c>
      <c r="D54" s="186">
        <v>2.924216805062101E-2</v>
      </c>
      <c r="E54" s="251">
        <v>2.3612793990466344E-2</v>
      </c>
      <c r="F54" s="186">
        <v>0.13865100390884386</v>
      </c>
      <c r="G54" s="251">
        <v>3.0175453008303727E-2</v>
      </c>
      <c r="H54" s="186">
        <v>0.30491948420603465</v>
      </c>
      <c r="I54" s="251">
        <v>9.8850621923753587E-3</v>
      </c>
      <c r="J54" s="186">
        <v>2.1063944851758293E-2</v>
      </c>
      <c r="K54" s="251">
        <v>6.8029399617102165E-2</v>
      </c>
      <c r="L54" s="186">
        <v>2.3818162318562788E-2</v>
      </c>
      <c r="M54" s="251">
        <v>1.1678612257750944E-2</v>
      </c>
      <c r="N54" s="186">
        <v>1.6799129238288871E-2</v>
      </c>
      <c r="O54" s="251">
        <v>1.573349580249956E-2</v>
      </c>
      <c r="P54" s="186">
        <v>4.9858866321191506E-3</v>
      </c>
      <c r="Q54" s="251">
        <v>5.8780979241825774E-3</v>
      </c>
      <c r="R54" s="186">
        <v>1.2967868984134157E-2</v>
      </c>
      <c r="S54" s="251">
        <v>9.5838553111672452E-3</v>
      </c>
      <c r="T54" s="186">
        <v>1.2194314948304228E-2</v>
      </c>
      <c r="U54" s="251">
        <v>2.5054936027765796E-3</v>
      </c>
      <c r="V54" s="186">
        <v>3.7513947932283215E-3</v>
      </c>
      <c r="W54" s="251">
        <v>5.709239521081059E-3</v>
      </c>
      <c r="X54" s="186">
        <v>0.68315546154249884</v>
      </c>
      <c r="Y54" s="256">
        <v>1</v>
      </c>
    </row>
    <row r="55" spans="2:25" ht="15" hidden="1" customHeight="1" outlineLevel="1">
      <c r="B55" s="41" t="s">
        <v>20</v>
      </c>
      <c r="C55" s="251">
        <v>0.19568164669170948</v>
      </c>
      <c r="D55" s="186">
        <v>2.7182437033386568E-2</v>
      </c>
      <c r="E55" s="251">
        <v>2.018285214169303E-2</v>
      </c>
      <c r="F55" s="186">
        <v>0.15522801306262002</v>
      </c>
      <c r="G55" s="251">
        <v>2.5951426193538626E-2</v>
      </c>
      <c r="H55" s="186">
        <v>0.36150003374033035</v>
      </c>
      <c r="I55" s="251">
        <v>9.4534270973705044E-3</v>
      </c>
      <c r="J55" s="186">
        <v>1.9970185817201024E-2</v>
      </c>
      <c r="K55" s="251">
        <v>0.13198808250635441</v>
      </c>
      <c r="L55" s="186">
        <v>4.0159172564408242E-2</v>
      </c>
      <c r="M55" s="251">
        <v>2.2379040915773911E-2</v>
      </c>
      <c r="N55" s="186">
        <v>3.1182199828640018E-2</v>
      </c>
      <c r="O55" s="251">
        <v>3.8267669197532252E-2</v>
      </c>
      <c r="P55" s="186">
        <v>4.0099871377771053E-3</v>
      </c>
      <c r="Q55" s="251">
        <v>6.7480660656116511E-3</v>
      </c>
      <c r="R55" s="186">
        <v>9.9196571164491265E-3</v>
      </c>
      <c r="S55" s="251">
        <v>8.7581718057620304E-3</v>
      </c>
      <c r="T55" s="186">
        <v>1.1784577192763619E-2</v>
      </c>
      <c r="U55" s="251">
        <v>3.2881485556071318E-3</v>
      </c>
      <c r="V55" s="186">
        <v>2.7523930073676613E-3</v>
      </c>
      <c r="W55" s="251">
        <v>5.60089483445767E-3</v>
      </c>
      <c r="X55" s="186">
        <v>0.80431835330829038</v>
      </c>
      <c r="Y55" s="256">
        <v>1</v>
      </c>
    </row>
    <row r="56" spans="2:25" ht="15" hidden="1" customHeight="1" outlineLevel="1">
      <c r="B56" s="41" t="s">
        <v>21</v>
      </c>
      <c r="C56" s="251">
        <v>0.1935850676832922</v>
      </c>
      <c r="D56" s="186">
        <v>2.835668080568832E-2</v>
      </c>
      <c r="E56" s="251">
        <v>2.1472754467002919E-2</v>
      </c>
      <c r="F56" s="186">
        <v>0.13402896061676961</v>
      </c>
      <c r="G56" s="251">
        <v>2.7162963627012923E-2</v>
      </c>
      <c r="H56" s="186">
        <v>0.3564307384532634</v>
      </c>
      <c r="I56" s="251">
        <v>9.4223446870149042E-3</v>
      </c>
      <c r="J56" s="186">
        <v>2.5320487112100894E-2</v>
      </c>
      <c r="K56" s="251">
        <v>0.15361205607167966</v>
      </c>
      <c r="L56" s="186">
        <v>4.7675554276385632E-2</v>
      </c>
      <c r="M56" s="251">
        <v>2.6542513789084801E-2</v>
      </c>
      <c r="N56" s="186">
        <v>3.8472608201261659E-2</v>
      </c>
      <c r="O56" s="251">
        <v>4.0921379804947554E-2</v>
      </c>
      <c r="P56" s="186">
        <v>4.2204743728266559E-3</v>
      </c>
      <c r="Q56" s="251">
        <v>6.9688548336109234E-3</v>
      </c>
      <c r="R56" s="186">
        <v>8.2073953846081259E-3</v>
      </c>
      <c r="S56" s="251">
        <v>9.8068820390387976E-3</v>
      </c>
      <c r="T56" s="186">
        <v>1.0630216614844557E-2</v>
      </c>
      <c r="U56" s="251">
        <v>2.3827161076327126E-3</v>
      </c>
      <c r="V56" s="186">
        <v>2.8356680805688324E-3</v>
      </c>
      <c r="W56" s="251">
        <v>5.5557390430445918E-3</v>
      </c>
      <c r="X56" s="186">
        <v>0.80641493231670769</v>
      </c>
      <c r="Y56" s="256">
        <v>1</v>
      </c>
    </row>
    <row r="57" spans="2:25" ht="15" hidden="1" customHeight="1" outlineLevel="1">
      <c r="B57" s="41" t="s">
        <v>22</v>
      </c>
      <c r="C57" s="251">
        <v>0.16911472124108998</v>
      </c>
      <c r="D57" s="186">
        <v>2.6527414117496796E-2</v>
      </c>
      <c r="E57" s="251">
        <v>2.4046609649101262E-2</v>
      </c>
      <c r="F57" s="186">
        <v>0.14824894504404043</v>
      </c>
      <c r="G57" s="251">
        <v>2.0526814794437104E-2</v>
      </c>
      <c r="H57" s="186">
        <v>0.34004951783968601</v>
      </c>
      <c r="I57" s="251">
        <v>9.7095248154134093E-3</v>
      </c>
      <c r="J57" s="186">
        <v>3.4996536698712437E-2</v>
      </c>
      <c r="K57" s="251">
        <v>0.16265480465506993</v>
      </c>
      <c r="L57" s="186">
        <v>5.1477920840231277E-2</v>
      </c>
      <c r="M57" s="251">
        <v>2.5056125130794887E-2</v>
      </c>
      <c r="N57" s="186">
        <v>4.1864189464686605E-2</v>
      </c>
      <c r="O57" s="251">
        <v>4.4256569219357153E-2</v>
      </c>
      <c r="P57" s="186">
        <v>4.3647421191473895E-3</v>
      </c>
      <c r="Q57" s="251">
        <v>8.3806978674906534E-3</v>
      </c>
      <c r="R57" s="186">
        <v>1.6392959427793851E-2</v>
      </c>
      <c r="S57" s="251">
        <v>1.2472797119319326E-2</v>
      </c>
      <c r="T57" s="186">
        <v>1.1993829919975635E-2</v>
      </c>
      <c r="U57" s="251">
        <v>2.1049994350643289E-3</v>
      </c>
      <c r="V57" s="186">
        <v>2.8001159346246617E-3</v>
      </c>
      <c r="W57" s="251">
        <v>5.6149693215368215E-3</v>
      </c>
      <c r="X57" s="186">
        <v>0.83088527875891016</v>
      </c>
      <c r="Y57" s="256">
        <v>1</v>
      </c>
    </row>
    <row r="58" spans="2:25" ht="15" customHeight="1" collapsed="1">
      <c r="B58" s="197">
        <v>2007</v>
      </c>
      <c r="C58" s="199">
        <v>0.29404631824298927</v>
      </c>
      <c r="D58" s="199">
        <v>2.8022931038663448E-2</v>
      </c>
      <c r="E58" s="199">
        <v>2.1748948242625573E-2</v>
      </c>
      <c r="F58" s="199">
        <v>0.12313100895963919</v>
      </c>
      <c r="G58" s="199">
        <v>1.9879578327129884E-2</v>
      </c>
      <c r="H58" s="199">
        <v>0.32862530461560846</v>
      </c>
      <c r="I58" s="199">
        <v>1.1864095973618167E-2</v>
      </c>
      <c r="J58" s="199">
        <v>2.165214564566385E-2</v>
      </c>
      <c r="K58" s="199">
        <v>8.415555552187777E-2</v>
      </c>
      <c r="L58" s="199">
        <v>2.605259089972236E-2</v>
      </c>
      <c r="M58" s="199">
        <v>1.4882215298068647E-2</v>
      </c>
      <c r="N58" s="199">
        <v>2.0839458481347221E-2</v>
      </c>
      <c r="O58" s="199">
        <v>2.2381290842739539E-2</v>
      </c>
      <c r="P58" s="199">
        <v>4.9520874504431324E-3</v>
      </c>
      <c r="Q58" s="199">
        <v>6.2368530328196798E-3</v>
      </c>
      <c r="R58" s="199">
        <v>1.4161405353960306E-2</v>
      </c>
      <c r="S58" s="199">
        <v>1.1866558661994884E-2</v>
      </c>
      <c r="T58" s="199">
        <v>1.7431097767970805E-2</v>
      </c>
      <c r="U58" s="199">
        <v>2.3859661619039536E-3</v>
      </c>
      <c r="V58" s="199">
        <v>3.5487339508492866E-3</v>
      </c>
      <c r="W58" s="199">
        <v>6.2914110522423348E-3</v>
      </c>
      <c r="X58" s="199">
        <v>0.7059536817570109</v>
      </c>
      <c r="Y58" s="199">
        <v>1</v>
      </c>
    </row>
    <row r="59" spans="2:25" ht="15" hidden="1" customHeight="1" outlineLevel="1">
      <c r="B59" s="41" t="s">
        <v>11</v>
      </c>
      <c r="C59" s="251">
        <v>0.21392624985485273</v>
      </c>
      <c r="D59" s="186">
        <v>2.3631069620294765E-2</v>
      </c>
      <c r="E59" s="251">
        <v>2.3168789285612567E-2</v>
      </c>
      <c r="F59" s="186">
        <v>0.12639971255364971</v>
      </c>
      <c r="G59" s="251">
        <v>1.7229253800667348E-2</v>
      </c>
      <c r="H59" s="186">
        <v>0.36273012687513828</v>
      </c>
      <c r="I59" s="251">
        <v>8.3035188077987352E-3</v>
      </c>
      <c r="J59" s="186">
        <v>2.0252698643612534E-2</v>
      </c>
      <c r="K59" s="251">
        <v>0.14321269496289707</v>
      </c>
      <c r="L59" s="186">
        <v>4.5932261690105669E-2</v>
      </c>
      <c r="M59" s="251">
        <v>2.537940946425872E-2</v>
      </c>
      <c r="N59" s="186">
        <v>3.1505171624312878E-2</v>
      </c>
      <c r="O59" s="251">
        <v>4.0395852184219809E-2</v>
      </c>
      <c r="P59" s="186">
        <v>5.0105930114606083E-3</v>
      </c>
      <c r="Q59" s="251">
        <v>5.9110537581638489E-3</v>
      </c>
      <c r="R59" s="186">
        <v>1.2954803881402089E-2</v>
      </c>
      <c r="S59" s="251">
        <v>1.0676265738892673E-2</v>
      </c>
      <c r="T59" s="186">
        <v>1.1502235815552337E-2</v>
      </c>
      <c r="U59" s="251">
        <v>2.4932465443997256E-3</v>
      </c>
      <c r="V59" s="186">
        <v>3.2403441468956012E-3</v>
      </c>
      <c r="W59" s="251">
        <v>9.3573426987093398E-3</v>
      </c>
      <c r="X59" s="186">
        <v>0.78607375014514735</v>
      </c>
      <c r="Y59" s="256">
        <v>1</v>
      </c>
    </row>
    <row r="60" spans="2:25" ht="15" hidden="1" customHeight="1" outlineLevel="1">
      <c r="B60" s="41" t="s">
        <v>12</v>
      </c>
      <c r="C60" s="251">
        <v>0.21613411107026681</v>
      </c>
      <c r="D60" s="186">
        <v>2.2615406312061166E-2</v>
      </c>
      <c r="E60" s="251">
        <v>1.9968233931432454E-2</v>
      </c>
      <c r="F60" s="186">
        <v>0.15808127397193766</v>
      </c>
      <c r="G60" s="251">
        <v>1.450974136316662E-2</v>
      </c>
      <c r="H60" s="186">
        <v>0.35135028910821503</v>
      </c>
      <c r="I60" s="251">
        <v>6.5381689890113446E-3</v>
      </c>
      <c r="J60" s="186">
        <v>1.7667852692370825E-2</v>
      </c>
      <c r="K60" s="251">
        <v>0.13172052333095202</v>
      </c>
      <c r="L60" s="186">
        <v>4.2211417751544952E-2</v>
      </c>
      <c r="M60" s="251">
        <v>2.415978286250656E-2</v>
      </c>
      <c r="N60" s="186">
        <v>2.6150364015101599E-2</v>
      </c>
      <c r="O60" s="251">
        <v>3.9198958701798924E-2</v>
      </c>
      <c r="P60" s="186">
        <v>7.2294393312017239E-3</v>
      </c>
      <c r="Q60" s="251">
        <v>8.1495918268263759E-3</v>
      </c>
      <c r="R60" s="186">
        <v>1.3265917135412694E-2</v>
      </c>
      <c r="S60" s="251">
        <v>1.225791088392438E-2</v>
      </c>
      <c r="T60" s="186">
        <v>9.939034117312508E-3</v>
      </c>
      <c r="U60" s="251">
        <v>2.0229483258079653E-3</v>
      </c>
      <c r="V60" s="186">
        <v>3.2320934394051838E-3</v>
      </c>
      <c r="W60" s="251">
        <v>5.3174641706952236E-3</v>
      </c>
      <c r="X60" s="186">
        <v>0.78386588892973319</v>
      </c>
      <c r="Y60" s="256">
        <v>1</v>
      </c>
    </row>
    <row r="61" spans="2:25" ht="15" hidden="1" customHeight="1" outlineLevel="1">
      <c r="B61" s="41" t="s">
        <v>13</v>
      </c>
      <c r="C61" s="251">
        <v>0.26348923259842361</v>
      </c>
      <c r="D61" s="186">
        <v>3.3887846827178339E-2</v>
      </c>
      <c r="E61" s="251">
        <v>2.0682020848067403E-2</v>
      </c>
      <c r="F61" s="186">
        <v>0.1164908828141816</v>
      </c>
      <c r="G61" s="251">
        <v>1.9132253005750131E-2</v>
      </c>
      <c r="H61" s="186">
        <v>0.37556245707901559</v>
      </c>
      <c r="I61" s="251">
        <v>1.2326394227319784E-2</v>
      </c>
      <c r="J61" s="186">
        <v>1.9540194540963274E-2</v>
      </c>
      <c r="K61" s="251">
        <v>8.1227514529073522E-2</v>
      </c>
      <c r="L61" s="186">
        <v>2.8892100488914853E-2</v>
      </c>
      <c r="M61" s="251">
        <v>1.4220554923485338E-2</v>
      </c>
      <c r="N61" s="186">
        <v>1.7777231122454207E-2</v>
      </c>
      <c r="O61" s="251">
        <v>2.0337627994219121E-2</v>
      </c>
      <c r="P61" s="186">
        <v>8.3679263655279147E-3</v>
      </c>
      <c r="Q61" s="251">
        <v>6.2339206461465924E-3</v>
      </c>
      <c r="R61" s="186">
        <v>1.1861053883131925E-2</v>
      </c>
      <c r="S61" s="251">
        <v>9.7659973555548722E-3</v>
      </c>
      <c r="T61" s="186">
        <v>1.0971372344023862E-2</v>
      </c>
      <c r="U61" s="251">
        <v>1.7650133759724487E-3</v>
      </c>
      <c r="V61" s="186">
        <v>3.1999836003402931E-3</v>
      </c>
      <c r="W61" s="251">
        <v>5.4959359593288442E-3</v>
      </c>
      <c r="X61" s="186">
        <v>0.73651076740157628</v>
      </c>
      <c r="Y61" s="256">
        <v>1</v>
      </c>
    </row>
    <row r="62" spans="2:25" ht="15" hidden="1" customHeight="1" outlineLevel="1">
      <c r="B62" s="41" t="s">
        <v>14</v>
      </c>
      <c r="C62" s="251">
        <v>0.35473329798286796</v>
      </c>
      <c r="D62" s="186">
        <v>2.5900682436423052E-2</v>
      </c>
      <c r="E62" s="251">
        <v>1.850295090165242E-2</v>
      </c>
      <c r="F62" s="186">
        <v>0.11787009135077577</v>
      </c>
      <c r="G62" s="251">
        <v>1.5500316860878674E-2</v>
      </c>
      <c r="H62" s="186">
        <v>0.36061785715825367</v>
      </c>
      <c r="I62" s="251">
        <v>1.1861805546574239E-2</v>
      </c>
      <c r="J62" s="186">
        <v>1.6565141854519901E-2</v>
      </c>
      <c r="K62" s="251">
        <v>9.5661808133193655E-3</v>
      </c>
      <c r="L62" s="186">
        <v>1.7287239775308993E-3</v>
      </c>
      <c r="M62" s="251">
        <v>2.024029694390916E-3</v>
      </c>
      <c r="N62" s="186">
        <v>3.4746920845134784E-3</v>
      </c>
      <c r="O62" s="251">
        <v>2.3387350568840719E-3</v>
      </c>
      <c r="P62" s="186">
        <v>5.2529929342179571E-3</v>
      </c>
      <c r="Q62" s="251">
        <v>5.1904829649556177E-3</v>
      </c>
      <c r="R62" s="186">
        <v>1.4480757707048106E-2</v>
      </c>
      <c r="S62" s="251">
        <v>1.339006651922936E-2</v>
      </c>
      <c r="T62" s="186">
        <v>1.7830429853036907E-2</v>
      </c>
      <c r="U62" s="251">
        <v>2.3775343481503516E-3</v>
      </c>
      <c r="V62" s="186">
        <v>4.1687682949435902E-3</v>
      </c>
      <c r="W62" s="251">
        <v>6.1906424731530459E-3</v>
      </c>
      <c r="X62" s="186">
        <v>0.6452667020171321</v>
      </c>
      <c r="Y62" s="256">
        <v>1</v>
      </c>
    </row>
    <row r="63" spans="2:25" ht="15" hidden="1" customHeight="1" outlineLevel="1">
      <c r="B63" s="41" t="s">
        <v>15</v>
      </c>
      <c r="C63" s="251">
        <v>0.42269685308978067</v>
      </c>
      <c r="D63" s="186">
        <v>2.4283347623541507E-2</v>
      </c>
      <c r="E63" s="251">
        <v>1.8604162484357381E-2</v>
      </c>
      <c r="F63" s="186">
        <v>9.1262835389935071E-2</v>
      </c>
      <c r="G63" s="251">
        <v>1.7803035277739732E-2</v>
      </c>
      <c r="H63" s="186">
        <v>0.29974915525169843</v>
      </c>
      <c r="I63" s="251">
        <v>1.327769845722037E-2</v>
      </c>
      <c r="J63" s="186">
        <v>3.9431593680288334E-2</v>
      </c>
      <c r="K63" s="251">
        <v>6.4540458800110322E-3</v>
      </c>
      <c r="L63" s="186">
        <v>1.3564753404790629E-3</v>
      </c>
      <c r="M63" s="251">
        <v>1.5985020609794766E-3</v>
      </c>
      <c r="N63" s="186">
        <v>3.3527267405754984E-3</v>
      </c>
      <c r="O63" s="251">
        <v>1.4634173797699432E-4</v>
      </c>
      <c r="P63" s="186">
        <v>3.0544147362377792E-3</v>
      </c>
      <c r="Q63" s="251">
        <v>4.8030108874500699E-3</v>
      </c>
      <c r="R63" s="186">
        <v>1.2600398875044794E-2</v>
      </c>
      <c r="S63" s="251">
        <v>1.1570378180822103E-2</v>
      </c>
      <c r="T63" s="186">
        <v>2.3362145144737608E-2</v>
      </c>
      <c r="U63" s="251">
        <v>1.500940902328147E-3</v>
      </c>
      <c r="V63" s="186">
        <v>3.9212081073322835E-3</v>
      </c>
      <c r="W63" s="251">
        <v>5.6247760314747305E-3</v>
      </c>
      <c r="X63" s="186">
        <v>0.57730314691021933</v>
      </c>
      <c r="Y63" s="256">
        <v>1</v>
      </c>
    </row>
    <row r="64" spans="2:25" ht="15" hidden="1" customHeight="1" outlineLevel="1">
      <c r="B64" s="41" t="s">
        <v>16</v>
      </c>
      <c r="C64" s="251">
        <v>0.39935122370645854</v>
      </c>
      <c r="D64" s="186">
        <v>3.5394716813467557E-2</v>
      </c>
      <c r="E64" s="251">
        <v>2.4001020269630934E-2</v>
      </c>
      <c r="F64" s="186">
        <v>9.6341428295203493E-2</v>
      </c>
      <c r="G64" s="251">
        <v>1.7280816873943217E-2</v>
      </c>
      <c r="H64" s="186">
        <v>0.31016402479913441</v>
      </c>
      <c r="I64" s="251">
        <v>1.5865604160067142E-2</v>
      </c>
      <c r="J64" s="186">
        <v>2.2552895632176342E-2</v>
      </c>
      <c r="K64" s="251">
        <v>9.5238878855323297E-3</v>
      </c>
      <c r="L64" s="186">
        <v>1.7546169257794983E-3</v>
      </c>
      <c r="M64" s="251">
        <v>2.8221974468575282E-3</v>
      </c>
      <c r="N64" s="186">
        <v>3.496891880217054E-3</v>
      </c>
      <c r="O64" s="251">
        <v>1.450181632678249E-3</v>
      </c>
      <c r="P64" s="186">
        <v>5.1959699349578108E-3</v>
      </c>
      <c r="Q64" s="251">
        <v>5.767814607134482E-3</v>
      </c>
      <c r="R64" s="186">
        <v>1.2208266652404834E-2</v>
      </c>
      <c r="S64" s="251">
        <v>1.2123929848234892E-2</v>
      </c>
      <c r="T64" s="186">
        <v>2.0257288962575028E-2</v>
      </c>
      <c r="U64" s="251">
        <v>2.931218193711354E-3</v>
      </c>
      <c r="V64" s="186">
        <v>4.0440526097098401E-3</v>
      </c>
      <c r="W64" s="251">
        <v>6.9958407556577652E-3</v>
      </c>
      <c r="X64" s="186">
        <v>0.60064877629354152</v>
      </c>
      <c r="Y64" s="256">
        <v>1</v>
      </c>
    </row>
    <row r="65" spans="2:25" ht="15" hidden="1" customHeight="1" outlineLevel="1">
      <c r="B65" s="41" t="s">
        <v>17</v>
      </c>
      <c r="C65" s="251">
        <v>0.34951154853111716</v>
      </c>
      <c r="D65" s="186">
        <v>2.2965334412246925E-2</v>
      </c>
      <c r="E65" s="251">
        <v>1.9716832228152587E-2</v>
      </c>
      <c r="F65" s="186">
        <v>0.1142197831665957</v>
      </c>
      <c r="G65" s="251">
        <v>1.2584711574876681E-2</v>
      </c>
      <c r="H65" s="186">
        <v>0.37314257890143698</v>
      </c>
      <c r="I65" s="251">
        <v>1.5941418755689583E-2</v>
      </c>
      <c r="J65" s="186">
        <v>1.6774126773915068E-2</v>
      </c>
      <c r="K65" s="251">
        <v>8.9222076642069634E-3</v>
      </c>
      <c r="L65" s="186">
        <v>1.1338001830075814E-3</v>
      </c>
      <c r="M65" s="251">
        <v>1.2796417003239093E-3</v>
      </c>
      <c r="N65" s="186">
        <v>3.0250353430451237E-3</v>
      </c>
      <c r="O65" s="251">
        <v>3.4837304378303488E-3</v>
      </c>
      <c r="P65" s="186">
        <v>3.9588915103770947E-3</v>
      </c>
      <c r="Q65" s="251">
        <v>4.9492024586057079E-3</v>
      </c>
      <c r="R65" s="186">
        <v>1.5019324001044413E-2</v>
      </c>
      <c r="S65" s="251">
        <v>1.1871969966056562E-2</v>
      </c>
      <c r="T65" s="186">
        <v>1.6061385165094949E-2</v>
      </c>
      <c r="U65" s="251">
        <v>3.7377769518652424E-3</v>
      </c>
      <c r="V65" s="186">
        <v>3.6883790185806798E-3</v>
      </c>
      <c r="W65" s="251">
        <v>6.9345289201376559E-3</v>
      </c>
      <c r="X65" s="186">
        <v>0.65048845146888279</v>
      </c>
      <c r="Y65" s="256">
        <v>1</v>
      </c>
    </row>
    <row r="66" spans="2:25" ht="15" hidden="1" customHeight="1" outlineLevel="1">
      <c r="B66" s="41" t="s">
        <v>18</v>
      </c>
      <c r="C66" s="251">
        <v>0.32698101477691166</v>
      </c>
      <c r="D66" s="186">
        <v>3.3456607102056862E-2</v>
      </c>
      <c r="E66" s="251">
        <v>2.0892778388833098E-2</v>
      </c>
      <c r="F66" s="186">
        <v>0.12643000228481555</v>
      </c>
      <c r="G66" s="251">
        <v>2.0364082699695536E-2</v>
      </c>
      <c r="H66" s="186">
        <v>0.37584418620715304</v>
      </c>
      <c r="I66" s="251">
        <v>1.4407621719562802E-2</v>
      </c>
      <c r="J66" s="186">
        <v>1.9994792745976334E-2</v>
      </c>
      <c r="K66" s="251">
        <v>9.8672150223965069E-3</v>
      </c>
      <c r="L66" s="186">
        <v>9.6440469928108018E-4</v>
      </c>
      <c r="M66" s="251">
        <v>5.8183093427701532E-4</v>
      </c>
      <c r="N66" s="186">
        <v>5.2364784084931379E-3</v>
      </c>
      <c r="O66" s="251">
        <v>3.0845009803452728E-3</v>
      </c>
      <c r="P66" s="186">
        <v>4.8113964473775099E-3</v>
      </c>
      <c r="Q66" s="251">
        <v>5.3161812762023176E-3</v>
      </c>
      <c r="R66" s="186">
        <v>1.2994224198853342E-2</v>
      </c>
      <c r="S66" s="251">
        <v>6.8942980568440851E-3</v>
      </c>
      <c r="T66" s="186">
        <v>1.0898038778101903E-2</v>
      </c>
      <c r="U66" s="251">
        <v>2.8905573355862677E-3</v>
      </c>
      <c r="V66" s="186">
        <v>3.894813468721938E-3</v>
      </c>
      <c r="W66" s="251">
        <v>4.0621894909112161E-3</v>
      </c>
      <c r="X66" s="186">
        <v>0.67301898522308823</v>
      </c>
      <c r="Y66" s="256">
        <v>1</v>
      </c>
    </row>
    <row r="67" spans="2:25" ht="15" hidden="1" customHeight="1" outlineLevel="1">
      <c r="B67" s="41" t="s">
        <v>19</v>
      </c>
      <c r="C67" s="251">
        <v>0.31276897090760303</v>
      </c>
      <c r="D67" s="186">
        <v>2.5023867725589351E-2</v>
      </c>
      <c r="E67" s="251">
        <v>2.4098534364279195E-2</v>
      </c>
      <c r="F67" s="186">
        <v>0.14538434906679815</v>
      </c>
      <c r="G67" s="251">
        <v>2.9673615409633119E-2</v>
      </c>
      <c r="H67" s="186">
        <v>0.31605484855796973</v>
      </c>
      <c r="I67" s="251">
        <v>7.2348059632594396E-3</v>
      </c>
      <c r="J67" s="186">
        <v>1.7239317225678525E-2</v>
      </c>
      <c r="K67" s="251">
        <v>6.9362233389636693E-2</v>
      </c>
      <c r="L67" s="186">
        <v>2.367678378463443E-2</v>
      </c>
      <c r="M67" s="251">
        <v>9.9667425537941813E-3</v>
      </c>
      <c r="N67" s="186">
        <v>1.8584302905043173E-2</v>
      </c>
      <c r="O67" s="251">
        <v>1.7134404146164902E-2</v>
      </c>
      <c r="P67" s="186">
        <v>4.8448860119391082E-3</v>
      </c>
      <c r="Q67" s="251">
        <v>6.6724718570664206E-3</v>
      </c>
      <c r="R67" s="186">
        <v>1.3330255883000934E-2</v>
      </c>
      <c r="S67" s="251">
        <v>7.0522572049057358E-3</v>
      </c>
      <c r="T67" s="186">
        <v>1.151735786900553E-2</v>
      </c>
      <c r="U67" s="251">
        <v>3.1452941238184163E-3</v>
      </c>
      <c r="V67" s="186">
        <v>2.9060923025273559E-3</v>
      </c>
      <c r="W67" s="251">
        <v>3.6908421372892557E-3</v>
      </c>
      <c r="X67" s="186">
        <v>0.68723102909239686</v>
      </c>
      <c r="Y67" s="256">
        <v>1</v>
      </c>
    </row>
    <row r="68" spans="2:25" ht="15" hidden="1" customHeight="1" outlineLevel="1">
      <c r="B68" s="41" t="s">
        <v>20</v>
      </c>
      <c r="C68" s="251">
        <v>0.19001524260435648</v>
      </c>
      <c r="D68" s="186">
        <v>2.6585145698860637E-2</v>
      </c>
      <c r="E68" s="251">
        <v>2.0958580990173205E-2</v>
      </c>
      <c r="F68" s="186">
        <v>0.15686044927363454</v>
      </c>
      <c r="G68" s="251">
        <v>2.2729788647240151E-2</v>
      </c>
      <c r="H68" s="186">
        <v>0.36319549704514875</v>
      </c>
      <c r="I68" s="251">
        <v>6.4099834800824297E-3</v>
      </c>
      <c r="J68" s="186">
        <v>1.8995776350971608E-2</v>
      </c>
      <c r="K68" s="251">
        <v>0.14682076740977912</v>
      </c>
      <c r="L68" s="186">
        <v>4.1304051637515542E-2</v>
      </c>
      <c r="M68" s="251">
        <v>2.2563737929390124E-2</v>
      </c>
      <c r="N68" s="186">
        <v>3.2931263518231516E-2</v>
      </c>
      <c r="O68" s="251">
        <v>5.0021714324641926E-2</v>
      </c>
      <c r="P68" s="186">
        <v>4.5749101623039322E-3</v>
      </c>
      <c r="Q68" s="251">
        <v>5.5435393497624197E-3</v>
      </c>
      <c r="R68" s="186">
        <v>9.5394008549483118E-3</v>
      </c>
      <c r="S68" s="251">
        <v>6.4546894425805135E-3</v>
      </c>
      <c r="T68" s="186">
        <v>9.7416421138682152E-3</v>
      </c>
      <c r="U68" s="251">
        <v>3.5083536284210705E-3</v>
      </c>
      <c r="V68" s="186">
        <v>3.3550760427133539E-3</v>
      </c>
      <c r="W68" s="251">
        <v>4.7111569051552366E-3</v>
      </c>
      <c r="X68" s="186">
        <v>0.80998475739564346</v>
      </c>
      <c r="Y68" s="256">
        <v>1</v>
      </c>
    </row>
    <row r="69" spans="2:25" ht="15" hidden="1" customHeight="1" outlineLevel="1">
      <c r="B69" s="41" t="s">
        <v>21</v>
      </c>
      <c r="C69" s="251">
        <v>0.18968105822163928</v>
      </c>
      <c r="D69" s="186">
        <v>3.0198309824412434E-2</v>
      </c>
      <c r="E69" s="251">
        <v>2.2859826428501966E-2</v>
      </c>
      <c r="F69" s="186">
        <v>0.14445237694283619</v>
      </c>
      <c r="G69" s="251">
        <v>2.8070766318875368E-2</v>
      </c>
      <c r="H69" s="186">
        <v>0.34706472523380444</v>
      </c>
      <c r="I69" s="251">
        <v>6.3328218057792339E-3</v>
      </c>
      <c r="J69" s="186">
        <v>2.641047595780965E-2</v>
      </c>
      <c r="K69" s="251">
        <v>0.15906530396358748</v>
      </c>
      <c r="L69" s="186">
        <v>4.4396164254897265E-2</v>
      </c>
      <c r="M69" s="251">
        <v>2.5203207680977578E-2</v>
      </c>
      <c r="N69" s="186">
        <v>3.8542454810454138E-2</v>
      </c>
      <c r="O69" s="251">
        <v>5.0923477217258484E-2</v>
      </c>
      <c r="P69" s="186">
        <v>4.3973976134511978E-3</v>
      </c>
      <c r="Q69" s="251">
        <v>7.1107864321071695E-3</v>
      </c>
      <c r="R69" s="186">
        <v>6.9091797454063327E-3</v>
      </c>
      <c r="S69" s="251">
        <v>6.9234108056440381E-3</v>
      </c>
      <c r="T69" s="186">
        <v>8.6192788173040207E-3</v>
      </c>
      <c r="U69" s="251">
        <v>4.4353471074184145E-3</v>
      </c>
      <c r="V69" s="186">
        <v>2.8651867945248366E-3</v>
      </c>
      <c r="W69" s="251">
        <v>4.6037479868979376E-3</v>
      </c>
      <c r="X69" s="186">
        <v>0.81031894177836072</v>
      </c>
      <c r="Y69" s="256">
        <v>1</v>
      </c>
    </row>
    <row r="70" spans="2:25" ht="15" hidden="1" customHeight="1" outlineLevel="1">
      <c r="B70" s="41" t="s">
        <v>22</v>
      </c>
      <c r="C70" s="251">
        <v>0.1664832845631791</v>
      </c>
      <c r="D70" s="186">
        <v>2.7668565303789843E-2</v>
      </c>
      <c r="E70" s="251">
        <v>2.4396143284658032E-2</v>
      </c>
      <c r="F70" s="186">
        <v>0.14563937909349167</v>
      </c>
      <c r="G70" s="251">
        <v>1.8785599446059578E-2</v>
      </c>
      <c r="H70" s="186">
        <v>0.34081563933166709</v>
      </c>
      <c r="I70" s="251">
        <v>5.9899550871934477E-3</v>
      </c>
      <c r="J70" s="186">
        <v>3.4827581300716615E-2</v>
      </c>
      <c r="K70" s="251">
        <v>0.18406188197464585</v>
      </c>
      <c r="L70" s="186">
        <v>5.5469924544587934E-2</v>
      </c>
      <c r="M70" s="251">
        <v>3.111646502539684E-2</v>
      </c>
      <c r="N70" s="186">
        <v>4.0717940935153872E-2</v>
      </c>
      <c r="O70" s="251">
        <v>5.6757551469507193E-2</v>
      </c>
      <c r="P70" s="186">
        <v>4.8327507789787194E-3</v>
      </c>
      <c r="Q70" s="251">
        <v>6.3646236951810028E-3</v>
      </c>
      <c r="R70" s="186">
        <v>1.1764120026748493E-2</v>
      </c>
      <c r="S70" s="251">
        <v>8.1834263681332484E-3</v>
      </c>
      <c r="T70" s="186">
        <v>1.0599801757622609E-2</v>
      </c>
      <c r="U70" s="251">
        <v>2.6843345838095736E-3</v>
      </c>
      <c r="V70" s="186">
        <v>2.4021474676670478E-3</v>
      </c>
      <c r="W70" s="251">
        <v>4.5007659364581015E-3</v>
      </c>
      <c r="X70" s="186">
        <v>0.83351671543682104</v>
      </c>
      <c r="Y70" s="256">
        <v>1</v>
      </c>
    </row>
    <row r="71" spans="2:25" ht="15" customHeight="1" collapsed="1">
      <c r="B71" s="197">
        <v>2006</v>
      </c>
      <c r="C71" s="199">
        <v>0.28688777663894766</v>
      </c>
      <c r="D71" s="199">
        <v>2.7597622680408211E-2</v>
      </c>
      <c r="E71" s="199">
        <v>2.1458580267557609E-2</v>
      </c>
      <c r="F71" s="199">
        <v>0.12740622706274962</v>
      </c>
      <c r="G71" s="199">
        <v>1.9472527399953001E-2</v>
      </c>
      <c r="H71" s="199">
        <v>0.34671922448176146</v>
      </c>
      <c r="I71" s="199">
        <v>1.0416229056874383E-2</v>
      </c>
      <c r="J71" s="199">
        <v>2.2693396621875604E-2</v>
      </c>
      <c r="K71" s="199">
        <v>7.8643730990918564E-2</v>
      </c>
      <c r="L71" s="199">
        <v>2.3726965978617186E-2</v>
      </c>
      <c r="M71" s="199">
        <v>1.3207453366924643E-2</v>
      </c>
      <c r="N71" s="199">
        <v>1.8430702696911563E-2</v>
      </c>
      <c r="O71" s="199">
        <v>2.3278608948465174E-2</v>
      </c>
      <c r="P71" s="199">
        <v>5.1240017222486901E-3</v>
      </c>
      <c r="Q71" s="199">
        <v>5.9818239288734042E-3</v>
      </c>
      <c r="R71" s="199">
        <v>1.2252768430381656E-2</v>
      </c>
      <c r="S71" s="199">
        <v>9.8361533902047195E-3</v>
      </c>
      <c r="T71" s="199">
        <v>1.3680392983836215E-2</v>
      </c>
      <c r="U71" s="199">
        <v>2.7569187598708716E-3</v>
      </c>
      <c r="V71" s="199">
        <v>3.4202816980990506E-3</v>
      </c>
      <c r="W71" s="199">
        <v>5.6523438854392755E-3</v>
      </c>
      <c r="X71" s="199">
        <v>0.71311222336105218</v>
      </c>
      <c r="Y71" s="199">
        <v>1</v>
      </c>
    </row>
    <row r="72" spans="2:25" ht="15" hidden="1" customHeight="1" outlineLevel="1">
      <c r="B72" s="41" t="s">
        <v>11</v>
      </c>
      <c r="C72" s="251">
        <v>0.21331380877076475</v>
      </c>
      <c r="D72" s="186">
        <v>2.698641721091783E-2</v>
      </c>
      <c r="E72" s="251">
        <v>2.3386476453473096E-2</v>
      </c>
      <c r="F72" s="186">
        <v>0.13247160896091426</v>
      </c>
      <c r="G72" s="251">
        <v>1.6537750407292568E-2</v>
      </c>
      <c r="H72" s="186">
        <v>0.36915039487074136</v>
      </c>
      <c r="I72" s="251">
        <v>5.9242555265182099E-3</v>
      </c>
      <c r="J72" s="186">
        <v>2.0300130429174092E-2</v>
      </c>
      <c r="K72" s="251">
        <v>0.14234696071358613</v>
      </c>
      <c r="L72" s="186">
        <v>4.1063690524535498E-2</v>
      </c>
      <c r="M72" s="251">
        <v>1.9913142769780564E-2</v>
      </c>
      <c r="N72" s="186">
        <v>3.2430521382262587E-2</v>
      </c>
      <c r="O72" s="251">
        <v>4.8939606037007484E-2</v>
      </c>
      <c r="P72" s="186">
        <v>3.9510962261536768E-3</v>
      </c>
      <c r="Q72" s="251">
        <v>6.3184096240486553E-3</v>
      </c>
      <c r="R72" s="186">
        <v>1.1690849414024242E-2</v>
      </c>
      <c r="S72" s="251">
        <v>6.8105050427836357E-3</v>
      </c>
      <c r="T72" s="186">
        <v>1.0580051502802078E-2</v>
      </c>
      <c r="U72" s="251">
        <v>2.5010869097840992E-3</v>
      </c>
      <c r="V72" s="186">
        <v>2.6969695521931688E-3</v>
      </c>
      <c r="W72" s="251">
        <v>5.0332283848281726E-3</v>
      </c>
      <c r="X72" s="186">
        <v>0.78668619122923522</v>
      </c>
      <c r="Y72" s="256">
        <v>1</v>
      </c>
    </row>
    <row r="73" spans="2:25" ht="15" hidden="1" customHeight="1" outlineLevel="1">
      <c r="B73" s="41" t="s">
        <v>12</v>
      </c>
      <c r="C73" s="251">
        <v>0.1958018744658761</v>
      </c>
      <c r="D73" s="186">
        <v>2.317067715727197E-2</v>
      </c>
      <c r="E73" s="251">
        <v>1.9392081664747939E-2</v>
      </c>
      <c r="F73" s="186">
        <v>0.1746535110332634</v>
      </c>
      <c r="G73" s="251">
        <v>1.2305743700575147E-2</v>
      </c>
      <c r="H73" s="186">
        <v>0.34755544882887085</v>
      </c>
      <c r="I73" s="251">
        <v>4.4283726613319023E-3</v>
      </c>
      <c r="J73" s="186">
        <v>1.4518752898688909E-2</v>
      </c>
      <c r="K73" s="251">
        <v>0.15732141133484479</v>
      </c>
      <c r="L73" s="186">
        <v>4.7577343494341527E-2</v>
      </c>
      <c r="M73" s="251">
        <v>2.6254764444004982E-2</v>
      </c>
      <c r="N73" s="186">
        <v>3.0753765058468174E-2</v>
      </c>
      <c r="O73" s="251">
        <v>5.2735538338030095E-2</v>
      </c>
      <c r="P73" s="186">
        <v>6.2176141406579226E-3</v>
      </c>
      <c r="Q73" s="251">
        <v>8.2658247814653418E-3</v>
      </c>
      <c r="R73" s="186">
        <v>1.2143299408373179E-2</v>
      </c>
      <c r="S73" s="251">
        <v>6.7590951146644816E-3</v>
      </c>
      <c r="T73" s="186">
        <v>1.0186905106636437E-2</v>
      </c>
      <c r="U73" s="251">
        <v>1.7774701538041393E-3</v>
      </c>
      <c r="V73" s="186">
        <v>2.6108800007533647E-3</v>
      </c>
      <c r="W73" s="251">
        <v>2.8910375481741497E-3</v>
      </c>
      <c r="X73" s="186">
        <v>0.80419812553412373</v>
      </c>
      <c r="Y73" s="256">
        <v>1</v>
      </c>
    </row>
    <row r="74" spans="2:25" ht="15" hidden="1" customHeight="1" outlineLevel="1">
      <c r="B74" s="41" t="s">
        <v>13</v>
      </c>
      <c r="C74" s="251">
        <v>0.25177131901172162</v>
      </c>
      <c r="D74" s="186">
        <v>3.3284674713495138E-2</v>
      </c>
      <c r="E74" s="251">
        <v>2.1166499629613492E-2</v>
      </c>
      <c r="F74" s="186">
        <v>0.13675759292343892</v>
      </c>
      <c r="G74" s="251">
        <v>2.0149026101355178E-2</v>
      </c>
      <c r="H74" s="186">
        <v>0.37736502679855333</v>
      </c>
      <c r="I74" s="251">
        <v>1.1240141182622336E-2</v>
      </c>
      <c r="J74" s="186">
        <v>1.4645518323238486E-2</v>
      </c>
      <c r="K74" s="251">
        <v>8.5027670050982607E-2</v>
      </c>
      <c r="L74" s="186">
        <v>2.7853065493049806E-2</v>
      </c>
      <c r="M74" s="251">
        <v>1.380234432872892E-2</v>
      </c>
      <c r="N74" s="186">
        <v>1.6168460499368164E-2</v>
      </c>
      <c r="O74" s="251">
        <v>2.7203799729835724E-2</v>
      </c>
      <c r="P74" s="186">
        <v>6.3336093075951018E-3</v>
      </c>
      <c r="Q74" s="251">
        <v>5.9719377750664521E-3</v>
      </c>
      <c r="R74" s="186">
        <v>1.1876334480805264E-2</v>
      </c>
      <c r="S74" s="251">
        <v>6.5580199572966144E-3</v>
      </c>
      <c r="T74" s="186">
        <v>1.1460194343980129E-2</v>
      </c>
      <c r="U74" s="251">
        <v>1.6885267331909887E-3</v>
      </c>
      <c r="V74" s="186">
        <v>2.0327683123447645E-3</v>
      </c>
      <c r="W74" s="251">
        <v>2.6711403546995512E-3</v>
      </c>
      <c r="X74" s="186">
        <v>0.74822868098827833</v>
      </c>
      <c r="Y74" s="256">
        <v>1</v>
      </c>
    </row>
    <row r="75" spans="2:25" ht="15" hidden="1" customHeight="1" outlineLevel="1">
      <c r="B75" s="41" t="s">
        <v>14</v>
      </c>
      <c r="C75" s="251">
        <v>0.35023889544499887</v>
      </c>
      <c r="D75" s="186">
        <v>2.7057180780706173E-2</v>
      </c>
      <c r="E75" s="251">
        <v>1.6231548001076582E-2</v>
      </c>
      <c r="F75" s="186">
        <v>0.12389667570719723</v>
      </c>
      <c r="G75" s="251">
        <v>1.3639009084237961E-2</v>
      </c>
      <c r="H75" s="186">
        <v>0.38493106882995293</v>
      </c>
      <c r="I75" s="251">
        <v>8.7575826587441251E-3</v>
      </c>
      <c r="J75" s="186">
        <v>1.3829941409080558E-2</v>
      </c>
      <c r="K75" s="251">
        <v>8.8564994053493256E-3</v>
      </c>
      <c r="L75" s="186">
        <v>2.2957886770230201E-3</v>
      </c>
      <c r="M75" s="251">
        <v>1.9484298691768516E-3</v>
      </c>
      <c r="N75" s="186">
        <v>3.7841406550128938E-3</v>
      </c>
      <c r="O75" s="251">
        <v>8.281402041365603E-4</v>
      </c>
      <c r="P75" s="186">
        <v>4.6191820275172588E-3</v>
      </c>
      <c r="Q75" s="251">
        <v>5.1758762758535018E-3</v>
      </c>
      <c r="R75" s="186">
        <v>1.1985029065420776E-2</v>
      </c>
      <c r="S75" s="251">
        <v>9.8594692081369374E-3</v>
      </c>
      <c r="T75" s="186">
        <v>1.3606803631854873E-2</v>
      </c>
      <c r="U75" s="251">
        <v>1.6769839133765347E-3</v>
      </c>
      <c r="V75" s="186">
        <v>3.0342136923781197E-3</v>
      </c>
      <c r="W75" s="251">
        <v>2.6040408641182953E-3</v>
      </c>
      <c r="X75" s="186">
        <v>0.64976110455500113</v>
      </c>
      <c r="Y75" s="256">
        <v>1</v>
      </c>
    </row>
    <row r="76" spans="2:25" ht="15" hidden="1" customHeight="1" outlineLevel="1">
      <c r="B76" s="41" t="s">
        <v>15</v>
      </c>
      <c r="C76" s="251">
        <v>0.44707202042438698</v>
      </c>
      <c r="D76" s="186">
        <v>2.3501039564605884E-2</v>
      </c>
      <c r="E76" s="251">
        <v>1.763820094172323E-2</v>
      </c>
      <c r="F76" s="186">
        <v>8.9112089524857829E-2</v>
      </c>
      <c r="G76" s="251">
        <v>2.0193160276401882E-2</v>
      </c>
      <c r="H76" s="186">
        <v>0.29907165351923193</v>
      </c>
      <c r="I76" s="251">
        <v>9.0713477649360975E-3</v>
      </c>
      <c r="J76" s="186">
        <v>3.9719393994985627E-2</v>
      </c>
      <c r="K76" s="251">
        <v>5.9163456246560265E-3</v>
      </c>
      <c r="L76" s="186">
        <v>1.337675044334373E-3</v>
      </c>
      <c r="M76" s="251">
        <v>1.4332232617868281E-3</v>
      </c>
      <c r="N76" s="186">
        <v>2.9505289549318168E-3</v>
      </c>
      <c r="O76" s="251">
        <v>1.9491836360300863E-4</v>
      </c>
      <c r="P76" s="186">
        <v>1.9186082064453006E-3</v>
      </c>
      <c r="Q76" s="251">
        <v>3.8295725554944047E-3</v>
      </c>
      <c r="R76" s="186">
        <v>9.052238121445606E-3</v>
      </c>
      <c r="S76" s="251">
        <v>7.8540634745918186E-3</v>
      </c>
      <c r="T76" s="186">
        <v>1.8035681526325446E-2</v>
      </c>
      <c r="U76" s="251">
        <v>1.265058399070507E-3</v>
      </c>
      <c r="V76" s="186">
        <v>2.7269461260930718E-3</v>
      </c>
      <c r="W76" s="251">
        <v>4.0225799547483638E-3</v>
      </c>
      <c r="X76" s="186">
        <v>0.55292797957561313</v>
      </c>
      <c r="Y76" s="256">
        <v>1</v>
      </c>
    </row>
    <row r="77" spans="2:25" ht="15" hidden="1" customHeight="1" outlineLevel="1">
      <c r="B77" s="41" t="s">
        <v>16</v>
      </c>
      <c r="C77" s="251">
        <v>0.3859671286439737</v>
      </c>
      <c r="D77" s="186">
        <v>2.7486683290117882E-2</v>
      </c>
      <c r="E77" s="251">
        <v>2.2280118959846908E-2</v>
      </c>
      <c r="F77" s="186">
        <v>0.10032266615857446</v>
      </c>
      <c r="G77" s="251">
        <v>2.1549046084514509E-2</v>
      </c>
      <c r="H77" s="186">
        <v>0.34984632972422192</v>
      </c>
      <c r="I77" s="251">
        <v>1.0384134268885703E-2</v>
      </c>
      <c r="J77" s="186">
        <v>1.8183625624414935E-2</v>
      </c>
      <c r="K77" s="251">
        <v>8.2095548946675163E-3</v>
      </c>
      <c r="L77" s="186">
        <v>1.6609644363076057E-3</v>
      </c>
      <c r="M77" s="251">
        <v>1.9964709683298401E-3</v>
      </c>
      <c r="N77" s="186">
        <v>4.2828858532221051E-3</v>
      </c>
      <c r="O77" s="251">
        <v>2.6923363680796602E-4</v>
      </c>
      <c r="P77" s="186">
        <v>3.8852484819364942E-3</v>
      </c>
      <c r="Q77" s="251">
        <v>5.3391101206995105E-3</v>
      </c>
      <c r="R77" s="186">
        <v>1.1887700579059421E-2</v>
      </c>
      <c r="S77" s="251">
        <v>9.6758427012832091E-3</v>
      </c>
      <c r="T77" s="186">
        <v>1.5487147200384382E-2</v>
      </c>
      <c r="U77" s="251">
        <v>2.5080148782649758E-3</v>
      </c>
      <c r="V77" s="186">
        <v>3.1396784107759726E-3</v>
      </c>
      <c r="W77" s="251">
        <v>3.8479699783784678E-3</v>
      </c>
      <c r="X77" s="186">
        <v>0.61403287135602636</v>
      </c>
      <c r="Y77" s="256">
        <v>1</v>
      </c>
    </row>
    <row r="78" spans="2:25" ht="15" hidden="1" customHeight="1" outlineLevel="1">
      <c r="B78" s="41" t="s">
        <v>17</v>
      </c>
      <c r="C78" s="251">
        <v>0.36033188237210723</v>
      </c>
      <c r="D78" s="186">
        <v>2.1661526853262378E-2</v>
      </c>
      <c r="E78" s="251">
        <v>1.8117484987838793E-2</v>
      </c>
      <c r="F78" s="186">
        <v>0.11140295470200039</v>
      </c>
      <c r="G78" s="251">
        <v>1.6476936575941101E-2</v>
      </c>
      <c r="H78" s="186">
        <v>0.38275937956402567</v>
      </c>
      <c r="I78" s="251">
        <v>1.3438778105823947E-2</v>
      </c>
      <c r="J78" s="186">
        <v>1.5982485573748938E-2</v>
      </c>
      <c r="K78" s="251">
        <v>9.7975608989290704E-3</v>
      </c>
      <c r="L78" s="186">
        <v>2.2264585590040099E-3</v>
      </c>
      <c r="M78" s="251">
        <v>2.4836874040750764E-3</v>
      </c>
      <c r="N78" s="186">
        <v>4.8101794028289459E-3</v>
      </c>
      <c r="O78" s="251">
        <v>2.7723553302103846E-4</v>
      </c>
      <c r="P78" s="186">
        <v>3.5068865878022082E-3</v>
      </c>
      <c r="Q78" s="251">
        <v>4.8559089752860246E-3</v>
      </c>
      <c r="R78" s="186">
        <v>1.2758550715524904E-2</v>
      </c>
      <c r="S78" s="251">
        <v>6.147769397198492E-3</v>
      </c>
      <c r="T78" s="186">
        <v>1.3198697850424285E-2</v>
      </c>
      <c r="U78" s="251">
        <v>2.8580982785674069E-3</v>
      </c>
      <c r="V78" s="186">
        <v>3.1982119737169281E-3</v>
      </c>
      <c r="W78" s="251">
        <v>3.5068865878022082E-3</v>
      </c>
      <c r="X78" s="186">
        <v>0.63966811762789277</v>
      </c>
      <c r="Y78" s="256">
        <v>1</v>
      </c>
    </row>
    <row r="79" spans="2:25" ht="15" hidden="1" customHeight="1" outlineLevel="1">
      <c r="B79" s="41" t="s">
        <v>18</v>
      </c>
      <c r="C79" s="251">
        <v>0.34963575018935483</v>
      </c>
      <c r="D79" s="186">
        <v>3.0189354816497968E-2</v>
      </c>
      <c r="E79" s="251">
        <v>1.7820009639881566E-2</v>
      </c>
      <c r="F79" s="186">
        <v>0.11776079322454039</v>
      </c>
      <c r="G79" s="251">
        <v>1.9836122013358121E-2</v>
      </c>
      <c r="H79" s="186">
        <v>0.38145286786476623</v>
      </c>
      <c r="I79" s="251">
        <v>9.7059836122013361E-3</v>
      </c>
      <c r="J79" s="186">
        <v>1.6294154100392481E-2</v>
      </c>
      <c r="K79" s="251">
        <v>1.1066584039110377E-2</v>
      </c>
      <c r="L79" s="186">
        <v>2.6909040831784065E-3</v>
      </c>
      <c r="M79" s="251">
        <v>2.4320044068030021E-3</v>
      </c>
      <c r="N79" s="186">
        <v>5.4671899745231704E-3</v>
      </c>
      <c r="O79" s="251">
        <v>4.7648557460579769E-4</v>
      </c>
      <c r="P79" s="186">
        <v>3.7623080630723679E-3</v>
      </c>
      <c r="Q79" s="251">
        <v>4.0735385250981202E-3</v>
      </c>
      <c r="R79" s="186">
        <v>1.1102389313502719E-2</v>
      </c>
      <c r="S79" s="251">
        <v>6.3678303380844178E-3</v>
      </c>
      <c r="T79" s="186">
        <v>1.1091372305997384E-2</v>
      </c>
      <c r="U79" s="251">
        <v>2.8120911657371068E-3</v>
      </c>
      <c r="V79" s="186">
        <v>3.726502788680025E-3</v>
      </c>
      <c r="W79" s="251">
        <v>3.302347999724575E-3</v>
      </c>
      <c r="X79" s="186">
        <v>0.65036424981064533</v>
      </c>
      <c r="Y79" s="256">
        <v>1</v>
      </c>
    </row>
    <row r="80" spans="2:25" ht="15" hidden="1" customHeight="1" outlineLevel="1">
      <c r="B80" s="41" t="s">
        <v>19</v>
      </c>
      <c r="C80" s="251">
        <v>0.25641223994468915</v>
      </c>
      <c r="D80" s="186">
        <v>2.7585323283260247E-2</v>
      </c>
      <c r="E80" s="251">
        <v>2.2897921491459212E-2</v>
      </c>
      <c r="F80" s="186">
        <v>0.13125691990078855</v>
      </c>
      <c r="G80" s="251">
        <v>3.7994788015336192E-2</v>
      </c>
      <c r="H80" s="186">
        <v>0.38725094400742638</v>
      </c>
      <c r="I80" s="251">
        <v>6.0169897162417624E-3</v>
      </c>
      <c r="J80" s="186">
        <v>1.9864043591144461E-2</v>
      </c>
      <c r="K80" s="251">
        <v>6.59983271366478E-2</v>
      </c>
      <c r="L80" s="186">
        <v>2.4017192780579313E-2</v>
      </c>
      <c r="M80" s="251">
        <v>1.0687469479913553E-2</v>
      </c>
      <c r="N80" s="186">
        <v>1.5077527063157844E-2</v>
      </c>
      <c r="O80" s="251">
        <v>1.6216137812997085E-2</v>
      </c>
      <c r="P80" s="186">
        <v>4.6100439489244844E-3</v>
      </c>
      <c r="Q80" s="251">
        <v>5.4875719790553638E-3</v>
      </c>
      <c r="R80" s="186">
        <v>1.1470717639038635E-2</v>
      </c>
      <c r="S80" s="251">
        <v>7.5689814389525746E-3</v>
      </c>
      <c r="T80" s="186">
        <v>7.6680961751381567E-3</v>
      </c>
      <c r="U80" s="251">
        <v>2.3473270447853562E-3</v>
      </c>
      <c r="V80" s="186">
        <v>2.5189647586677045E-3</v>
      </c>
      <c r="W80" s="251">
        <v>3.0507999284439952E-3</v>
      </c>
      <c r="X80" s="186">
        <v>0.74358776005531102</v>
      </c>
      <c r="Y80" s="256">
        <v>1</v>
      </c>
    </row>
    <row r="81" spans="2:25" ht="15" hidden="1" customHeight="1" outlineLevel="1">
      <c r="B81" s="41" t="s">
        <v>20</v>
      </c>
      <c r="C81" s="251">
        <v>0.23775223721452776</v>
      </c>
      <c r="D81" s="186">
        <v>2.5267767865110435E-2</v>
      </c>
      <c r="E81" s="251">
        <v>1.9380421426920709E-2</v>
      </c>
      <c r="F81" s="186">
        <v>0.14137639890261511</v>
      </c>
      <c r="G81" s="251">
        <v>2.1698292372076634E-2</v>
      </c>
      <c r="H81" s="186">
        <v>0.35691093929832352</v>
      </c>
      <c r="I81" s="251">
        <v>3.8005761499545808E-3</v>
      </c>
      <c r="J81" s="186">
        <v>1.6504247904649241E-2</v>
      </c>
      <c r="K81" s="251">
        <v>0.1362212525655605</v>
      </c>
      <c r="L81" s="186">
        <v>4.2577435881008333E-2</v>
      </c>
      <c r="M81" s="251">
        <v>2.3213031331299951E-2</v>
      </c>
      <c r="N81" s="186">
        <v>3.0338253565471273E-2</v>
      </c>
      <c r="O81" s="251">
        <v>4.0092531787780952E-2</v>
      </c>
      <c r="P81" s="186">
        <v>3.9813380499223181E-3</v>
      </c>
      <c r="Q81" s="251">
        <v>5.8049739268120236E-3</v>
      </c>
      <c r="R81" s="186">
        <v>8.424877413686192E-3</v>
      </c>
      <c r="S81" s="251">
        <v>6.0429389596809435E-3</v>
      </c>
      <c r="T81" s="186">
        <v>7.1984422442848348E-3</v>
      </c>
      <c r="U81" s="251">
        <v>2.7480385045728184E-3</v>
      </c>
      <c r="V81" s="186">
        <v>3.4779504803919099E-3</v>
      </c>
      <c r="W81" s="251">
        <v>3.409306720910491E-3</v>
      </c>
      <c r="X81" s="186">
        <v>0.76224776278547202</v>
      </c>
      <c r="Y81" s="256">
        <v>1</v>
      </c>
    </row>
    <row r="82" spans="2:25" ht="15" hidden="1" customHeight="1" outlineLevel="1">
      <c r="B82" s="41" t="s">
        <v>21</v>
      </c>
      <c r="C82" s="251">
        <v>0.17813927520048725</v>
      </c>
      <c r="D82" s="186">
        <v>3.0857273373261596E-2</v>
      </c>
      <c r="E82" s="251">
        <v>2.5299461983554969E-2</v>
      </c>
      <c r="F82" s="186">
        <v>0.1445056339457923</v>
      </c>
      <c r="G82" s="251">
        <v>3.2511927723073798E-2</v>
      </c>
      <c r="H82" s="186">
        <v>0.37127195208608266</v>
      </c>
      <c r="I82" s="251">
        <v>4.5731397827631715E-3</v>
      </c>
      <c r="J82" s="186">
        <v>2.7190132981423205E-2</v>
      </c>
      <c r="K82" s="251">
        <v>0.14718810273068725</v>
      </c>
      <c r="L82" s="186">
        <v>4.3257029743173282E-2</v>
      </c>
      <c r="M82" s="251">
        <v>2.4629479240686224E-2</v>
      </c>
      <c r="N82" s="186">
        <v>3.7024159983757993E-2</v>
      </c>
      <c r="O82" s="251">
        <v>4.2277433763069742E-2</v>
      </c>
      <c r="P82" s="186">
        <v>4.3650390823266674E-3</v>
      </c>
      <c r="Q82" s="251">
        <v>6.6617602273880824E-3</v>
      </c>
      <c r="R82" s="186">
        <v>7.1870876053192565E-3</v>
      </c>
      <c r="S82" s="251">
        <v>5.6542482996650087E-3</v>
      </c>
      <c r="T82" s="186">
        <v>6.8571718607247992E-3</v>
      </c>
      <c r="U82" s="251">
        <v>1.8526037965688762E-3</v>
      </c>
      <c r="V82" s="186">
        <v>1.9896457212465741E-3</v>
      </c>
      <c r="W82" s="251">
        <v>3.8955435996345547E-3</v>
      </c>
      <c r="X82" s="186">
        <v>0.82186072479951267</v>
      </c>
      <c r="Y82" s="256">
        <v>1</v>
      </c>
    </row>
    <row r="83" spans="2:25" ht="15" hidden="1" customHeight="1" outlineLevel="1">
      <c r="B83" s="41" t="s">
        <v>22</v>
      </c>
      <c r="C83" s="251">
        <v>0.16785933399012773</v>
      </c>
      <c r="D83" s="186">
        <v>3.4148216599587083E-2</v>
      </c>
      <c r="E83" s="251">
        <v>2.9191710134744676E-2</v>
      </c>
      <c r="F83" s="186">
        <v>0.1600516270935321</v>
      </c>
      <c r="G83" s="251">
        <v>2.4367580832805099E-2</v>
      </c>
      <c r="H83" s="186">
        <v>0.33552264795057241</v>
      </c>
      <c r="I83" s="251">
        <v>4.4626378186280128E-3</v>
      </c>
      <c r="J83" s="186">
        <v>3.9153091643182446E-2</v>
      </c>
      <c r="K83" s="251">
        <v>0.16394402482580947</v>
      </c>
      <c r="L83" s="186">
        <v>4.7877255821413021E-2</v>
      </c>
      <c r="M83" s="251">
        <v>3.0204904573885551E-2</v>
      </c>
      <c r="N83" s="186">
        <v>3.9407663110303269E-2</v>
      </c>
      <c r="O83" s="251">
        <v>4.6454201320207632E-2</v>
      </c>
      <c r="P83" s="186">
        <v>4.8852264540485777E-3</v>
      </c>
      <c r="Q83" s="251">
        <v>6.3362838166372637E-3</v>
      </c>
      <c r="R83" s="186">
        <v>1.0498527304062706E-2</v>
      </c>
      <c r="S83" s="251">
        <v>6.3566495340069296E-3</v>
      </c>
      <c r="T83" s="186">
        <v>6.0638923468179836E-3</v>
      </c>
      <c r="U83" s="251">
        <v>1.6852631123398427E-3</v>
      </c>
      <c r="V83" s="186">
        <v>1.8558259953107936E-3</v>
      </c>
      <c r="W83" s="251">
        <v>3.617460547786883E-3</v>
      </c>
      <c r="X83" s="186">
        <v>0.83214066600987235</v>
      </c>
      <c r="Y83" s="256">
        <v>1</v>
      </c>
    </row>
    <row r="84" spans="2:25" ht="15" customHeight="1" collapsed="1">
      <c r="B84" s="197">
        <v>2005</v>
      </c>
      <c r="C84" s="199">
        <v>0.28657122125781254</v>
      </c>
      <c r="D84" s="199">
        <v>2.7546600410072616E-2</v>
      </c>
      <c r="E84" s="199">
        <v>2.1000908567627822E-2</v>
      </c>
      <c r="F84" s="199">
        <v>0.12936899703400179</v>
      </c>
      <c r="G84" s="199">
        <v>2.1369204347617816E-2</v>
      </c>
      <c r="H84" s="199">
        <v>0.36020956736632392</v>
      </c>
      <c r="I84" s="199">
        <v>7.6601988483100403E-3</v>
      </c>
      <c r="J84" s="199">
        <v>2.1594383057451785E-2</v>
      </c>
      <c r="K84" s="199">
        <v>7.715914382617696E-2</v>
      </c>
      <c r="L84" s="199">
        <v>2.3329456673417449E-2</v>
      </c>
      <c r="M84" s="199">
        <v>1.3010499963484533E-2</v>
      </c>
      <c r="N84" s="199">
        <v>1.8169389359314544E-2</v>
      </c>
      <c r="O84" s="199">
        <v>2.264979782996043E-2</v>
      </c>
      <c r="P84" s="199">
        <v>4.3129477561834823E-3</v>
      </c>
      <c r="Q84" s="199">
        <v>5.6595046618078846E-3</v>
      </c>
      <c r="R84" s="199">
        <v>1.0810933908576266E-2</v>
      </c>
      <c r="S84" s="199">
        <v>7.2167126185672904E-3</v>
      </c>
      <c r="T84" s="199">
        <v>1.1169413702958852E-2</v>
      </c>
      <c r="U84" s="199">
        <v>2.1131853815630659E-3</v>
      </c>
      <c r="V84" s="199">
        <v>2.74454957583163E-3</v>
      </c>
      <c r="W84" s="199">
        <v>3.4925276791162156E-3</v>
      </c>
      <c r="X84" s="199">
        <v>0.71342877874218746</v>
      </c>
      <c r="Y84" s="199">
        <v>1</v>
      </c>
    </row>
    <row r="85" spans="2:25" ht="15" hidden="1" customHeight="1" outlineLevel="1">
      <c r="B85" s="41" t="s">
        <v>11</v>
      </c>
      <c r="C85" s="251">
        <v>0.20705076977883902</v>
      </c>
      <c r="D85" s="186">
        <v>2.6983179441753883E-2</v>
      </c>
      <c r="E85" s="251">
        <v>2.2438643956826914E-2</v>
      </c>
      <c r="F85" s="186">
        <v>0.12931947506763847</v>
      </c>
      <c r="G85" s="251">
        <v>1.9107268368299939E-2</v>
      </c>
      <c r="H85" s="186">
        <v>0.3911044569183813</v>
      </c>
      <c r="I85" s="251">
        <v>4.5060224723428429E-3</v>
      </c>
      <c r="J85" s="186">
        <v>1.8411627078499148E-2</v>
      </c>
      <c r="K85" s="251">
        <v>0.1379102839371853</v>
      </c>
      <c r="L85" s="186">
        <v>3.88885144568221E-2</v>
      </c>
      <c r="M85" s="251">
        <v>2.1822435755480884E-2</v>
      </c>
      <c r="N85" s="186">
        <v>3.0560075485504663E-2</v>
      </c>
      <c r="O85" s="251">
        <v>4.6639258239377632E-2</v>
      </c>
      <c r="P85" s="186">
        <v>3.9740614860245905E-3</v>
      </c>
      <c r="Q85" s="251">
        <v>5.7889872040515688E-3</v>
      </c>
      <c r="R85" s="186">
        <v>1.1077305244509488E-2</v>
      </c>
      <c r="S85" s="251">
        <v>6.6170169746102969E-3</v>
      </c>
      <c r="T85" s="186">
        <v>6.9251210752833111E-3</v>
      </c>
      <c r="U85" s="251">
        <v>2.2241264767333263E-3</v>
      </c>
      <c r="V85" s="186">
        <v>2.4720539952436428E-3</v>
      </c>
      <c r="W85" s="251">
        <v>4.0896005237769711E-3</v>
      </c>
      <c r="X85" s="186">
        <v>0.79294923022116093</v>
      </c>
      <c r="Y85" s="256">
        <v>1</v>
      </c>
    </row>
    <row r="86" spans="2:25" ht="15" hidden="1" customHeight="1" outlineLevel="1">
      <c r="B86" s="41" t="s">
        <v>12</v>
      </c>
      <c r="C86" s="251">
        <v>0.19117296062829908</v>
      </c>
      <c r="D86" s="186">
        <v>2.7332316651885426E-2</v>
      </c>
      <c r="E86" s="251">
        <v>2.2209548598461915E-2</v>
      </c>
      <c r="F86" s="186">
        <v>0.168237330633349</v>
      </c>
      <c r="G86" s="251">
        <v>1.4318124147356838E-2</v>
      </c>
      <c r="H86" s="186">
        <v>0.3543101347396031</v>
      </c>
      <c r="I86" s="251">
        <v>3.5977458815607986E-3</v>
      </c>
      <c r="J86" s="186">
        <v>1.9820263449464484E-2</v>
      </c>
      <c r="K86" s="251">
        <v>0.15244443216163728</v>
      </c>
      <c r="L86" s="186">
        <v>4.7471653933024646E-2</v>
      </c>
      <c r="M86" s="251">
        <v>2.8025736947493513E-2</v>
      </c>
      <c r="N86" s="186">
        <v>3.0844641192682907E-2</v>
      </c>
      <c r="O86" s="251">
        <v>4.6102400088436211E-2</v>
      </c>
      <c r="P86" s="186">
        <v>6.140286965457117E-3</v>
      </c>
      <c r="Q86" s="251">
        <v>8.182861966650504E-3</v>
      </c>
      <c r="R86" s="186">
        <v>9.5697025578666776E-3</v>
      </c>
      <c r="S86" s="251">
        <v>6.2181711290942576E-3</v>
      </c>
      <c r="T86" s="186">
        <v>5.5724862886186114E-3</v>
      </c>
      <c r="U86" s="251">
        <v>1.5024106404841883E-3</v>
      </c>
      <c r="V86" s="186">
        <v>3.1002921912332581E-3</v>
      </c>
      <c r="W86" s="251">
        <v>6.2709313689774818E-3</v>
      </c>
      <c r="X86" s="186">
        <v>0.8088270393717012</v>
      </c>
      <c r="Y86" s="256">
        <v>1</v>
      </c>
    </row>
    <row r="87" spans="2:25" ht="15" hidden="1" customHeight="1" outlineLevel="1">
      <c r="B87" s="41" t="s">
        <v>13</v>
      </c>
      <c r="C87" s="251">
        <v>0.24828673829022865</v>
      </c>
      <c r="D87" s="186">
        <v>3.1973081572540141E-2</v>
      </c>
      <c r="E87" s="251">
        <v>1.8083956208605045E-2</v>
      </c>
      <c r="F87" s="186">
        <v>0.12364428856009399</v>
      </c>
      <c r="G87" s="251">
        <v>2.313648204586859E-2</v>
      </c>
      <c r="H87" s="186">
        <v>0.40157790339332233</v>
      </c>
      <c r="I87" s="251">
        <v>7.817155602472205E-3</v>
      </c>
      <c r="J87" s="186">
        <v>1.5647080857439599E-2</v>
      </c>
      <c r="K87" s="251">
        <v>8.5471540701139048E-2</v>
      </c>
      <c r="L87" s="186">
        <v>2.8408220250966239E-2</v>
      </c>
      <c r="M87" s="251">
        <v>1.2250353293719034E-2</v>
      </c>
      <c r="N87" s="186">
        <v>1.7400779800112374E-2</v>
      </c>
      <c r="O87" s="251">
        <v>2.7412187356341409E-2</v>
      </c>
      <c r="P87" s="186">
        <v>5.2057616672058294E-3</v>
      </c>
      <c r="Q87" s="251">
        <v>5.095091345580849E-3</v>
      </c>
      <c r="R87" s="186">
        <v>1.2173735378747892E-2</v>
      </c>
      <c r="S87" s="251">
        <v>7.761820441659714E-3</v>
      </c>
      <c r="T87" s="186">
        <v>7.6447652937871383E-3</v>
      </c>
      <c r="U87" s="251">
        <v>1.3365569611632302E-3</v>
      </c>
      <c r="V87" s="186">
        <v>2.500723613641394E-3</v>
      </c>
      <c r="W87" s="251">
        <v>2.6433180665043502E-3</v>
      </c>
      <c r="X87" s="186">
        <v>0.75171326170977126</v>
      </c>
      <c r="Y87" s="256">
        <v>1</v>
      </c>
    </row>
    <row r="88" spans="2:25" ht="15" hidden="1" customHeight="1" outlineLevel="1">
      <c r="B88" s="41" t="s">
        <v>14</v>
      </c>
      <c r="C88" s="251">
        <v>0.3715410452166879</v>
      </c>
      <c r="D88" s="186">
        <v>2.511424128462723E-2</v>
      </c>
      <c r="E88" s="251">
        <v>1.8411750962792135E-2</v>
      </c>
      <c r="F88" s="186">
        <v>0.13659464252966255</v>
      </c>
      <c r="G88" s="251">
        <v>2.1082195944842626E-2</v>
      </c>
      <c r="H88" s="186">
        <v>0.3451280080188715</v>
      </c>
      <c r="I88" s="251">
        <v>6.9084888999424712E-3</v>
      </c>
      <c r="J88" s="186">
        <v>1.6758737982369536E-2</v>
      </c>
      <c r="K88" s="251">
        <v>8.5037217913837334E-3</v>
      </c>
      <c r="L88" s="186">
        <v>2.1981555590726044E-3</v>
      </c>
      <c r="M88" s="251">
        <v>2.4468611594705334E-3</v>
      </c>
      <c r="N88" s="186">
        <v>3.6527064947332192E-3</v>
      </c>
      <c r="O88" s="251">
        <v>2.0599857810737549E-4</v>
      </c>
      <c r="P88" s="186">
        <v>5.1775984082841576E-3</v>
      </c>
      <c r="Q88" s="251">
        <v>4.6676263185793133E-3</v>
      </c>
      <c r="R88" s="186">
        <v>1.4578167667769513E-2</v>
      </c>
      <c r="S88" s="251">
        <v>8.3529911244758972E-3</v>
      </c>
      <c r="T88" s="186">
        <v>1.1171654595652425E-2</v>
      </c>
      <c r="U88" s="251">
        <v>1.7735975139488672E-3</v>
      </c>
      <c r="V88" s="186">
        <v>2.2735208925265221E-3</v>
      </c>
      <c r="W88" s="251">
        <v>1.9620108475836618E-3</v>
      </c>
      <c r="X88" s="186">
        <v>0.62845895478331204</v>
      </c>
      <c r="Y88" s="256">
        <v>1</v>
      </c>
    </row>
    <row r="89" spans="2:25" ht="15" hidden="1" customHeight="1" outlineLevel="1">
      <c r="B89" s="41" t="s">
        <v>15</v>
      </c>
      <c r="C89" s="251">
        <v>0.45117102854598523</v>
      </c>
      <c r="D89" s="186">
        <v>2.4224014248256074E-2</v>
      </c>
      <c r="E89" s="251">
        <v>1.8257557017760846E-2</v>
      </c>
      <c r="F89" s="186">
        <v>8.3490822737841988E-2</v>
      </c>
      <c r="G89" s="251">
        <v>2.3151437193885124E-2</v>
      </c>
      <c r="H89" s="186">
        <v>0.29870875179340028</v>
      </c>
      <c r="I89" s="251">
        <v>5.4380844011279869E-3</v>
      </c>
      <c r="J89" s="186">
        <v>4.1266511650917728E-2</v>
      </c>
      <c r="K89" s="251">
        <v>7.5021026072329697E-3</v>
      </c>
      <c r="L89" s="186">
        <v>2.0026715480136546E-3</v>
      </c>
      <c r="M89" s="251">
        <v>2.1095334685598379E-3</v>
      </c>
      <c r="N89" s="186">
        <v>3.2691831989313806E-3</v>
      </c>
      <c r="O89" s="251">
        <v>1.2071439172809579E-4</v>
      </c>
      <c r="P89" s="186">
        <v>2.6873794092910504E-3</v>
      </c>
      <c r="Q89" s="251">
        <v>3.4947805867511007E-3</v>
      </c>
      <c r="R89" s="186">
        <v>1.0476426062435066E-2</v>
      </c>
      <c r="S89" s="251">
        <v>8.7725721070598135E-3</v>
      </c>
      <c r="T89" s="186">
        <v>1.5807648543016872E-2</v>
      </c>
      <c r="U89" s="251">
        <v>1.385247118191263E-3</v>
      </c>
      <c r="V89" s="186">
        <v>1.8028001781032008E-3</v>
      </c>
      <c r="W89" s="251">
        <v>2.3628357987433828E-3</v>
      </c>
      <c r="X89" s="186">
        <v>0.54882897145401477</v>
      </c>
      <c r="Y89" s="256">
        <v>1</v>
      </c>
    </row>
    <row r="90" spans="2:25" ht="15" hidden="1" customHeight="1" outlineLevel="1">
      <c r="B90" s="41" t="s">
        <v>16</v>
      </c>
      <c r="C90" s="251">
        <v>0.37599332992053358</v>
      </c>
      <c r="D90" s="186">
        <v>3.1378317489734603E-2</v>
      </c>
      <c r="E90" s="251">
        <v>2.2669198186464144E-2</v>
      </c>
      <c r="F90" s="186">
        <v>0.10225871181930306</v>
      </c>
      <c r="G90" s="251">
        <v>2.4051598075872153E-2</v>
      </c>
      <c r="H90" s="186">
        <v>0.35455965163522785</v>
      </c>
      <c r="I90" s="251">
        <v>7.1560794275136461E-3</v>
      </c>
      <c r="J90" s="186">
        <v>2.0278078377753729E-2</v>
      </c>
      <c r="K90" s="251">
        <v>9.1540792676736583E-3</v>
      </c>
      <c r="L90" s="186">
        <v>2.1405598287552135E-3</v>
      </c>
      <c r="M90" s="251">
        <v>3.0023997598080192E-3</v>
      </c>
      <c r="N90" s="186">
        <v>3.8404796927616245E-3</v>
      </c>
      <c r="O90" s="251">
        <v>1.706399863488011E-4</v>
      </c>
      <c r="P90" s="186">
        <v>4.5381596369472293E-3</v>
      </c>
      <c r="Q90" s="251">
        <v>5.2099195832064332E-3</v>
      </c>
      <c r="R90" s="186">
        <v>1.2713758982899281E-2</v>
      </c>
      <c r="S90" s="251">
        <v>9.0050392795968572E-3</v>
      </c>
      <c r="T90" s="186">
        <v>1.3294798936416085E-2</v>
      </c>
      <c r="U90" s="251">
        <v>2.1427198285824136E-3</v>
      </c>
      <c r="V90" s="186">
        <v>2.1427198285824136E-3</v>
      </c>
      <c r="W90" s="251">
        <v>3.453839723692822E-3</v>
      </c>
      <c r="X90" s="186">
        <v>0.62400667007946609</v>
      </c>
      <c r="Y90" s="256">
        <v>1</v>
      </c>
    </row>
    <row r="91" spans="2:25" ht="15" hidden="1" customHeight="1" outlineLevel="1">
      <c r="B91" s="41" t="s">
        <v>17</v>
      </c>
      <c r="C91" s="251">
        <v>0.33389781777407207</v>
      </c>
      <c r="D91" s="186">
        <v>2.4384002760127657E-2</v>
      </c>
      <c r="E91" s="251">
        <v>1.8650987608176878E-2</v>
      </c>
      <c r="F91" s="186">
        <v>9.8711940427244765E-2</v>
      </c>
      <c r="G91" s="251">
        <v>1.7012161812483828E-2</v>
      </c>
      <c r="H91" s="186">
        <v>0.41540208734653977</v>
      </c>
      <c r="I91" s="251">
        <v>9.9565854920790082E-3</v>
      </c>
      <c r="J91" s="186">
        <v>2.0815962738276645E-2</v>
      </c>
      <c r="K91" s="251">
        <v>1.5425088410338978E-2</v>
      </c>
      <c r="L91" s="186">
        <v>1.7308300508898536E-3</v>
      </c>
      <c r="M91" s="251">
        <v>1.6647019924671516E-3</v>
      </c>
      <c r="N91" s="186">
        <v>6.2304131566084933E-3</v>
      </c>
      <c r="O91" s="251">
        <v>5.7991432103734796E-3</v>
      </c>
      <c r="P91" s="186">
        <v>3.9533078404876227E-3</v>
      </c>
      <c r="Q91" s="251">
        <v>4.7065926799114456E-3</v>
      </c>
      <c r="R91" s="186">
        <v>1.190592564906127E-2</v>
      </c>
      <c r="S91" s="251">
        <v>9.0911704666340812E-3</v>
      </c>
      <c r="T91" s="186">
        <v>8.1567522497915535E-3</v>
      </c>
      <c r="U91" s="251">
        <v>2.7515022569793851E-3</v>
      </c>
      <c r="V91" s="186">
        <v>2.4898651562634774E-3</v>
      </c>
      <c r="W91" s="251">
        <v>2.6882493315315832E-3</v>
      </c>
      <c r="X91" s="186">
        <v>0.66610218222592787</v>
      </c>
      <c r="Y91" s="256">
        <v>1</v>
      </c>
    </row>
    <row r="92" spans="2:25" ht="15" hidden="1" customHeight="1" outlineLevel="1">
      <c r="B92" s="41" t="s">
        <v>18</v>
      </c>
      <c r="C92" s="251">
        <v>0.30991182852484989</v>
      </c>
      <c r="D92" s="186">
        <v>3.1835872472819535E-2</v>
      </c>
      <c r="E92" s="251">
        <v>2.3279909991619118E-2</v>
      </c>
      <c r="F92" s="186">
        <v>0.13747230290575527</v>
      </c>
      <c r="G92" s="251">
        <v>2.6230439824116276E-2</v>
      </c>
      <c r="H92" s="186">
        <v>0.39436643973227098</v>
      </c>
      <c r="I92" s="251">
        <v>9.1845286614697548E-3</v>
      </c>
      <c r="J92" s="186">
        <v>1.6537891921058975E-2</v>
      </c>
      <c r="K92" s="251">
        <v>7.2615179729745242E-3</v>
      </c>
      <c r="L92" s="186">
        <v>7.8642526663834768E-4</v>
      </c>
      <c r="M92" s="251">
        <v>6.3717667588946423E-4</v>
      </c>
      <c r="N92" s="186">
        <v>5.3471177800994227E-3</v>
      </c>
      <c r="O92" s="251">
        <v>4.9079825034728996E-4</v>
      </c>
      <c r="P92" s="186">
        <v>5.9498524735083751E-3</v>
      </c>
      <c r="Q92" s="251">
        <v>5.2323111718310502E-3</v>
      </c>
      <c r="R92" s="186">
        <v>9.9652135976946825E-3</v>
      </c>
      <c r="S92" s="251">
        <v>8.3263492646636749E-3</v>
      </c>
      <c r="T92" s="186">
        <v>7.0376450868511993E-3</v>
      </c>
      <c r="U92" s="251">
        <v>1.9201405232885205E-3</v>
      </c>
      <c r="V92" s="186">
        <v>3.099778423246042E-3</v>
      </c>
      <c r="W92" s="251">
        <v>2.3879774519821361E-3</v>
      </c>
      <c r="X92" s="186">
        <v>0.69008817147515</v>
      </c>
      <c r="Y92" s="256">
        <v>1</v>
      </c>
    </row>
    <row r="93" spans="2:25" ht="15" hidden="1" customHeight="1" outlineLevel="1">
      <c r="B93" s="41" t="s">
        <v>19</v>
      </c>
      <c r="C93" s="251">
        <v>0.2534856417144058</v>
      </c>
      <c r="D93" s="186">
        <v>3.3855951173605972E-2</v>
      </c>
      <c r="E93" s="251">
        <v>2.4515984613838408E-2</v>
      </c>
      <c r="F93" s="186">
        <v>0.13486646748714012</v>
      </c>
      <c r="G93" s="251">
        <v>2.825288490529836E-2</v>
      </c>
      <c r="H93" s="186">
        <v>0.39414247731820301</v>
      </c>
      <c r="I93" s="251">
        <v>5.8154939743624888E-3</v>
      </c>
      <c r="J93" s="186">
        <v>1.7448766091969777E-2</v>
      </c>
      <c r="K93" s="251">
        <v>6.2659320779541158E-2</v>
      </c>
      <c r="L93" s="186">
        <v>2.1055468757138027E-2</v>
      </c>
      <c r="M93" s="251">
        <v>1.1094208261382013E-2</v>
      </c>
      <c r="N93" s="186">
        <v>1.5760765287942329E-2</v>
      </c>
      <c r="O93" s="251">
        <v>1.4748878473078786E-2</v>
      </c>
      <c r="P93" s="186">
        <v>5.9068607296549076E-3</v>
      </c>
      <c r="Q93" s="251">
        <v>6.0690367202989523E-3</v>
      </c>
      <c r="R93" s="186">
        <v>1.1697228846311981E-2</v>
      </c>
      <c r="S93" s="251">
        <v>7.206552823689572E-3</v>
      </c>
      <c r="T93" s="186">
        <v>6.3408528172938993E-3</v>
      </c>
      <c r="U93" s="251">
        <v>2.8917578050050709E-3</v>
      </c>
      <c r="V93" s="186">
        <v>1.8136300925545232E-3</v>
      </c>
      <c r="W93" s="251">
        <v>3.0310921068260103E-3</v>
      </c>
      <c r="X93" s="186">
        <v>0.74651435828559431</v>
      </c>
      <c r="Y93" s="256">
        <v>1</v>
      </c>
    </row>
    <row r="94" spans="2:25" ht="15" hidden="1" customHeight="1" outlineLevel="1">
      <c r="B94" s="41" t="s">
        <v>20</v>
      </c>
      <c r="C94" s="251">
        <v>0.17410785256057504</v>
      </c>
      <c r="D94" s="186">
        <v>3.3761094520792519E-2</v>
      </c>
      <c r="E94" s="251">
        <v>2.2082651581297859E-2</v>
      </c>
      <c r="F94" s="186">
        <v>0.16029182655739069</v>
      </c>
      <c r="G94" s="251">
        <v>2.3183237826904686E-2</v>
      </c>
      <c r="H94" s="186">
        <v>0.39367970005356184</v>
      </c>
      <c r="I94" s="251">
        <v>5.5322801945836483E-3</v>
      </c>
      <c r="J94" s="186">
        <v>2.2923988622383967E-2</v>
      </c>
      <c r="K94" s="251">
        <v>0.12669215135262049</v>
      </c>
      <c r="L94" s="186">
        <v>3.2577352869962065E-2</v>
      </c>
      <c r="M94" s="251">
        <v>2.3926744979492411E-2</v>
      </c>
      <c r="N94" s="186">
        <v>2.9243799419379612E-2</v>
      </c>
      <c r="O94" s="251">
        <v>4.0944254083786408E-2</v>
      </c>
      <c r="P94" s="186">
        <v>4.754532581021491E-3</v>
      </c>
      <c r="Q94" s="251">
        <v>5.1018286851907558E-3</v>
      </c>
      <c r="R94" s="186">
        <v>8.5014173105096204E-3</v>
      </c>
      <c r="S94" s="251">
        <v>6.899452886348573E-3</v>
      </c>
      <c r="T94" s="186">
        <v>5.2021043209016004E-3</v>
      </c>
      <c r="U94" s="251">
        <v>2.3528088183861493E-3</v>
      </c>
      <c r="V94" s="186">
        <v>2.0691021417408341E-3</v>
      </c>
      <c r="W94" s="251">
        <v>2.8639699857902086E-3</v>
      </c>
      <c r="X94" s="186">
        <v>0.82589214743942496</v>
      </c>
      <c r="Y94" s="256">
        <v>1</v>
      </c>
    </row>
    <row r="95" spans="2:25" ht="15" hidden="1" customHeight="1" outlineLevel="1">
      <c r="B95" s="41" t="s">
        <v>21</v>
      </c>
      <c r="C95" s="251">
        <v>0.17881708919157985</v>
      </c>
      <c r="D95" s="186">
        <v>3.4800189784537326E-2</v>
      </c>
      <c r="E95" s="251">
        <v>2.8856309739809214E-2</v>
      </c>
      <c r="F95" s="186">
        <v>0.14522093447426584</v>
      </c>
      <c r="G95" s="251">
        <v>2.7764333381812632E-2</v>
      </c>
      <c r="H95" s="186">
        <v>0.39363840323492033</v>
      </c>
      <c r="I95" s="251">
        <v>5.6386988791744851E-3</v>
      </c>
      <c r="J95" s="186">
        <v>2.3436959823376402E-2</v>
      </c>
      <c r="K95" s="251">
        <v>0.12214399305712849</v>
      </c>
      <c r="L95" s="186">
        <v>3.286658099341238E-2</v>
      </c>
      <c r="M95" s="251">
        <v>2.2981572302901845E-2</v>
      </c>
      <c r="N95" s="186">
        <v>2.9182948956065834E-2</v>
      </c>
      <c r="O95" s="251">
        <v>3.711289080474843E-2</v>
      </c>
      <c r="P95" s="186">
        <v>5.478955612830007E-3</v>
      </c>
      <c r="Q95" s="251">
        <v>6.6257692115120059E-3</v>
      </c>
      <c r="R95" s="186">
        <v>8.1349854442889398E-3</v>
      </c>
      <c r="S95" s="251">
        <v>6.2037608810198777E-3</v>
      </c>
      <c r="T95" s="186">
        <v>7.0644671369953487E-3</v>
      </c>
      <c r="U95" s="251">
        <v>2.4891338815467919E-3</v>
      </c>
      <c r="V95" s="186">
        <v>1.7071071448156157E-3</v>
      </c>
      <c r="W95" s="251">
        <v>1.9789091203868173E-3</v>
      </c>
      <c r="X95" s="186">
        <v>0.82118291080842021</v>
      </c>
      <c r="Y95" s="256">
        <v>1</v>
      </c>
    </row>
    <row r="96" spans="2:25" ht="15" hidden="1" customHeight="1" outlineLevel="1">
      <c r="B96" s="41" t="s">
        <v>22</v>
      </c>
      <c r="C96" s="251">
        <v>0.15295101973122366</v>
      </c>
      <c r="D96" s="186">
        <v>3.2464558801323831E-2</v>
      </c>
      <c r="E96" s="251">
        <v>2.7937095740125106E-2</v>
      </c>
      <c r="F96" s="186">
        <v>0.14888892739474083</v>
      </c>
      <c r="G96" s="251">
        <v>2.1476363870399202E-2</v>
      </c>
      <c r="H96" s="186">
        <v>0.40778357290849276</v>
      </c>
      <c r="I96" s="251">
        <v>7.0771005423549242E-3</v>
      </c>
      <c r="J96" s="186">
        <v>3.2437329663175564E-2</v>
      </c>
      <c r="K96" s="251">
        <v>0.1225979568244884</v>
      </c>
      <c r="L96" s="186">
        <v>3.1662536914047509E-2</v>
      </c>
      <c r="M96" s="251">
        <v>2.3030900121045896E-2</v>
      </c>
      <c r="N96" s="186">
        <v>2.7682131992009487E-2</v>
      </c>
      <c r="O96" s="251">
        <v>4.022238779738551E-2</v>
      </c>
      <c r="P96" s="186">
        <v>5.9928857688147158E-3</v>
      </c>
      <c r="Q96" s="251">
        <v>7.2776060141740038E-3</v>
      </c>
      <c r="R96" s="186">
        <v>1.3280393287769908E-2</v>
      </c>
      <c r="S96" s="251">
        <v>6.7379740035991972E-3</v>
      </c>
      <c r="T96" s="186">
        <v>7.1563125806044375E-3</v>
      </c>
      <c r="U96" s="251">
        <v>1.7278125843175017E-3</v>
      </c>
      <c r="V96" s="186">
        <v>1.9604979466754462E-3</v>
      </c>
      <c r="W96" s="251">
        <v>2.252592337720525E-3</v>
      </c>
      <c r="X96" s="186">
        <v>0.84704898026877651</v>
      </c>
      <c r="Y96" s="256">
        <v>1</v>
      </c>
    </row>
    <row r="97" spans="2:25" ht="15" customHeight="1" collapsed="1">
      <c r="B97" s="197">
        <v>2004</v>
      </c>
      <c r="C97" s="199">
        <v>0.27348371015257844</v>
      </c>
      <c r="D97" s="199">
        <v>2.9861979032200506E-2</v>
      </c>
      <c r="E97" s="199">
        <v>2.2220596306562011E-2</v>
      </c>
      <c r="F97" s="199">
        <v>0.12969736503975199</v>
      </c>
      <c r="G97" s="199">
        <v>2.251984010293508E-2</v>
      </c>
      <c r="H97" s="199">
        <v>0.37677764471408065</v>
      </c>
      <c r="I97" s="199">
        <v>6.4759068871328559E-3</v>
      </c>
      <c r="J97" s="199">
        <v>2.247817324521225E-2</v>
      </c>
      <c r="K97" s="199">
        <v>7.1258301224267975E-2</v>
      </c>
      <c r="L97" s="199">
        <v>2.0188888425923802E-2</v>
      </c>
      <c r="M97" s="199">
        <v>1.2717562301422037E-2</v>
      </c>
      <c r="N97" s="199">
        <v>1.6814869765152431E-2</v>
      </c>
      <c r="O97" s="199">
        <v>2.1536980731769705E-2</v>
      </c>
      <c r="P97" s="199">
        <v>4.9358280550329476E-3</v>
      </c>
      <c r="Q97" s="199">
        <v>5.5849538385044431E-3</v>
      </c>
      <c r="R97" s="199">
        <v>1.1184461172768535E-2</v>
      </c>
      <c r="S97" s="199">
        <v>7.6078897490957391E-3</v>
      </c>
      <c r="T97" s="199">
        <v>8.637001325963017E-3</v>
      </c>
      <c r="U97" s="199">
        <v>2.0223378217244618E-3</v>
      </c>
      <c r="V97" s="199">
        <v>2.2603771907247581E-3</v>
      </c>
      <c r="W97" s="199">
        <v>2.9936341414643648E-3</v>
      </c>
      <c r="X97" s="199">
        <v>0.72651628984742156</v>
      </c>
      <c r="Y97" s="199">
        <v>1</v>
      </c>
    </row>
    <row r="98" spans="2:25" ht="15" hidden="1" customHeight="1" outlineLevel="1">
      <c r="B98" s="41" t="s">
        <v>11</v>
      </c>
      <c r="C98" s="251">
        <v>0.18574588833641731</v>
      </c>
      <c r="D98" s="186">
        <v>3.0192687389520041E-2</v>
      </c>
      <c r="E98" s="251">
        <v>2.6435076547753185E-2</v>
      </c>
      <c r="F98" s="186">
        <v>0.12797326772589598</v>
      </c>
      <c r="G98" s="251">
        <v>1.9702905816802257E-2</v>
      </c>
      <c r="H98" s="186">
        <v>0.40565140535679212</v>
      </c>
      <c r="I98" s="251">
        <v>5.7940601837973057E-3</v>
      </c>
      <c r="J98" s="186">
        <v>2.3543215109006897E-2</v>
      </c>
      <c r="K98" s="251">
        <v>0.13177222779288172</v>
      </c>
      <c r="L98" s="186">
        <v>3.8054208834261971E-2</v>
      </c>
      <c r="M98" s="251">
        <v>2.3915358135976929E-2</v>
      </c>
      <c r="N98" s="186">
        <v>2.4949088766449239E-2</v>
      </c>
      <c r="O98" s="251">
        <v>4.48535720561936E-2</v>
      </c>
      <c r="P98" s="186">
        <v>5.0549427830096031E-3</v>
      </c>
      <c r="Q98" s="251">
        <v>5.6906871207500747E-3</v>
      </c>
      <c r="R98" s="186">
        <v>1.0334721978146935E-2</v>
      </c>
      <c r="S98" s="251">
        <v>6.4634007670281279E-3</v>
      </c>
      <c r="T98" s="186">
        <v>7.1611689425969379E-3</v>
      </c>
      <c r="U98" s="251">
        <v>2.1269007721967811E-3</v>
      </c>
      <c r="V98" s="186">
        <v>2.5067967788953553E-3</v>
      </c>
      <c r="W98" s="251">
        <v>3.8506465985093602E-3</v>
      </c>
      <c r="X98" s="186">
        <v>0.81425411166358241</v>
      </c>
      <c r="Y98" s="256">
        <v>1</v>
      </c>
    </row>
    <row r="99" spans="2:25" ht="15" hidden="1" customHeight="1" outlineLevel="1">
      <c r="B99" s="41" t="s">
        <v>12</v>
      </c>
      <c r="C99" s="251">
        <v>0.18361406714449319</v>
      </c>
      <c r="D99" s="186">
        <v>2.3836423764363748E-2</v>
      </c>
      <c r="E99" s="251">
        <v>1.9821651461145496E-2</v>
      </c>
      <c r="F99" s="186">
        <v>0.16407550860216438</v>
      </c>
      <c r="G99" s="251">
        <v>1.7194034460128935E-2</v>
      </c>
      <c r="H99" s="186">
        <v>0.38608212268217673</v>
      </c>
      <c r="I99" s="251">
        <v>5.7853898318170702E-3</v>
      </c>
      <c r="J99" s="186">
        <v>1.4319354548145098E-2</v>
      </c>
      <c r="K99" s="251">
        <v>0.1395287789687697</v>
      </c>
      <c r="L99" s="186">
        <v>4.4093008891691224E-2</v>
      </c>
      <c r="M99" s="251">
        <v>2.7310745949841082E-2</v>
      </c>
      <c r="N99" s="186">
        <v>2.5550422709199234E-2</v>
      </c>
      <c r="O99" s="251">
        <v>4.2574601418038163E-2</v>
      </c>
      <c r="P99" s="186">
        <v>7.7284366836951343E-3</v>
      </c>
      <c r="Q99" s="251">
        <v>7.126220838212397E-3</v>
      </c>
      <c r="R99" s="186">
        <v>1.2329983400460669E-2</v>
      </c>
      <c r="S99" s="251">
        <v>6.8148186275140583E-3</v>
      </c>
      <c r="T99" s="186">
        <v>5.7493598239676761E-3</v>
      </c>
      <c r="U99" s="251">
        <v>1.9301789919318518E-3</v>
      </c>
      <c r="V99" s="186">
        <v>1.5801732013948761E-3</v>
      </c>
      <c r="W99" s="251">
        <v>2.4834969696189827E-3</v>
      </c>
      <c r="X99" s="186">
        <v>0.81638593285550687</v>
      </c>
      <c r="Y99" s="256">
        <v>1</v>
      </c>
    </row>
    <row r="100" spans="2:25" ht="15" hidden="1" customHeight="1" outlineLevel="1">
      <c r="B100" s="41" t="s">
        <v>13</v>
      </c>
      <c r="C100" s="251">
        <v>0.20702527630304851</v>
      </c>
      <c r="D100" s="186">
        <v>3.4273821051342836E-2</v>
      </c>
      <c r="E100" s="251">
        <v>2.0879940343027592E-2</v>
      </c>
      <c r="F100" s="186">
        <v>0.13341124355849387</v>
      </c>
      <c r="G100" s="251">
        <v>1.9261633666121294E-2</v>
      </c>
      <c r="H100" s="186">
        <v>0.44712010417710107</v>
      </c>
      <c r="I100" s="251">
        <v>8.8105334624417071E-3</v>
      </c>
      <c r="J100" s="186">
        <v>1.699333311073269E-2</v>
      </c>
      <c r="K100" s="251">
        <v>6.5179694369316726E-2</v>
      </c>
      <c r="L100" s="186">
        <v>1.9123621267265464E-2</v>
      </c>
      <c r="M100" s="251">
        <v>7.1655147083375071E-3</v>
      </c>
      <c r="N100" s="186">
        <v>1.523924004140372E-2</v>
      </c>
      <c r="O100" s="251">
        <v>2.365131835231004E-2</v>
      </c>
      <c r="P100" s="186">
        <v>7.7442763809587407E-3</v>
      </c>
      <c r="Q100" s="251">
        <v>5.4804278384364535E-3</v>
      </c>
      <c r="R100" s="186">
        <v>1.1236880474584571E-2</v>
      </c>
      <c r="S100" s="251">
        <v>7.9646510178414415E-3</v>
      </c>
      <c r="T100" s="186">
        <v>7.653010117199239E-3</v>
      </c>
      <c r="U100" s="251">
        <v>1.7874831658263493E-3</v>
      </c>
      <c r="V100" s="186">
        <v>1.5626565160773314E-3</v>
      </c>
      <c r="W100" s="251">
        <v>3.6150344474495531E-3</v>
      </c>
      <c r="X100" s="186">
        <v>0.79297472369695166</v>
      </c>
      <c r="Y100" s="256">
        <v>1</v>
      </c>
    </row>
    <row r="101" spans="2:25" ht="15" hidden="1" customHeight="1" outlineLevel="1">
      <c r="B101" s="41" t="s">
        <v>14</v>
      </c>
      <c r="C101" s="251">
        <v>0.33967201113905771</v>
      </c>
      <c r="D101" s="186">
        <v>2.7726459960973726E-2</v>
      </c>
      <c r="E101" s="251">
        <v>1.7687953049762208E-2</v>
      </c>
      <c r="F101" s="186">
        <v>0.11169724713918629</v>
      </c>
      <c r="G101" s="251">
        <v>1.5237063582156733E-2</v>
      </c>
      <c r="H101" s="186">
        <v>0.40447837603223008</v>
      </c>
      <c r="I101" s="251">
        <v>9.4078542227762074E-3</v>
      </c>
      <c r="J101" s="186">
        <v>1.8711836238045423E-2</v>
      </c>
      <c r="K101" s="251">
        <v>1.1099487316461518E-2</v>
      </c>
      <c r="L101" s="186">
        <v>2.2975543041427698E-3</v>
      </c>
      <c r="M101" s="251">
        <v>2.8861634800157292E-3</v>
      </c>
      <c r="N101" s="186">
        <v>5.3469455388123451E-3</v>
      </c>
      <c r="O101" s="251">
        <v>5.6882399349067502E-4</v>
      </c>
      <c r="P101" s="186">
        <v>5.4532908941171236E-3</v>
      </c>
      <c r="Q101" s="251">
        <v>4.1252105267062869E-3</v>
      </c>
      <c r="R101" s="186">
        <v>1.0068184684784947E-2</v>
      </c>
      <c r="S101" s="251">
        <v>7.9091266573181676E-3</v>
      </c>
      <c r="T101" s="186">
        <v>8.6213932230804046E-3</v>
      </c>
      <c r="U101" s="251">
        <v>1.5976534773694611E-3</v>
      </c>
      <c r="V101" s="186">
        <v>1.9463673168572226E-3</v>
      </c>
      <c r="W101" s="251">
        <v>4.5604845391165423E-3</v>
      </c>
      <c r="X101" s="186">
        <v>0.66032798886094246</v>
      </c>
      <c r="Y101" s="256">
        <v>1</v>
      </c>
    </row>
    <row r="102" spans="2:25" ht="15" hidden="1" customHeight="1" outlineLevel="1">
      <c r="B102" s="41" t="s">
        <v>15</v>
      </c>
      <c r="C102" s="251">
        <v>0.40466631577734152</v>
      </c>
      <c r="D102" s="186">
        <v>2.4480293210291559E-2</v>
      </c>
      <c r="E102" s="251">
        <v>2.1725683946045002E-2</v>
      </c>
      <c r="F102" s="186">
        <v>9.2767325800738404E-2</v>
      </c>
      <c r="G102" s="251">
        <v>2.4593627901079947E-2</v>
      </c>
      <c r="H102" s="186">
        <v>0.34290659300552073</v>
      </c>
      <c r="I102" s="251">
        <v>8.8285803197190836E-3</v>
      </c>
      <c r="J102" s="186">
        <v>2.9962618761309456E-2</v>
      </c>
      <c r="K102" s="251">
        <v>5.9625572916466576E-3</v>
      </c>
      <c r="L102" s="186">
        <v>1.2428397447472252E-3</v>
      </c>
      <c r="M102" s="251">
        <v>1.5847647440749009E-3</v>
      </c>
      <c r="N102" s="186">
        <v>2.948622887460573E-3</v>
      </c>
      <c r="O102" s="251">
        <v>1.8632991536395802E-4</v>
      </c>
      <c r="P102" s="186">
        <v>3.4960870717773568E-3</v>
      </c>
      <c r="Q102" s="251">
        <v>3.3558594035137594E-3</v>
      </c>
      <c r="R102" s="186">
        <v>9.5777418350999465E-3</v>
      </c>
      <c r="S102" s="251">
        <v>6.4024495660625989E-3</v>
      </c>
      <c r="T102" s="186">
        <v>1.4049659803834939E-2</v>
      </c>
      <c r="U102" s="251">
        <v>1.1160585652212332E-3</v>
      </c>
      <c r="V102" s="186">
        <v>1.5021648846867545E-3</v>
      </c>
      <c r="W102" s="251">
        <v>4.6063828561110449E-3</v>
      </c>
      <c r="X102" s="186">
        <v>0.59533368422265864</v>
      </c>
      <c r="Y102" s="256">
        <v>1</v>
      </c>
    </row>
    <row r="103" spans="2:25" ht="15" hidden="1" customHeight="1" outlineLevel="1">
      <c r="B103" s="41" t="s">
        <v>16</v>
      </c>
      <c r="C103" s="251">
        <v>0.35189503914217796</v>
      </c>
      <c r="D103" s="186">
        <v>3.4860264336202186E-2</v>
      </c>
      <c r="E103" s="251">
        <v>2.7002592986567295E-2</v>
      </c>
      <c r="F103" s="186">
        <v>0.10005374881089189</v>
      </c>
      <c r="G103" s="251">
        <v>2.01501818239063E-2</v>
      </c>
      <c r="H103" s="186">
        <v>0.37350925761422749</v>
      </c>
      <c r="I103" s="251">
        <v>9.8479515855899209E-3</v>
      </c>
      <c r="J103" s="186">
        <v>2.0631447327289779E-2</v>
      </c>
      <c r="K103" s="251">
        <v>1.3479931903180175E-2</v>
      </c>
      <c r="L103" s="186">
        <v>4.8306462676061092E-3</v>
      </c>
      <c r="M103" s="251">
        <v>3.7376788159969054E-3</v>
      </c>
      <c r="N103" s="186">
        <v>4.6754718763282587E-3</v>
      </c>
      <c r="O103" s="251">
        <v>2.3613494324890199E-4</v>
      </c>
      <c r="P103" s="186">
        <v>5.4063657482891457E-3</v>
      </c>
      <c r="Q103" s="251">
        <v>4.9565849040055232E-3</v>
      </c>
      <c r="R103" s="186">
        <v>8.7190016664380286E-3</v>
      </c>
      <c r="S103" s="251">
        <v>8.1635223237477537E-3</v>
      </c>
      <c r="T103" s="186">
        <v>1.3540652317158465E-2</v>
      </c>
      <c r="U103" s="251">
        <v>1.6439489858566414E-3</v>
      </c>
      <c r="V103" s="186">
        <v>1.7181628251634392E-3</v>
      </c>
      <c r="W103" s="251">
        <v>4.4213456993080118E-3</v>
      </c>
      <c r="X103" s="186">
        <v>0.6481049608578221</v>
      </c>
      <c r="Y103" s="256">
        <v>1</v>
      </c>
    </row>
    <row r="104" spans="2:25" ht="15" hidden="1" customHeight="1" outlineLevel="1">
      <c r="B104" s="41" t="s">
        <v>17</v>
      </c>
      <c r="C104" s="251">
        <v>0.30491897907083304</v>
      </c>
      <c r="D104" s="186">
        <v>3.1744851020274571E-2</v>
      </c>
      <c r="E104" s="251">
        <v>2.6329570407574252E-2</v>
      </c>
      <c r="F104" s="186">
        <v>0.11633034401909036</v>
      </c>
      <c r="G104" s="251">
        <v>1.8337568360479162E-2</v>
      </c>
      <c r="H104" s="186">
        <v>0.40911254857387691</v>
      </c>
      <c r="I104" s="251">
        <v>1.3199002636230013E-2</v>
      </c>
      <c r="J104" s="186">
        <v>1.9123081592211516E-2</v>
      </c>
      <c r="K104" s="251">
        <v>1.4290985045494307E-2</v>
      </c>
      <c r="L104" s="186">
        <v>6.3346881452961447E-3</v>
      </c>
      <c r="M104" s="251">
        <v>2.7701243134197794E-3</v>
      </c>
      <c r="N104" s="186">
        <v>4.8023422576364385E-3</v>
      </c>
      <c r="O104" s="251">
        <v>3.8383032914194584E-4</v>
      </c>
      <c r="P104" s="186">
        <v>4.8380474045333632E-3</v>
      </c>
      <c r="Q104" s="251">
        <v>5.0374011413745288E-3</v>
      </c>
      <c r="R104" s="186">
        <v>9.625512517629416E-3</v>
      </c>
      <c r="S104" s="251">
        <v>7.7599185922650749E-3</v>
      </c>
      <c r="T104" s="186">
        <v>1.0393173175913309E-2</v>
      </c>
      <c r="U104" s="251">
        <v>2.4130728444505273E-3</v>
      </c>
      <c r="V104" s="186">
        <v>2.5350654296816886E-3</v>
      </c>
      <c r="W104" s="251">
        <v>4.0108781680879297E-3</v>
      </c>
      <c r="X104" s="186">
        <v>0.69508102092916713</v>
      </c>
      <c r="Y104" s="256">
        <v>1</v>
      </c>
    </row>
    <row r="105" spans="2:25" ht="15" hidden="1" customHeight="1" outlineLevel="1">
      <c r="B105" s="41" t="s">
        <v>18</v>
      </c>
      <c r="C105" s="251">
        <v>0.26092548721321174</v>
      </c>
      <c r="D105" s="186">
        <v>3.7535027321971406E-2</v>
      </c>
      <c r="E105" s="251">
        <v>2.6265539453771858E-2</v>
      </c>
      <c r="F105" s="186">
        <v>0.14043942287122357</v>
      </c>
      <c r="G105" s="251">
        <v>2.8903978258630388E-2</v>
      </c>
      <c r="H105" s="186">
        <v>0.42268370691408302</v>
      </c>
      <c r="I105" s="251">
        <v>1.0860120486064342E-2</v>
      </c>
      <c r="J105" s="186">
        <v>1.3443096613343263E-2</v>
      </c>
      <c r="K105" s="251">
        <v>1.1876936241690502E-2</v>
      </c>
      <c r="L105" s="186">
        <v>5.1236949764019513E-3</v>
      </c>
      <c r="M105" s="251">
        <v>1.4525939366088006E-3</v>
      </c>
      <c r="N105" s="186">
        <v>4.3577818098264019E-3</v>
      </c>
      <c r="O105" s="251">
        <v>9.4286551885334872E-4</v>
      </c>
      <c r="P105" s="186">
        <v>5.7734006280487967E-3</v>
      </c>
      <c r="Q105" s="251">
        <v>5.3561100062593592E-3</v>
      </c>
      <c r="R105" s="186">
        <v>1.2613797529533876E-2</v>
      </c>
      <c r="S105" s="251">
        <v>7.5693349496742226E-3</v>
      </c>
      <c r="T105" s="186">
        <v>7.6089511479453722E-3</v>
      </c>
      <c r="U105" s="251">
        <v>1.8302683601270889E-3</v>
      </c>
      <c r="V105" s="186">
        <v>1.9728866739032254E-3</v>
      </c>
      <c r="W105" s="251">
        <v>4.3419353305179419E-3</v>
      </c>
      <c r="X105" s="186">
        <v>0.73907451278678837</v>
      </c>
      <c r="Y105" s="256">
        <v>1</v>
      </c>
    </row>
    <row r="106" spans="2:25" ht="15" hidden="1" customHeight="1" outlineLevel="1">
      <c r="B106" s="41" t="s">
        <v>19</v>
      </c>
      <c r="C106" s="251">
        <v>0.25580668582452004</v>
      </c>
      <c r="D106" s="186">
        <v>3.24516491340196E-2</v>
      </c>
      <c r="E106" s="251">
        <v>2.77405089911111E-2</v>
      </c>
      <c r="F106" s="186">
        <v>0.15377349402119894</v>
      </c>
      <c r="G106" s="251">
        <v>3.7057052964493749E-2</v>
      </c>
      <c r="H106" s="186">
        <v>0.36373996386167812</v>
      </c>
      <c r="I106" s="251">
        <v>5.8530923171995382E-3</v>
      </c>
      <c r="J106" s="186">
        <v>2.6704293129254417E-2</v>
      </c>
      <c r="K106" s="251">
        <v>5.4198084058018695E-2</v>
      </c>
      <c r="L106" s="186">
        <v>1.9572966279515117E-2</v>
      </c>
      <c r="M106" s="251">
        <v>1.0357459226903077E-2</v>
      </c>
      <c r="N106" s="186">
        <v>1.0761606909985502E-2</v>
      </c>
      <c r="O106" s="251">
        <v>1.3506051641614994E-2</v>
      </c>
      <c r="P106" s="186">
        <v>5.9658777171295177E-3</v>
      </c>
      <c r="Q106" s="251">
        <v>5.7755523547476781E-3</v>
      </c>
      <c r="R106" s="186">
        <v>9.0228319943983244E-3</v>
      </c>
      <c r="S106" s="251">
        <v>5.4465949382852393E-3</v>
      </c>
      <c r="T106" s="186">
        <v>7.6764562827341997E-3</v>
      </c>
      <c r="U106" s="251">
        <v>2.3496958318745638E-3</v>
      </c>
      <c r="V106" s="186">
        <v>1.7787197447290449E-3</v>
      </c>
      <c r="W106" s="251">
        <v>4.6594468346072603E-3</v>
      </c>
      <c r="X106" s="186">
        <v>0.74419331417548018</v>
      </c>
      <c r="Y106" s="256">
        <v>1</v>
      </c>
    </row>
    <row r="107" spans="2:25" ht="15" hidden="1" customHeight="1" outlineLevel="1">
      <c r="B107" s="41" t="s">
        <v>20</v>
      </c>
      <c r="C107" s="251">
        <v>0.19289299874442484</v>
      </c>
      <c r="D107" s="186">
        <v>3.280344924083517E-2</v>
      </c>
      <c r="E107" s="251">
        <v>2.7498829863372619E-2</v>
      </c>
      <c r="F107" s="186">
        <v>0.16944073660410253</v>
      </c>
      <c r="G107" s="251">
        <v>3.476234463185892E-2</v>
      </c>
      <c r="H107" s="186">
        <v>0.34603106991349658</v>
      </c>
      <c r="I107" s="251">
        <v>6.1367165347115766E-3</v>
      </c>
      <c r="J107" s="186">
        <v>2.6708832859912976E-2</v>
      </c>
      <c r="K107" s="251">
        <v>0.12578535360414464</v>
      </c>
      <c r="L107" s="186">
        <v>4.0938684840725215E-2</v>
      </c>
      <c r="M107" s="251">
        <v>2.316994346196994E-2</v>
      </c>
      <c r="N107" s="186">
        <v>2.4546866138846306E-2</v>
      </c>
      <c r="O107" s="251">
        <v>3.7129859162603175E-2</v>
      </c>
      <c r="P107" s="186">
        <v>7.2214146146969164E-3</v>
      </c>
      <c r="Q107" s="251">
        <v>6.1788166885009621E-3</v>
      </c>
      <c r="R107" s="186">
        <v>6.9613842530565949E-3</v>
      </c>
      <c r="S107" s="251">
        <v>4.9851535045901552E-3</v>
      </c>
      <c r="T107" s="186">
        <v>5.5448379020255128E-3</v>
      </c>
      <c r="U107" s="251">
        <v>2.8132808649848069E-3</v>
      </c>
      <c r="V107" s="186">
        <v>1.6072352829006511E-3</v>
      </c>
      <c r="W107" s="251">
        <v>2.6275448923845776E-3</v>
      </c>
      <c r="X107" s="186">
        <v>0.80710700125557522</v>
      </c>
      <c r="Y107" s="256">
        <v>1</v>
      </c>
    </row>
    <row r="108" spans="2:25" ht="15" hidden="1" customHeight="1" outlineLevel="1">
      <c r="B108" s="41" t="s">
        <v>21</v>
      </c>
      <c r="C108" s="251">
        <v>0.16385212231857599</v>
      </c>
      <c r="D108" s="186">
        <v>3.9214970333181193E-2</v>
      </c>
      <c r="E108" s="251">
        <v>2.7781182760644195E-2</v>
      </c>
      <c r="F108" s="186">
        <v>0.161650909565104</v>
      </c>
      <c r="G108" s="251">
        <v>3.4504792332268372E-2</v>
      </c>
      <c r="H108" s="186">
        <v>0.38041859555323726</v>
      </c>
      <c r="I108" s="251">
        <v>5.6021386190258848E-3</v>
      </c>
      <c r="J108" s="186">
        <v>2.959118471669818E-2</v>
      </c>
      <c r="K108" s="251">
        <v>0.11795266349351241</v>
      </c>
      <c r="L108" s="186">
        <v>3.9418399947838557E-2</v>
      </c>
      <c r="M108" s="251">
        <v>2.2818021777401058E-2</v>
      </c>
      <c r="N108" s="186">
        <v>2.2019951750668319E-2</v>
      </c>
      <c r="O108" s="251">
        <v>3.3696290017604484E-2</v>
      </c>
      <c r="P108" s="186">
        <v>6.1107126556692965E-3</v>
      </c>
      <c r="Q108" s="251">
        <v>7.9467953315511507E-3</v>
      </c>
      <c r="R108" s="186">
        <v>5.6282193388537526E-3</v>
      </c>
      <c r="S108" s="251">
        <v>6.7288257155897506E-3</v>
      </c>
      <c r="T108" s="186">
        <v>5.935971832822586E-3</v>
      </c>
      <c r="U108" s="251">
        <v>3.0566603638260414E-3</v>
      </c>
      <c r="V108" s="186">
        <v>1.7995696681228403E-3</v>
      </c>
      <c r="W108" s="251">
        <v>2.2246854013170765E-3</v>
      </c>
      <c r="X108" s="186">
        <v>0.83614787768142407</v>
      </c>
      <c r="Y108" s="256">
        <v>1</v>
      </c>
    </row>
    <row r="109" spans="2:25" ht="15" hidden="1" customHeight="1" outlineLevel="1">
      <c r="B109" s="41" t="s">
        <v>22</v>
      </c>
      <c r="C109" s="251">
        <v>0.14428442676776404</v>
      </c>
      <c r="D109" s="186">
        <v>3.7220282927322081E-2</v>
      </c>
      <c r="E109" s="251">
        <v>2.8928135609442254E-2</v>
      </c>
      <c r="F109" s="186">
        <v>0.15517933529891875</v>
      </c>
      <c r="G109" s="251">
        <v>2.1369759583558207E-2</v>
      </c>
      <c r="H109" s="186">
        <v>0.3871334799103523</v>
      </c>
      <c r="I109" s="251">
        <v>6.3753027471227389E-3</v>
      </c>
      <c r="J109" s="186">
        <v>3.6669954458325243E-2</v>
      </c>
      <c r="K109" s="251">
        <v>0.13577959211887095</v>
      </c>
      <c r="L109" s="186">
        <v>4.6405717035457636E-2</v>
      </c>
      <c r="M109" s="251">
        <v>2.3334458803793277E-2</v>
      </c>
      <c r="N109" s="186">
        <v>2.4716926455379526E-2</v>
      </c>
      <c r="O109" s="251">
        <v>4.1322489824240506E-2</v>
      </c>
      <c r="P109" s="186">
        <v>5.718630612619271E-3</v>
      </c>
      <c r="Q109" s="251">
        <v>9.2572160823525349E-3</v>
      </c>
      <c r="R109" s="186">
        <v>1.1264452768790262E-2</v>
      </c>
      <c r="S109" s="251">
        <v>8.4410284495891139E-3</v>
      </c>
      <c r="T109" s="186">
        <v>5.1470334105211107E-3</v>
      </c>
      <c r="U109" s="251">
        <v>2.1268733101326904E-3</v>
      </c>
      <c r="V109" s="186">
        <v>2.0125538697130583E-3</v>
      </c>
      <c r="W109" s="251">
        <v>3.0919420746053985E-3</v>
      </c>
      <c r="X109" s="186">
        <v>0.8557155732322359</v>
      </c>
      <c r="Y109" s="256">
        <v>1</v>
      </c>
    </row>
    <row r="110" spans="2:25" ht="15" customHeight="1" collapsed="1">
      <c r="B110" s="197">
        <v>2003</v>
      </c>
      <c r="C110" s="199">
        <v>0.25435488708357262</v>
      </c>
      <c r="D110" s="199">
        <v>3.2007330334424051E-2</v>
      </c>
      <c r="E110" s="199">
        <v>2.4707416471570147E-2</v>
      </c>
      <c r="F110" s="199">
        <v>0.13426676137193055</v>
      </c>
      <c r="G110" s="199">
        <v>2.4308886703417697E-2</v>
      </c>
      <c r="H110" s="199">
        <v>0.38781866813883126</v>
      </c>
      <c r="I110" s="199">
        <v>8.0216365731094891E-3</v>
      </c>
      <c r="J110" s="199">
        <v>2.3162909455139165E-2</v>
      </c>
      <c r="K110" s="199">
        <v>6.6869701794792694E-2</v>
      </c>
      <c r="L110" s="199">
        <v>2.1574506998056145E-2</v>
      </c>
      <c r="M110" s="199">
        <v>1.2149849642803403E-2</v>
      </c>
      <c r="N110" s="199">
        <v>1.3821959684385658E-2</v>
      </c>
      <c r="O110" s="199">
        <v>1.9323385469547486E-2</v>
      </c>
      <c r="P110" s="199">
        <v>5.8448310464489306E-3</v>
      </c>
      <c r="Q110" s="199">
        <v>5.768677561038652E-3</v>
      </c>
      <c r="R110" s="199">
        <v>9.765000143936213E-3</v>
      </c>
      <c r="S110" s="199">
        <v>7.0330704166575641E-3</v>
      </c>
      <c r="T110" s="199">
        <v>8.4434411330495309E-3</v>
      </c>
      <c r="U110" s="199">
        <v>2.0306235010472636E-3</v>
      </c>
      <c r="V110" s="199">
        <v>1.8519792658354844E-3</v>
      </c>
      <c r="W110" s="199">
        <v>3.7441790051986495E-3</v>
      </c>
      <c r="X110" s="199">
        <v>0.74564511291642732</v>
      </c>
      <c r="Y110" s="199">
        <v>1</v>
      </c>
    </row>
    <row r="111" spans="2:25" ht="15" hidden="1" customHeight="1" outlineLevel="1">
      <c r="B111" s="41" t="s">
        <v>11</v>
      </c>
      <c r="C111" s="251">
        <v>0.17778508973299459</v>
      </c>
      <c r="D111" s="186">
        <v>3.2750757552569558E-2</v>
      </c>
      <c r="E111" s="251">
        <v>2.523899890830808E-2</v>
      </c>
      <c r="F111" s="186">
        <v>0.1408282574760491</v>
      </c>
      <c r="G111" s="251">
        <v>2.2076153163355882E-2</v>
      </c>
      <c r="H111" s="186">
        <v>0.3725908808015263</v>
      </c>
      <c r="I111" s="251">
        <v>5.9762480487282298E-3</v>
      </c>
      <c r="J111" s="186">
        <v>2.7019374980869884E-2</v>
      </c>
      <c r="K111" s="251">
        <v>0.15580331180557683</v>
      </c>
      <c r="L111" s="186">
        <v>6.0463918051687021E-2</v>
      </c>
      <c r="M111" s="251">
        <v>2.8723230591860265E-2</v>
      </c>
      <c r="N111" s="186">
        <v>2.6970912021874648E-2</v>
      </c>
      <c r="O111" s="251">
        <v>3.964525114015488E-2</v>
      </c>
      <c r="P111" s="186">
        <v>5.8359605358472852E-3</v>
      </c>
      <c r="Q111" s="251">
        <v>6.9302031363186519E-3</v>
      </c>
      <c r="R111" s="186">
        <v>7.9020129982757398E-3</v>
      </c>
      <c r="S111" s="251">
        <v>5.4992705049330187E-3</v>
      </c>
      <c r="T111" s="186">
        <v>6.1114341975044128E-3</v>
      </c>
      <c r="U111" s="251">
        <v>2.032893595747503E-3</v>
      </c>
      <c r="V111" s="186">
        <v>1.9640251803332209E-3</v>
      </c>
      <c r="W111" s="251">
        <v>3.6551273810616959E-3</v>
      </c>
      <c r="X111" s="186">
        <v>0.82221491026700544</v>
      </c>
      <c r="Y111" s="256">
        <v>1</v>
      </c>
    </row>
    <row r="112" spans="2:25" ht="15" hidden="1" customHeight="1" outlineLevel="1">
      <c r="B112" s="41" t="s">
        <v>12</v>
      </c>
      <c r="C112" s="251">
        <v>0.18131557149068792</v>
      </c>
      <c r="D112" s="186">
        <v>3.0755291265555582E-2</v>
      </c>
      <c r="E112" s="251">
        <v>2.2600681615569791E-2</v>
      </c>
      <c r="F112" s="186">
        <v>0.17197797259448733</v>
      </c>
      <c r="G112" s="251">
        <v>1.8837949906356805E-2</v>
      </c>
      <c r="H112" s="186">
        <v>0.38373304766693628</v>
      </c>
      <c r="I112" s="251">
        <v>4.5959253672246394E-3</v>
      </c>
      <c r="J112" s="186">
        <v>1.5828250366192256E-2</v>
      </c>
      <c r="K112" s="251">
        <v>0.1272089955765433</v>
      </c>
      <c r="L112" s="186">
        <v>4.4973024444395861E-2</v>
      </c>
      <c r="M112" s="251">
        <v>2.6363413324782776E-2</v>
      </c>
      <c r="N112" s="186">
        <v>2.197153538400997E-2</v>
      </c>
      <c r="O112" s="251">
        <v>3.3901022423354688E-2</v>
      </c>
      <c r="P112" s="186">
        <v>6.6291122236554123E-3</v>
      </c>
      <c r="Q112" s="251">
        <v>8.5675627749478341E-3</v>
      </c>
      <c r="R112" s="186">
        <v>8.6234329036191694E-3</v>
      </c>
      <c r="S112" s="251">
        <v>5.645312131834071E-3</v>
      </c>
      <c r="T112" s="186">
        <v>6.4979388780792334E-3</v>
      </c>
      <c r="U112" s="251">
        <v>1.4599107535422876E-3</v>
      </c>
      <c r="V112" s="186">
        <v>2.5335888784436041E-3</v>
      </c>
      <c r="W112" s="251">
        <v>3.1894556063244987E-3</v>
      </c>
      <c r="X112" s="186">
        <v>0.81868442850931211</v>
      </c>
      <c r="Y112" s="256">
        <v>1</v>
      </c>
    </row>
    <row r="113" spans="2:25" ht="15" hidden="1" customHeight="1" outlineLevel="1">
      <c r="B113" s="41" t="s">
        <v>13</v>
      </c>
      <c r="C113" s="251">
        <v>0.22356916558192075</v>
      </c>
      <c r="D113" s="186">
        <v>3.4307059453772853E-2</v>
      </c>
      <c r="E113" s="251">
        <v>2.8089465480839387E-2</v>
      </c>
      <c r="F113" s="186">
        <v>0.14006918133800683</v>
      </c>
      <c r="G113" s="251">
        <v>2.4712815030821327E-2</v>
      </c>
      <c r="H113" s="186">
        <v>0.40718089683642034</v>
      </c>
      <c r="I113" s="251">
        <v>9.4609236944870664E-3</v>
      </c>
      <c r="J113" s="186">
        <v>1.5918494978656564E-2</v>
      </c>
      <c r="K113" s="251">
        <v>7.0609081808023E-2</v>
      </c>
      <c r="L113" s="186">
        <v>2.4989152540729483E-2</v>
      </c>
      <c r="M113" s="251">
        <v>1.1463158634698781E-2</v>
      </c>
      <c r="N113" s="186">
        <v>1.5205835084682902E-2</v>
      </c>
      <c r="O113" s="251">
        <v>1.8950935547911833E-2</v>
      </c>
      <c r="P113" s="186">
        <v>8.3143654296927074E-3</v>
      </c>
      <c r="Q113" s="251">
        <v>6.4963554960864303E-3</v>
      </c>
      <c r="R113" s="186">
        <v>7.5047450059267124E-3</v>
      </c>
      <c r="S113" s="251">
        <v>6.8502614298284522E-3</v>
      </c>
      <c r="T113" s="186">
        <v>8.9688490057909676E-3</v>
      </c>
      <c r="U113" s="251">
        <v>1.8010418408926187E-3</v>
      </c>
      <c r="V113" s="186">
        <v>1.5950007150839073E-3</v>
      </c>
      <c r="W113" s="251">
        <v>4.5522968737501182E-3</v>
      </c>
      <c r="X113" s="186">
        <v>0.77643083441807925</v>
      </c>
      <c r="Y113" s="256">
        <v>1</v>
      </c>
    </row>
    <row r="114" spans="2:25" ht="15" hidden="1" customHeight="1" outlineLevel="1">
      <c r="B114" s="41" t="s">
        <v>14</v>
      </c>
      <c r="C114" s="251">
        <v>0.32338526324365474</v>
      </c>
      <c r="D114" s="186">
        <v>2.8711240334748062E-2</v>
      </c>
      <c r="E114" s="251">
        <v>2.0681156800492907E-2</v>
      </c>
      <c r="F114" s="186">
        <v>0.1264063466684319</v>
      </c>
      <c r="G114" s="251">
        <v>2.2099278718241834E-2</v>
      </c>
      <c r="H114" s="186">
        <v>0.38002866795833729</v>
      </c>
      <c r="I114" s="251">
        <v>1.2116413297248029E-2</v>
      </c>
      <c r="J114" s="186">
        <v>2.2437896698601991E-2</v>
      </c>
      <c r="K114" s="251">
        <v>1.2691809263875063E-2</v>
      </c>
      <c r="L114" s="186">
        <v>5.9143576569672561E-3</v>
      </c>
      <c r="M114" s="251">
        <v>2.9559058285574618E-3</v>
      </c>
      <c r="N114" s="186">
        <v>3.3378058064072631E-3</v>
      </c>
      <c r="O114" s="251">
        <v>4.8373997194308164E-4</v>
      </c>
      <c r="P114" s="186">
        <v>6.3471776318636975E-3</v>
      </c>
      <c r="Q114" s="251">
        <v>5.6139296743920788E-3</v>
      </c>
      <c r="R114" s="186">
        <v>6.6985256114855144E-3</v>
      </c>
      <c r="S114" s="251">
        <v>8.8269814880350735E-3</v>
      </c>
      <c r="T114" s="186">
        <v>1.3855331196390791E-2</v>
      </c>
      <c r="U114" s="251">
        <v>2.1717378740392034E-3</v>
      </c>
      <c r="V114" s="186">
        <v>2.2099278718241836E-3</v>
      </c>
      <c r="W114" s="251">
        <v>5.7183156683376915E-3</v>
      </c>
      <c r="X114" s="186">
        <v>0.67661473675634531</v>
      </c>
      <c r="Y114" s="256">
        <v>1</v>
      </c>
    </row>
    <row r="115" spans="2:25" ht="15" hidden="1" customHeight="1" outlineLevel="1">
      <c r="B115" s="41" t="s">
        <v>15</v>
      </c>
      <c r="C115" s="251">
        <v>0.36882582018883253</v>
      </c>
      <c r="D115" s="186">
        <v>2.8166787405293554E-2</v>
      </c>
      <c r="E115" s="251">
        <v>2.3235848565745183E-2</v>
      </c>
      <c r="F115" s="186">
        <v>0.10392794105286751</v>
      </c>
      <c r="G115" s="251">
        <v>2.9055316968913471E-2</v>
      </c>
      <c r="H115" s="186">
        <v>0.33010074004106449</v>
      </c>
      <c r="I115" s="251">
        <v>1.0486249804883711E-2</v>
      </c>
      <c r="J115" s="186">
        <v>4.2509335563996144E-2</v>
      </c>
      <c r="K115" s="251">
        <v>9.1154327979475775E-3</v>
      </c>
      <c r="L115" s="186">
        <v>3.9323436768313918E-3</v>
      </c>
      <c r="M115" s="251">
        <v>2.031210601518505E-3</v>
      </c>
      <c r="N115" s="186">
        <v>2.9457556703795461E-3</v>
      </c>
      <c r="O115" s="251">
        <v>2.0612284921813401E-4</v>
      </c>
      <c r="P115" s="186">
        <v>4.6247563547874536E-3</v>
      </c>
      <c r="Q115" s="251">
        <v>5.6653765644324016E-3</v>
      </c>
      <c r="R115" s="186">
        <v>7.7486181764331542E-3</v>
      </c>
      <c r="S115" s="251">
        <v>8.0527994684832151E-3</v>
      </c>
      <c r="T115" s="186">
        <v>1.9559657555903318E-2</v>
      </c>
      <c r="U115" s="251">
        <v>1.2347359025979485E-3</v>
      </c>
      <c r="V115" s="186">
        <v>2.413438409291938E-3</v>
      </c>
      <c r="W115" s="251">
        <v>5.2771451785264016E-3</v>
      </c>
      <c r="X115" s="186">
        <v>0.63117417981116741</v>
      </c>
      <c r="Y115" s="256">
        <v>1</v>
      </c>
    </row>
    <row r="116" spans="2:25" ht="15" hidden="1" customHeight="1" outlineLevel="1">
      <c r="B116" s="41" t="s">
        <v>16</v>
      </c>
      <c r="C116" s="251">
        <v>0.32094122855144708</v>
      </c>
      <c r="D116" s="186">
        <v>4.3324487436393132E-2</v>
      </c>
      <c r="E116" s="251">
        <v>3.1522632388227341E-2</v>
      </c>
      <c r="F116" s="186">
        <v>0.11021265473451713</v>
      </c>
      <c r="G116" s="251">
        <v>2.3848600943300706E-2</v>
      </c>
      <c r="H116" s="186">
        <v>0.36461421450083475</v>
      </c>
      <c r="I116" s="251">
        <v>1.0911771008220326E-2</v>
      </c>
      <c r="J116" s="186">
        <v>2.6511788904089912E-2</v>
      </c>
      <c r="K116" s="251">
        <v>1.4276665434363366E-2</v>
      </c>
      <c r="L116" s="186">
        <v>5.5359459733116071E-3</v>
      </c>
      <c r="M116" s="251">
        <v>3.2730603585296187E-3</v>
      </c>
      <c r="N116" s="186">
        <v>5.2180588161882266E-3</v>
      </c>
      <c r="O116" s="251">
        <v>2.4960028633391339E-4</v>
      </c>
      <c r="P116" s="186">
        <v>5.7525801840919849E-3</v>
      </c>
      <c r="Q116" s="251">
        <v>5.9268294405892454E-3</v>
      </c>
      <c r="R116" s="186">
        <v>7.5209746655709375E-3</v>
      </c>
      <c r="S116" s="251">
        <v>7.2242799855891156E-3</v>
      </c>
      <c r="T116" s="186">
        <v>1.8491613665851149E-2</v>
      </c>
      <c r="U116" s="251">
        <v>2.0909910779671236E-3</v>
      </c>
      <c r="V116" s="186">
        <v>1.8649379884571641E-3</v>
      </c>
      <c r="W116" s="251">
        <v>4.9637490904895229E-3</v>
      </c>
      <c r="X116" s="186">
        <v>0.67905877144855298</v>
      </c>
      <c r="Y116" s="256">
        <v>1</v>
      </c>
    </row>
    <row r="117" spans="2:25" ht="15" hidden="1" customHeight="1" outlineLevel="1">
      <c r="B117" s="41" t="s">
        <v>17</v>
      </c>
      <c r="C117" s="251">
        <v>0.26909774548275911</v>
      </c>
      <c r="D117" s="186">
        <v>2.7910654869369302E-2</v>
      </c>
      <c r="E117" s="251">
        <v>2.5735217319944496E-2</v>
      </c>
      <c r="F117" s="186">
        <v>0.13035914116470956</v>
      </c>
      <c r="G117" s="251">
        <v>2.3834320586084957E-2</v>
      </c>
      <c r="H117" s="186">
        <v>0.42592023395652107</v>
      </c>
      <c r="I117" s="251">
        <v>1.3747929753360887E-2</v>
      </c>
      <c r="J117" s="186">
        <v>2.1679772011757508E-2</v>
      </c>
      <c r="K117" s="251">
        <v>1.3959803643634085E-2</v>
      </c>
      <c r="L117" s="186">
        <v>5.4609749183091869E-3</v>
      </c>
      <c r="M117" s="251">
        <v>2.205278942421032E-3</v>
      </c>
      <c r="N117" s="186">
        <v>6.0548186389340654E-3</v>
      </c>
      <c r="O117" s="251">
        <v>2.3873114396980052E-4</v>
      </c>
      <c r="P117" s="186">
        <v>7.6214917712358809E-3</v>
      </c>
      <c r="Q117" s="251">
        <v>5.3207203712269287E-3</v>
      </c>
      <c r="R117" s="186">
        <v>7.6960952537264435E-3</v>
      </c>
      <c r="S117" s="251">
        <v>7.5528565673445638E-3</v>
      </c>
      <c r="T117" s="186">
        <v>1.1420301099655332E-2</v>
      </c>
      <c r="U117" s="251">
        <v>1.9396905447546292E-3</v>
      </c>
      <c r="V117" s="186">
        <v>1.8173408334701065E-3</v>
      </c>
      <c r="W117" s="251">
        <v>4.3866847704450845E-3</v>
      </c>
      <c r="X117" s="186">
        <v>0.73090225451724089</v>
      </c>
      <c r="Y117" s="256">
        <v>1</v>
      </c>
    </row>
    <row r="118" spans="2:25" ht="15" hidden="1" customHeight="1" outlineLevel="1">
      <c r="B118" s="41" t="s">
        <v>18</v>
      </c>
      <c r="C118" s="251">
        <v>0.2351899867451108</v>
      </c>
      <c r="D118" s="186">
        <v>3.8854847336232359E-2</v>
      </c>
      <c r="E118" s="251">
        <v>2.6902192870264865E-2</v>
      </c>
      <c r="F118" s="186">
        <v>0.13403425342417971</v>
      </c>
      <c r="G118" s="251">
        <v>2.7730623444875938E-2</v>
      </c>
      <c r="H118" s="186">
        <v>0.43525742390065808</v>
      </c>
      <c r="I118" s="251">
        <v>1.6853475338929842E-2</v>
      </c>
      <c r="J118" s="186">
        <v>1.8359184242959792E-2</v>
      </c>
      <c r="K118" s="251">
        <v>1.3507778527079505E-2</v>
      </c>
      <c r="L118" s="186">
        <v>5.4763621142710972E-3</v>
      </c>
      <c r="M118" s="251">
        <v>1.4969885821919402E-3</v>
      </c>
      <c r="N118" s="186">
        <v>5.6478617770853194E-3</v>
      </c>
      <c r="O118" s="251">
        <v>8.86566053531149E-4</v>
      </c>
      <c r="P118" s="186">
        <v>8.2116363974606421E-3</v>
      </c>
      <c r="Q118" s="251">
        <v>7.0111387577610866E-3</v>
      </c>
      <c r="R118" s="186">
        <v>1.0109759784201103E-2</v>
      </c>
      <c r="S118" s="251">
        <v>7.4791293630676933E-3</v>
      </c>
      <c r="T118" s="186">
        <v>8.0982722135664962E-3</v>
      </c>
      <c r="U118" s="251">
        <v>1.7905727507383205E-3</v>
      </c>
      <c r="V118" s="186">
        <v>2.057995953770667E-3</v>
      </c>
      <c r="W118" s="251">
        <v>8.5517289491430833E-3</v>
      </c>
      <c r="X118" s="186">
        <v>0.76481001325488929</v>
      </c>
      <c r="Y118" s="256">
        <v>1</v>
      </c>
    </row>
    <row r="119" spans="2:25" ht="15" hidden="1" customHeight="1" outlineLevel="1">
      <c r="B119" s="41" t="s">
        <v>19</v>
      </c>
      <c r="C119" s="251">
        <v>0.20481753181440504</v>
      </c>
      <c r="D119" s="186">
        <v>3.946462150697512E-2</v>
      </c>
      <c r="E119" s="251">
        <v>3.2639830323173129E-2</v>
      </c>
      <c r="F119" s="186">
        <v>0.14887446975991603</v>
      </c>
      <c r="G119" s="251">
        <v>4.6294879083395288E-2</v>
      </c>
      <c r="H119" s="186">
        <v>0.37880187606594656</v>
      </c>
      <c r="I119" s="251">
        <v>5.444527047710675E-3</v>
      </c>
      <c r="J119" s="186">
        <v>3.2158787772772993E-2</v>
      </c>
      <c r="K119" s="251">
        <v>6.6853981720383093E-2</v>
      </c>
      <c r="L119" s="186">
        <v>2.9677045524117724E-2</v>
      </c>
      <c r="M119" s="251">
        <v>1.0126492325184764E-2</v>
      </c>
      <c r="N119" s="186">
        <v>1.3168539817203831E-2</v>
      </c>
      <c r="O119" s="251">
        <v>1.3881904053876766E-2</v>
      </c>
      <c r="P119" s="186">
        <v>5.7178466786198456E-3</v>
      </c>
      <c r="Q119" s="251">
        <v>8.2624524423842213E-3</v>
      </c>
      <c r="R119" s="186">
        <v>9.1808064022390352E-3</v>
      </c>
      <c r="S119" s="251">
        <v>6.0950277692745003E-3</v>
      </c>
      <c r="T119" s="186">
        <v>7.7786766956749898E-3</v>
      </c>
      <c r="U119" s="251">
        <v>1.6781825337823064E-3</v>
      </c>
      <c r="V119" s="186">
        <v>1.6645165522368478E-3</v>
      </c>
      <c r="W119" s="251">
        <v>4.271985831110334E-3</v>
      </c>
      <c r="X119" s="186">
        <v>0.79518246818559513</v>
      </c>
      <c r="Y119" s="256">
        <v>1</v>
      </c>
    </row>
    <row r="120" spans="2:25" ht="15" hidden="1" customHeight="1" outlineLevel="1">
      <c r="B120" s="41" t="s">
        <v>20</v>
      </c>
      <c r="C120" s="251">
        <v>0.17766042372845936</v>
      </c>
      <c r="D120" s="186">
        <v>2.9850746268656716E-2</v>
      </c>
      <c r="E120" s="251">
        <v>2.2248042899476295E-2</v>
      </c>
      <c r="F120" s="186">
        <v>0.1456780783843315</v>
      </c>
      <c r="G120" s="251">
        <v>3.3965568405522097E-2</v>
      </c>
      <c r="H120" s="186">
        <v>0.38887263486543761</v>
      </c>
      <c r="I120" s="251">
        <v>5.3812427640570603E-3</v>
      </c>
      <c r="J120" s="186">
        <v>2.361477407139603E-2</v>
      </c>
      <c r="K120" s="251">
        <v>0.13216123248222622</v>
      </c>
      <c r="L120" s="186">
        <v>5.6117480366300675E-2</v>
      </c>
      <c r="M120" s="251">
        <v>2.5951173842353618E-2</v>
      </c>
      <c r="N120" s="186">
        <v>2.2674362714570524E-2</v>
      </c>
      <c r="O120" s="251">
        <v>2.7418215559001407E-2</v>
      </c>
      <c r="P120" s="186">
        <v>5.0761315238425624E-3</v>
      </c>
      <c r="Q120" s="251">
        <v>8.0749988506083423E-3</v>
      </c>
      <c r="R120" s="186">
        <v>6.2965764847005522E-3</v>
      </c>
      <c r="S120" s="251">
        <v>6.0750573650927659E-3</v>
      </c>
      <c r="T120" s="186">
        <v>7.3519270073602863E-3</v>
      </c>
      <c r="U120" s="251">
        <v>2.4367103156856433E-3</v>
      </c>
      <c r="V120" s="186">
        <v>1.7846917749532929E-3</v>
      </c>
      <c r="W120" s="251">
        <v>3.4711628081936998E-3</v>
      </c>
      <c r="X120" s="186">
        <v>0.82233957627154053</v>
      </c>
      <c r="Y120" s="256">
        <v>1</v>
      </c>
    </row>
    <row r="121" spans="2:25" ht="15" hidden="1" customHeight="1" outlineLevel="1">
      <c r="B121" s="41" t="s">
        <v>21</v>
      </c>
      <c r="C121" s="251">
        <v>0.1548701749514024</v>
      </c>
      <c r="D121" s="186">
        <v>3.3177787916055065E-2</v>
      </c>
      <c r="E121" s="251">
        <v>2.9399075653588288E-2</v>
      </c>
      <c r="F121" s="186">
        <v>0.14878803506962351</v>
      </c>
      <c r="G121" s="251">
        <v>3.6301920101559089E-2</v>
      </c>
      <c r="H121" s="186">
        <v>0.3711270678779704</v>
      </c>
      <c r="I121" s="251">
        <v>5.4870670845400087E-3</v>
      </c>
      <c r="J121" s="186">
        <v>3.1742174792716307E-2</v>
      </c>
      <c r="K121" s="251">
        <v>0.14308525409608441</v>
      </c>
      <c r="L121" s="186">
        <v>6.1111496806442657E-2</v>
      </c>
      <c r="M121" s="251">
        <v>2.529803229261713E-2</v>
      </c>
      <c r="N121" s="186">
        <v>2.582615940016662E-2</v>
      </c>
      <c r="O121" s="251">
        <v>3.0849565596858017E-2</v>
      </c>
      <c r="P121" s="186">
        <v>6.2011544412266433E-3</v>
      </c>
      <c r="Q121" s="251">
        <v>7.3863410957273777E-3</v>
      </c>
      <c r="R121" s="186">
        <v>8.3260602213670806E-3</v>
      </c>
      <c r="S121" s="251">
        <v>7.7508231840361808E-3</v>
      </c>
      <c r="T121" s="186">
        <v>7.8152894037370572E-3</v>
      </c>
      <c r="U121" s="251">
        <v>2.9084182965049389E-3</v>
      </c>
      <c r="V121" s="186">
        <v>2.5216209782996787E-3</v>
      </c>
      <c r="W121" s="251">
        <v>3.1117348355615502E-3</v>
      </c>
      <c r="X121" s="186">
        <v>0.84512982504859768</v>
      </c>
      <c r="Y121" s="256">
        <v>1</v>
      </c>
    </row>
    <row r="122" spans="2:25" ht="15" hidden="1" customHeight="1" outlineLevel="1">
      <c r="B122" s="41" t="s">
        <v>22</v>
      </c>
      <c r="C122" s="251">
        <v>0.13748331414798121</v>
      </c>
      <c r="D122" s="186">
        <v>3.0007512011111293E-2</v>
      </c>
      <c r="E122" s="251">
        <v>2.7932251387560326E-2</v>
      </c>
      <c r="F122" s="186">
        <v>0.14564384420413215</v>
      </c>
      <c r="G122" s="251">
        <v>2.2365797110848101E-2</v>
      </c>
      <c r="H122" s="186">
        <v>0.38853850851451333</v>
      </c>
      <c r="I122" s="251">
        <v>5.4853894086047657E-3</v>
      </c>
      <c r="J122" s="186">
        <v>3.3496003502002304E-2</v>
      </c>
      <c r="K122" s="251">
        <v>0.16481028118700586</v>
      </c>
      <c r="L122" s="186">
        <v>7.4425655409458655E-2</v>
      </c>
      <c r="M122" s="251">
        <v>2.7861995168533861E-2</v>
      </c>
      <c r="N122" s="186">
        <v>2.7667439485075957E-2</v>
      </c>
      <c r="O122" s="251">
        <v>3.4855191123937375E-2</v>
      </c>
      <c r="P122" s="186">
        <v>5.6664342807114252E-3</v>
      </c>
      <c r="Q122" s="251">
        <v>6.4365505277322911E-3</v>
      </c>
      <c r="R122" s="186">
        <v>1.2030026427147003E-2</v>
      </c>
      <c r="S122" s="251">
        <v>6.9958981176737626E-3</v>
      </c>
      <c r="T122" s="186">
        <v>5.1584277739046783E-3</v>
      </c>
      <c r="U122" s="251">
        <v>2.531926047222988E-3</v>
      </c>
      <c r="V122" s="186">
        <v>2.8129509233288477E-3</v>
      </c>
      <c r="W122" s="251">
        <v>2.6048844285197015E-3</v>
      </c>
      <c r="X122" s="186">
        <v>0.86251668585201891</v>
      </c>
      <c r="Y122" s="256">
        <v>1</v>
      </c>
    </row>
    <row r="123" spans="2:25" ht="15" customHeight="1" collapsed="1">
      <c r="B123" s="197">
        <v>2002</v>
      </c>
      <c r="C123" s="199">
        <v>0.23364273344492026</v>
      </c>
      <c r="D123" s="199">
        <v>3.2986254519632781E-2</v>
      </c>
      <c r="E123" s="199">
        <v>2.6203053010000383E-2</v>
      </c>
      <c r="F123" s="199">
        <v>0.13664968019684015</v>
      </c>
      <c r="G123" s="199">
        <v>2.7652026834688835E-2</v>
      </c>
      <c r="H123" s="199">
        <v>0.38334849797580489</v>
      </c>
      <c r="I123" s="199">
        <v>8.6921867414443982E-3</v>
      </c>
      <c r="J123" s="199">
        <v>2.6258121882320302E-2</v>
      </c>
      <c r="K123" s="199">
        <v>7.7408823234095508E-2</v>
      </c>
      <c r="L123" s="199">
        <v>3.1629821243542085E-2</v>
      </c>
      <c r="M123" s="199">
        <v>1.4139864584400811E-2</v>
      </c>
      <c r="N123" s="199">
        <v>1.4737341146488376E-2</v>
      </c>
      <c r="O123" s="199">
        <v>1.6901796259664224E-2</v>
      </c>
      <c r="P123" s="199">
        <v>6.2505240341468411E-3</v>
      </c>
      <c r="Q123" s="199">
        <v>6.8152905141797169E-3</v>
      </c>
      <c r="R123" s="199">
        <v>8.2147851641145558E-3</v>
      </c>
      <c r="S123" s="199">
        <v>7.0018207922257656E-3</v>
      </c>
      <c r="T123" s="199">
        <v>1.0326034637492586E-2</v>
      </c>
      <c r="U123" s="199">
        <v>1.9988344445445068E-3</v>
      </c>
      <c r="V123" s="199">
        <v>2.1064878791548793E-3</v>
      </c>
      <c r="W123" s="199">
        <v>4.4448446943936371E-3</v>
      </c>
      <c r="X123" s="199">
        <v>0.76635726655507996</v>
      </c>
      <c r="Y123" s="199">
        <v>1</v>
      </c>
    </row>
    <row r="124" spans="2:25" ht="15" hidden="1" customHeight="1" outlineLevel="1">
      <c r="B124" s="41" t="s">
        <v>11</v>
      </c>
      <c r="C124" s="251">
        <v>0.1651755923154965</v>
      </c>
      <c r="D124" s="186">
        <v>3.2720446617006384E-2</v>
      </c>
      <c r="E124" s="251">
        <v>3.5099474281001956E-2</v>
      </c>
      <c r="F124" s="186">
        <v>0.14461070209799315</v>
      </c>
      <c r="G124" s="251">
        <v>2.5545385988422247E-2</v>
      </c>
      <c r="H124" s="186">
        <v>0.37265284642386298</v>
      </c>
      <c r="I124" s="251">
        <v>5.2707534220563261E-3</v>
      </c>
      <c r="J124" s="186">
        <v>2.6041807952517104E-2</v>
      </c>
      <c r="K124" s="251">
        <v>0.15386910736277867</v>
      </c>
      <c r="L124" s="186">
        <v>6.6642614163488295E-2</v>
      </c>
      <c r="M124" s="251">
        <v>2.613403935568227E-2</v>
      </c>
      <c r="N124" s="186">
        <v>2.5190023817403522E-2</v>
      </c>
      <c r="O124" s="251">
        <v>3.5902430026204572E-2</v>
      </c>
      <c r="P124" s="186">
        <v>5.0998540573679325E-3</v>
      </c>
      <c r="Q124" s="251">
        <v>5.4063878384756859E-3</v>
      </c>
      <c r="R124" s="186">
        <v>9.5974913058339082E-3</v>
      </c>
      <c r="S124" s="251">
        <v>5.3684102018782655E-3</v>
      </c>
      <c r="T124" s="186">
        <v>5.3548467602363295E-3</v>
      </c>
      <c r="U124" s="251">
        <v>1.6737286986149014E-3</v>
      </c>
      <c r="V124" s="186">
        <v>2.7994943548955886E-3</v>
      </c>
      <c r="W124" s="251">
        <v>3.7136703215620744E-3</v>
      </c>
      <c r="X124" s="186">
        <v>0.83482440768450339</v>
      </c>
      <c r="Y124" s="256">
        <v>1</v>
      </c>
    </row>
    <row r="125" spans="2:25" ht="15" hidden="1" customHeight="1" outlineLevel="1">
      <c r="B125" s="41" t="s">
        <v>12</v>
      </c>
      <c r="C125" s="251">
        <v>0.15139895651505803</v>
      </c>
      <c r="D125" s="186">
        <v>3.0485799144755323E-2</v>
      </c>
      <c r="E125" s="251">
        <v>2.668737949861821E-2</v>
      </c>
      <c r="F125" s="186">
        <v>0.17828081894119652</v>
      </c>
      <c r="G125" s="251">
        <v>1.6975238241586213E-2</v>
      </c>
      <c r="H125" s="186">
        <v>0.39187349485820755</v>
      </c>
      <c r="I125" s="251">
        <v>3.4094537910965236E-3</v>
      </c>
      <c r="J125" s="186">
        <v>1.7318584644492412E-2</v>
      </c>
      <c r="K125" s="251">
        <v>0.13277901697283723</v>
      </c>
      <c r="L125" s="186">
        <v>5.7187584786152816E-2</v>
      </c>
      <c r="M125" s="251">
        <v>2.2283901855751291E-2</v>
      </c>
      <c r="N125" s="186">
        <v>1.983245655947696E-2</v>
      </c>
      <c r="O125" s="251">
        <v>3.347507377145615E-2</v>
      </c>
      <c r="P125" s="186">
        <v>7.5392147211571017E-3</v>
      </c>
      <c r="Q125" s="251">
        <v>8.8933921424095234E-3</v>
      </c>
      <c r="R125" s="186">
        <v>1.4185248589998775E-2</v>
      </c>
      <c r="S125" s="251">
        <v>7.3543358888229944E-3</v>
      </c>
      <c r="T125" s="186">
        <v>6.6988563923657046E-3</v>
      </c>
      <c r="U125" s="251">
        <v>1.4358122303350148E-3</v>
      </c>
      <c r="V125" s="186">
        <v>2.1969367738403655E-3</v>
      </c>
      <c r="W125" s="251">
        <v>2.4874606532225342E-3</v>
      </c>
      <c r="X125" s="186">
        <v>0.84860104348494203</v>
      </c>
      <c r="Y125" s="256">
        <v>1</v>
      </c>
    </row>
    <row r="126" spans="2:25" ht="15" hidden="1" customHeight="1" outlineLevel="1">
      <c r="B126" s="41" t="s">
        <v>13</v>
      </c>
      <c r="C126" s="251">
        <v>0.22387088830500246</v>
      </c>
      <c r="D126" s="186">
        <v>3.6415463852860618E-2</v>
      </c>
      <c r="E126" s="251">
        <v>3.1018773420312278E-2</v>
      </c>
      <c r="F126" s="186">
        <v>0.13429233196034837</v>
      </c>
      <c r="G126" s="251">
        <v>2.6862648072129333E-2</v>
      </c>
      <c r="H126" s="186">
        <v>0.39957114547832612</v>
      </c>
      <c r="I126" s="251">
        <v>7.8940826904000238E-3</v>
      </c>
      <c r="J126" s="186">
        <v>1.9705005703346969E-2</v>
      </c>
      <c r="K126" s="251">
        <v>7.3869378253869786E-2</v>
      </c>
      <c r="L126" s="186">
        <v>3.1167455377989029E-2</v>
      </c>
      <c r="M126" s="251">
        <v>1.4647495986748721E-2</v>
      </c>
      <c r="N126" s="186">
        <v>1.4080646023106106E-2</v>
      </c>
      <c r="O126" s="251">
        <v>1.397378086602594E-2</v>
      </c>
      <c r="P126" s="186">
        <v>8.0032710030688882E-3</v>
      </c>
      <c r="Q126" s="251">
        <v>5.4942629672737071E-3</v>
      </c>
      <c r="R126" s="186">
        <v>1.0338042369711626E-2</v>
      </c>
      <c r="S126" s="251">
        <v>6.1191918206338035E-3</v>
      </c>
      <c r="T126" s="186">
        <v>8.827991237057119E-3</v>
      </c>
      <c r="U126" s="251">
        <v>2.7227383499555118E-3</v>
      </c>
      <c r="V126" s="186">
        <v>2.2069978092642798E-3</v>
      </c>
      <c r="W126" s="251">
        <v>2.7877867064390904E-3</v>
      </c>
      <c r="X126" s="186">
        <v>0.77612911169499754</v>
      </c>
      <c r="Y126" s="256">
        <v>1</v>
      </c>
    </row>
    <row r="127" spans="2:25" ht="15" hidden="1" customHeight="1" outlineLevel="1">
      <c r="B127" s="41" t="s">
        <v>14</v>
      </c>
      <c r="C127" s="251">
        <v>0.26748757302678011</v>
      </c>
      <c r="D127" s="186">
        <v>3.0163595274310624E-2</v>
      </c>
      <c r="E127" s="251">
        <v>2.3982593320135647E-2</v>
      </c>
      <c r="F127" s="186">
        <v>0.14581406547377915</v>
      </c>
      <c r="G127" s="251">
        <v>2.7702404883653976E-2</v>
      </c>
      <c r="H127" s="186">
        <v>0.40442504707090315</v>
      </c>
      <c r="I127" s="251">
        <v>1.0874079282942626E-2</v>
      </c>
      <c r="J127" s="186">
        <v>1.9771053241713864E-2</v>
      </c>
      <c r="K127" s="251">
        <v>1.5144219132570517E-2</v>
      </c>
      <c r="L127" s="186">
        <v>5.8319511430777113E-3</v>
      </c>
      <c r="M127" s="251">
        <v>4.5503996249614646E-3</v>
      </c>
      <c r="N127" s="186">
        <v>4.2930701948824569E-3</v>
      </c>
      <c r="O127" s="251">
        <v>4.6879816964888547E-4</v>
      </c>
      <c r="P127" s="186">
        <v>7.3708320912729657E-3</v>
      </c>
      <c r="Q127" s="251">
        <v>5.6128389550896447E-3</v>
      </c>
      <c r="R127" s="186">
        <v>9.8447615626265951E-3</v>
      </c>
      <c r="S127" s="251">
        <v>7.1440764548667112E-3</v>
      </c>
      <c r="T127" s="186">
        <v>1.5488174311388993E-2</v>
      </c>
      <c r="U127" s="251">
        <v>1.4548030155951827E-3</v>
      </c>
      <c r="V127" s="186">
        <v>2.8917713182145923E-3</v>
      </c>
      <c r="W127" s="251">
        <v>4.8281115841556409E-3</v>
      </c>
      <c r="X127" s="186">
        <v>0.73251242697321994</v>
      </c>
      <c r="Y127" s="256">
        <v>1</v>
      </c>
    </row>
    <row r="128" spans="2:25" ht="15" hidden="1" customHeight="1" outlineLevel="1">
      <c r="B128" s="41" t="s">
        <v>15</v>
      </c>
      <c r="C128" s="251">
        <v>0.29568393692310591</v>
      </c>
      <c r="D128" s="186">
        <v>3.0916391070040988E-2</v>
      </c>
      <c r="E128" s="251">
        <v>2.7644837459079398E-2</v>
      </c>
      <c r="F128" s="186">
        <v>0.1149861032277793</v>
      </c>
      <c r="G128" s="251">
        <v>3.1768838137685912E-2</v>
      </c>
      <c r="H128" s="186">
        <v>0.36990757127986446</v>
      </c>
      <c r="I128" s="251">
        <v>1.0078563364882951E-2</v>
      </c>
      <c r="J128" s="186">
        <v>4.0934214963273562E-2</v>
      </c>
      <c r="K128" s="251">
        <v>1.3557468965271682E-2</v>
      </c>
      <c r="L128" s="186">
        <v>4.8507798738713455E-3</v>
      </c>
      <c r="M128" s="251">
        <v>4.5994441291111717E-3</v>
      </c>
      <c r="N128" s="186">
        <v>3.9501601218140574E-3</v>
      </c>
      <c r="O128" s="251">
        <v>1.5708484047510834E-4</v>
      </c>
      <c r="P128" s="186">
        <v>5.7786276649443189E-3</v>
      </c>
      <c r="Q128" s="251">
        <v>4.8738189838076944E-3</v>
      </c>
      <c r="R128" s="186">
        <v>9.3434063114594436E-3</v>
      </c>
      <c r="S128" s="251">
        <v>6.7169477787156328E-3</v>
      </c>
      <c r="T128" s="186">
        <v>2.9043939771577699E-2</v>
      </c>
      <c r="U128" s="251">
        <v>1.5917930501477644E-3</v>
      </c>
      <c r="V128" s="186">
        <v>2.7961101604569282E-3</v>
      </c>
      <c r="W128" s="251">
        <v>4.3774308879063525E-3</v>
      </c>
      <c r="X128" s="186">
        <v>0.70431606307689421</v>
      </c>
      <c r="Y128" s="256">
        <v>1</v>
      </c>
    </row>
    <row r="129" spans="2:25" ht="15" hidden="1" customHeight="1" outlineLevel="1">
      <c r="B129" s="41" t="s">
        <v>16</v>
      </c>
      <c r="C129" s="251">
        <v>0.25759265348525789</v>
      </c>
      <c r="D129" s="186">
        <v>3.5312450855647846E-2</v>
      </c>
      <c r="E129" s="251">
        <v>3.4878789178473223E-2</v>
      </c>
      <c r="F129" s="186">
        <v>0.12158014877931386</v>
      </c>
      <c r="G129" s="251">
        <v>2.8755105055732675E-2</v>
      </c>
      <c r="H129" s="186">
        <v>0.40380573863067754</v>
      </c>
      <c r="I129" s="251">
        <v>1.1430082776959697E-2</v>
      </c>
      <c r="J129" s="186">
        <v>2.7975943690699147E-2</v>
      </c>
      <c r="K129" s="251">
        <v>1.8259062814226006E-2</v>
      </c>
      <c r="L129" s="186">
        <v>7.5056828741761616E-3</v>
      </c>
      <c r="M129" s="251">
        <v>4.3580615799581586E-3</v>
      </c>
      <c r="N129" s="186">
        <v>6.0879427757206646E-3</v>
      </c>
      <c r="O129" s="251">
        <v>3.0737558437102377E-4</v>
      </c>
      <c r="P129" s="186">
        <v>7.9417273078187765E-3</v>
      </c>
      <c r="Q129" s="251">
        <v>4.6582888949252051E-3</v>
      </c>
      <c r="R129" s="186">
        <v>8.9448677808435916E-3</v>
      </c>
      <c r="S129" s="251">
        <v>7.689155122211579E-3</v>
      </c>
      <c r="T129" s="186">
        <v>1.909302757802336E-2</v>
      </c>
      <c r="U129" s="251">
        <v>2.4232633279483036E-3</v>
      </c>
      <c r="V129" s="186">
        <v>3.1404730248140258E-3</v>
      </c>
      <c r="W129" s="251">
        <v>6.5192216964272947E-3</v>
      </c>
      <c r="X129" s="186">
        <v>0.74240734651474194</v>
      </c>
      <c r="Y129" s="256">
        <v>1</v>
      </c>
    </row>
    <row r="130" spans="2:25" ht="15" hidden="1" customHeight="1" outlineLevel="1">
      <c r="B130" s="41" t="s">
        <v>17</v>
      </c>
      <c r="C130" s="251">
        <v>0.22604864682854858</v>
      </c>
      <c r="D130" s="186">
        <v>2.8330621592652854E-2</v>
      </c>
      <c r="E130" s="251">
        <v>2.5713984613763306E-2</v>
      </c>
      <c r="F130" s="186">
        <v>0.13529144143796798</v>
      </c>
      <c r="G130" s="251">
        <v>2.996537711188051E-2</v>
      </c>
      <c r="H130" s="186">
        <v>0.46184156751463185</v>
      </c>
      <c r="I130" s="251">
        <v>1.04819701374377E-2</v>
      </c>
      <c r="J130" s="186">
        <v>1.9444851419744044E-2</v>
      </c>
      <c r="K130" s="251">
        <v>1.3494444144567906E-2</v>
      </c>
      <c r="L130" s="186">
        <v>5.4234813609596736E-3</v>
      </c>
      <c r="M130" s="251">
        <v>3.1846888181180262E-3</v>
      </c>
      <c r="N130" s="186">
        <v>4.5392739732013189E-3</v>
      </c>
      <c r="O130" s="251">
        <v>3.4699999228888904E-4</v>
      </c>
      <c r="P130" s="186">
        <v>6.8397554035609914E-3</v>
      </c>
      <c r="Q130" s="251">
        <v>4.5135702700688091E-3</v>
      </c>
      <c r="R130" s="186">
        <v>9.3792812730530088E-3</v>
      </c>
      <c r="S130" s="251">
        <v>5.6702369110317721E-3</v>
      </c>
      <c r="T130" s="186">
        <v>1.1656629370593422E-2</v>
      </c>
      <c r="U130" s="251">
        <v>2.6706147554678202E-3</v>
      </c>
      <c r="V130" s="186">
        <v>3.1795480774915244E-3</v>
      </c>
      <c r="W130" s="251">
        <v>5.4774591375379451E-3</v>
      </c>
      <c r="X130" s="186">
        <v>0.77395135317145147</v>
      </c>
      <c r="Y130" s="256">
        <v>1</v>
      </c>
    </row>
    <row r="131" spans="2:25" ht="15" hidden="1" customHeight="1" outlineLevel="1">
      <c r="B131" s="41" t="s">
        <v>18</v>
      </c>
      <c r="C131" s="251">
        <v>0.21937613713082582</v>
      </c>
      <c r="D131" s="186">
        <v>3.4133949720222906E-2</v>
      </c>
      <c r="E131" s="251">
        <v>2.7737410030781201E-2</v>
      </c>
      <c r="F131" s="186">
        <v>0.1611664816743143</v>
      </c>
      <c r="G131" s="251">
        <v>3.3395887448364248E-2</v>
      </c>
      <c r="H131" s="186">
        <v>0.43695861129864633</v>
      </c>
      <c r="I131" s="251">
        <v>8.7137119383002819E-3</v>
      </c>
      <c r="J131" s="186">
        <v>1.6463365792816195E-2</v>
      </c>
      <c r="K131" s="251">
        <v>1.7925186804133148E-2</v>
      </c>
      <c r="L131" s="186">
        <v>7.6352255953130183E-3</v>
      </c>
      <c r="M131" s="251">
        <v>2.7405568079092815E-3</v>
      </c>
      <c r="N131" s="186">
        <v>7.043059353938049E-3</v>
      </c>
      <c r="O131" s="251">
        <v>5.0634504697280038E-4</v>
      </c>
      <c r="P131" s="186">
        <v>8.2960487922097235E-3</v>
      </c>
      <c r="Q131" s="251">
        <v>4.9461615040450393E-3</v>
      </c>
      <c r="R131" s="186">
        <v>9.6977949674451596E-3</v>
      </c>
      <c r="S131" s="251">
        <v>4.6429266171573733E-3</v>
      </c>
      <c r="T131" s="186">
        <v>6.2363401265576549E-3</v>
      </c>
      <c r="U131" s="251">
        <v>2.5145609959835681E-3</v>
      </c>
      <c r="V131" s="186">
        <v>3.7475254888947374E-3</v>
      </c>
      <c r="W131" s="251">
        <v>4.0478996693023312E-3</v>
      </c>
      <c r="X131" s="186">
        <v>0.78062386286917407</v>
      </c>
      <c r="Y131" s="256">
        <v>1</v>
      </c>
    </row>
    <row r="132" spans="2:25" ht="15" hidden="1" customHeight="1" outlineLevel="1">
      <c r="B132" s="41" t="s">
        <v>19</v>
      </c>
      <c r="C132" s="251">
        <v>0.23609323644113361</v>
      </c>
      <c r="D132" s="186">
        <v>3.0972579377726309E-2</v>
      </c>
      <c r="E132" s="251">
        <v>2.7257621502477854E-2</v>
      </c>
      <c r="F132" s="186">
        <v>0.15538595906491079</v>
      </c>
      <c r="G132" s="251">
        <v>4.37231322422824E-2</v>
      </c>
      <c r="H132" s="186">
        <v>0.34577572553589547</v>
      </c>
      <c r="I132" s="251">
        <v>3.2405526455998308E-3</v>
      </c>
      <c r="J132" s="186">
        <v>2.8233193282421947E-2</v>
      </c>
      <c r="K132" s="251">
        <v>8.3373678051581232E-2</v>
      </c>
      <c r="L132" s="186">
        <v>3.7655610997443079E-2</v>
      </c>
      <c r="M132" s="251">
        <v>1.5309908257327127E-2</v>
      </c>
      <c r="N132" s="186">
        <v>1.3949946599001072E-2</v>
      </c>
      <c r="O132" s="251">
        <v>1.6458212197809952E-2</v>
      </c>
      <c r="P132" s="186">
        <v>6.6684345357275795E-3</v>
      </c>
      <c r="Q132" s="251">
        <v>5.2354874574555826E-3</v>
      </c>
      <c r="R132" s="186">
        <v>9.4735075089832886E-3</v>
      </c>
      <c r="S132" s="251">
        <v>4.5591558992898523E-3</v>
      </c>
      <c r="T132" s="186">
        <v>1.0361496784992251E-2</v>
      </c>
      <c r="U132" s="251">
        <v>3.0775518743872267E-3</v>
      </c>
      <c r="V132" s="186">
        <v>2.3841903849007762E-3</v>
      </c>
      <c r="W132" s="251">
        <v>4.1844974102340157E-3</v>
      </c>
      <c r="X132" s="186">
        <v>0.76390676355886644</v>
      </c>
      <c r="Y132" s="256">
        <v>1</v>
      </c>
    </row>
    <row r="133" spans="2:25" ht="15" hidden="1" customHeight="1" outlineLevel="1">
      <c r="B133" s="41" t="s">
        <v>20</v>
      </c>
      <c r="C133" s="251">
        <v>0.15107710882949588</v>
      </c>
      <c r="D133" s="186">
        <v>3.7364778785417191E-2</v>
      </c>
      <c r="E133" s="251">
        <v>2.8016370811305091E-2</v>
      </c>
      <c r="F133" s="186">
        <v>0.17592185689744716</v>
      </c>
      <c r="G133" s="251">
        <v>3.983504898370465E-2</v>
      </c>
      <c r="H133" s="186">
        <v>0.35893714016841338</v>
      </c>
      <c r="I133" s="251">
        <v>3.5245184859662906E-3</v>
      </c>
      <c r="J133" s="186">
        <v>2.2527621305137184E-2</v>
      </c>
      <c r="K133" s="251">
        <v>0.13817976819854491</v>
      </c>
      <c r="L133" s="186">
        <v>6.070916507974556E-2</v>
      </c>
      <c r="M133" s="251">
        <v>2.3102464055682066E-2</v>
      </c>
      <c r="N133" s="186">
        <v>2.0867457685802938E-2</v>
      </c>
      <c r="O133" s="251">
        <v>3.3500681377314351E-2</v>
      </c>
      <c r="P133" s="186">
        <v>6.6339960670990196E-3</v>
      </c>
      <c r="Q133" s="251">
        <v>6.7915784427310137E-3</v>
      </c>
      <c r="R133" s="186">
        <v>9.9765180065607539E-3</v>
      </c>
      <c r="S133" s="251">
        <v>5.7262328046555604E-3</v>
      </c>
      <c r="T133" s="186">
        <v>7.184424646771337E-3</v>
      </c>
      <c r="U133" s="251">
        <v>3.404667101682802E-3</v>
      </c>
      <c r="V133" s="186">
        <v>2.2416647801170994E-3</v>
      </c>
      <c r="W133" s="251">
        <v>2.6567056849506614E-3</v>
      </c>
      <c r="X133" s="186">
        <v>0.84892289117050412</v>
      </c>
      <c r="Y133" s="256">
        <v>1</v>
      </c>
    </row>
    <row r="134" spans="2:25" ht="15" hidden="1" customHeight="1" outlineLevel="1">
      <c r="B134" s="41" t="s">
        <v>21</v>
      </c>
      <c r="C134" s="251">
        <v>0.15265600566266482</v>
      </c>
      <c r="D134" s="186">
        <v>3.2377089299922938E-2</v>
      </c>
      <c r="E134" s="251">
        <v>3.1774678149292544E-2</v>
      </c>
      <c r="F134" s="186">
        <v>0.16881066468540332</v>
      </c>
      <c r="G134" s="251">
        <v>4.5579933684572499E-2</v>
      </c>
      <c r="H134" s="186">
        <v>0.34346722757838249</v>
      </c>
      <c r="I134" s="251">
        <v>4.0160743375359876E-3</v>
      </c>
      <c r="J134" s="186">
        <v>3.3624582391020057E-2</v>
      </c>
      <c r="K134" s="251">
        <v>0.14883069485616179</v>
      </c>
      <c r="L134" s="186">
        <v>6.7015730461170833E-2</v>
      </c>
      <c r="M134" s="251">
        <v>2.4297249742092727E-2</v>
      </c>
      <c r="N134" s="186">
        <v>2.4159197186739926E-2</v>
      </c>
      <c r="O134" s="251">
        <v>3.3358517466158297E-2</v>
      </c>
      <c r="P134" s="186">
        <v>5.3514190547667038E-3</v>
      </c>
      <c r="Q134" s="251">
        <v>6.8122660950454194E-3</v>
      </c>
      <c r="R134" s="186">
        <v>5.4794314242756631E-3</v>
      </c>
      <c r="S134" s="251">
        <v>5.7178858380668622E-3</v>
      </c>
      <c r="T134" s="186">
        <v>4.9548317139350246E-3</v>
      </c>
      <c r="U134" s="251">
        <v>3.6872582511502288E-3</v>
      </c>
      <c r="V134" s="186">
        <v>2.8664730584163113E-3</v>
      </c>
      <c r="W134" s="251">
        <v>3.9934839193873474E-3</v>
      </c>
      <c r="X134" s="186">
        <v>0.8473439943373352</v>
      </c>
      <c r="Y134" s="256">
        <v>1</v>
      </c>
    </row>
    <row r="135" spans="2:25" ht="15" hidden="1" customHeight="1" outlineLevel="1">
      <c r="B135" s="41" t="s">
        <v>22</v>
      </c>
      <c r="C135" s="251">
        <v>0.13540459508595851</v>
      </c>
      <c r="D135" s="186">
        <v>3.3144795177392432E-2</v>
      </c>
      <c r="E135" s="251">
        <v>3.1021082960332565E-2</v>
      </c>
      <c r="F135" s="186">
        <v>0.15250592725687614</v>
      </c>
      <c r="G135" s="251">
        <v>2.6728473159892404E-2</v>
      </c>
      <c r="H135" s="186">
        <v>0.35667733395706858</v>
      </c>
      <c r="I135" s="251">
        <v>3.4899050575714725E-3</v>
      </c>
      <c r="J135" s="186">
        <v>3.9470746462251613E-2</v>
      </c>
      <c r="K135" s="251">
        <v>0.17409124254441455</v>
      </c>
      <c r="L135" s="186">
        <v>7.8649117024782847E-2</v>
      </c>
      <c r="M135" s="251">
        <v>2.8296671167483547E-2</v>
      </c>
      <c r="N135" s="186">
        <v>2.7533835865485821E-2</v>
      </c>
      <c r="O135" s="251">
        <v>3.9611618486662344E-2</v>
      </c>
      <c r="P135" s="186">
        <v>6.5545360791860255E-3</v>
      </c>
      <c r="Q135" s="251">
        <v>8.0722327950072826E-3</v>
      </c>
      <c r="R135" s="186">
        <v>8.7128018116673939E-3</v>
      </c>
      <c r="S135" s="251">
        <v>6.7565412462655622E-3</v>
      </c>
      <c r="T135" s="186">
        <v>6.9319667860977914E-3</v>
      </c>
      <c r="U135" s="251">
        <v>3.213476934199475E-3</v>
      </c>
      <c r="V135" s="186">
        <v>3.7743070691176627E-3</v>
      </c>
      <c r="W135" s="251">
        <v>3.4500356167005116E-3</v>
      </c>
      <c r="X135" s="186">
        <v>0.86459540491404152</v>
      </c>
      <c r="Y135" s="256">
        <v>1</v>
      </c>
    </row>
    <row r="136" spans="2:25" ht="15" customHeight="1" collapsed="1">
      <c r="B136" s="197">
        <v>2001</v>
      </c>
      <c r="C136" s="199">
        <v>0.20821206551832885</v>
      </c>
      <c r="D136" s="199">
        <v>3.2733959708108891E-2</v>
      </c>
      <c r="E136" s="199">
        <v>2.9203250219926521E-2</v>
      </c>
      <c r="F136" s="199">
        <v>0.14861766473587609</v>
      </c>
      <c r="G136" s="199">
        <v>3.1480486119065849E-2</v>
      </c>
      <c r="H136" s="199">
        <v>0.38620572499523059</v>
      </c>
      <c r="I136" s="199">
        <v>6.8841662945726455E-3</v>
      </c>
      <c r="J136" s="199">
        <v>2.6159831919376056E-2</v>
      </c>
      <c r="K136" s="199">
        <v>8.1297710940424858E-2</v>
      </c>
      <c r="L136" s="199">
        <v>3.5543773318205039E-2</v>
      </c>
      <c r="M136" s="199">
        <v>1.4396606256630326E-2</v>
      </c>
      <c r="N136" s="199">
        <v>1.415582949234627E-2</v>
      </c>
      <c r="O136" s="199">
        <v>1.7201501873243225E-2</v>
      </c>
      <c r="P136" s="199">
        <v>6.8317076974179916E-3</v>
      </c>
      <c r="Q136" s="199">
        <v>5.9415508769499591E-3</v>
      </c>
      <c r="R136" s="199">
        <v>9.603201941623828E-3</v>
      </c>
      <c r="S136" s="199">
        <v>6.150975432778304E-3</v>
      </c>
      <c r="T136" s="199">
        <v>1.1335155313307947E-2</v>
      </c>
      <c r="U136" s="199">
        <v>2.4856358729919985E-3</v>
      </c>
      <c r="V136" s="199">
        <v>2.8245675905458952E-3</v>
      </c>
      <c r="W136" s="199">
        <v>4.0323448234737469E-3</v>
      </c>
      <c r="X136" s="199">
        <v>0.79178793448167117</v>
      </c>
      <c r="Y136" s="199">
        <v>1</v>
      </c>
    </row>
    <row r="137" spans="2:25" ht="15" hidden="1" customHeight="1" outlineLevel="1">
      <c r="B137" s="41" t="s">
        <v>11</v>
      </c>
      <c r="C137" s="251">
        <v>0.16521682468315252</v>
      </c>
      <c r="D137" s="186">
        <v>3.2390246836537524E-2</v>
      </c>
      <c r="E137" s="251">
        <v>3.1934116774308352E-2</v>
      </c>
      <c r="F137" s="186">
        <v>0.14605184344212788</v>
      </c>
      <c r="G137" s="251">
        <v>2.8202371375081765E-2</v>
      </c>
      <c r="H137" s="186">
        <v>0.36364092038024204</v>
      </c>
      <c r="I137" s="251">
        <v>5.7542561696603337E-3</v>
      </c>
      <c r="J137" s="186">
        <v>2.1558410963161231E-2</v>
      </c>
      <c r="K137" s="251">
        <v>0.15874328649228464</v>
      </c>
      <c r="L137" s="186">
        <v>7.0870581866574439E-2</v>
      </c>
      <c r="M137" s="251">
        <v>2.4530774995050238E-2</v>
      </c>
      <c r="N137" s="186">
        <v>2.6593385111614024E-2</v>
      </c>
      <c r="O137" s="251">
        <v>3.6748544519045939E-2</v>
      </c>
      <c r="P137" s="186">
        <v>7.0925718467503241E-3</v>
      </c>
      <c r="Q137" s="251">
        <v>7.5161211902488416E-3</v>
      </c>
      <c r="R137" s="186">
        <v>8.3256267402489672E-3</v>
      </c>
      <c r="S137" s="251">
        <v>6.1427185852950686E-3</v>
      </c>
      <c r="T137" s="186">
        <v>8.8469182399394507E-3</v>
      </c>
      <c r="U137" s="251">
        <v>2.1152405083594604E-3</v>
      </c>
      <c r="V137" s="186">
        <v>2.1027094626938241E-3</v>
      </c>
      <c r="W137" s="251">
        <v>4.3658163099077963E-3</v>
      </c>
      <c r="X137" s="186">
        <v>0.83478317531684743</v>
      </c>
      <c r="Y137" s="256">
        <v>1</v>
      </c>
    </row>
    <row r="138" spans="2:25" ht="15" hidden="1" customHeight="1" outlineLevel="1">
      <c r="B138" s="41" t="s">
        <v>12</v>
      </c>
      <c r="C138" s="251">
        <v>0.16829570608744501</v>
      </c>
      <c r="D138" s="186">
        <v>3.2912351408670285E-2</v>
      </c>
      <c r="E138" s="251">
        <v>3.1013165455946359E-2</v>
      </c>
      <c r="F138" s="186">
        <v>0.1762841408953747</v>
      </c>
      <c r="G138" s="251">
        <v>1.9450550300081689E-2</v>
      </c>
      <c r="H138" s="186">
        <v>0.33806540724267575</v>
      </c>
      <c r="I138" s="251">
        <v>5.6666348847217319E-3</v>
      </c>
      <c r="J138" s="186">
        <v>1.9378396695364904E-2</v>
      </c>
      <c r="K138" s="251">
        <v>0.16189722749773877</v>
      </c>
      <c r="L138" s="186">
        <v>7.2697333666614267E-2</v>
      </c>
      <c r="M138" s="251">
        <v>2.8701673190555093E-2</v>
      </c>
      <c r="N138" s="186">
        <v>2.3277268264525423E-2</v>
      </c>
      <c r="O138" s="251">
        <v>3.7220952376043975E-2</v>
      </c>
      <c r="P138" s="186">
        <v>7.9781271501129982E-3</v>
      </c>
      <c r="Q138" s="251">
        <v>8.5089715276721965E-3</v>
      </c>
      <c r="R138" s="186">
        <v>7.6328206132541014E-3</v>
      </c>
      <c r="S138" s="251">
        <v>5.9887491914930903E-3</v>
      </c>
      <c r="T138" s="186">
        <v>7.9368965188462634E-3</v>
      </c>
      <c r="U138" s="251">
        <v>2.7856445249587049E-3</v>
      </c>
      <c r="V138" s="186">
        <v>2.2367617462203107E-3</v>
      </c>
      <c r="W138" s="251">
        <v>3.9684482594231317E-3</v>
      </c>
      <c r="X138" s="186">
        <v>0.83170429391255485</v>
      </c>
      <c r="Y138" s="256">
        <v>1</v>
      </c>
    </row>
    <row r="139" spans="2:25" ht="15" hidden="1" customHeight="1" outlineLevel="1">
      <c r="B139" s="41" t="s">
        <v>13</v>
      </c>
      <c r="C139" s="251">
        <v>0.21977000115335821</v>
      </c>
      <c r="D139" s="186">
        <v>4.3015454999807773E-2</v>
      </c>
      <c r="E139" s="251">
        <v>3.0503921417861676E-2</v>
      </c>
      <c r="F139" s="186">
        <v>0.14191592018761293</v>
      </c>
      <c r="G139" s="251">
        <v>2.7284129791242166E-2</v>
      </c>
      <c r="H139" s="186">
        <v>0.37716014378532159</v>
      </c>
      <c r="I139" s="251">
        <v>7.3214217062012223E-3</v>
      </c>
      <c r="J139" s="186">
        <v>1.7442139863903732E-2</v>
      </c>
      <c r="K139" s="251">
        <v>7.9526450347929725E-2</v>
      </c>
      <c r="L139" s="186">
        <v>3.3815020568221138E-2</v>
      </c>
      <c r="M139" s="251">
        <v>1.6324824112875322E-2</v>
      </c>
      <c r="N139" s="186">
        <v>1.2814290108031218E-2</v>
      </c>
      <c r="O139" s="251">
        <v>1.6572315558802047E-2</v>
      </c>
      <c r="P139" s="186">
        <v>1.2047787474530006E-2</v>
      </c>
      <c r="Q139" s="251">
        <v>7.1171811925723732E-3</v>
      </c>
      <c r="R139" s="186">
        <v>6.7495482680404442E-3</v>
      </c>
      <c r="S139" s="251">
        <v>5.5241051862673484E-3</v>
      </c>
      <c r="T139" s="186">
        <v>1.1480719695513437E-2</v>
      </c>
      <c r="U139" s="251">
        <v>2.1433239783168658E-3</v>
      </c>
      <c r="V139" s="186">
        <v>4.8513129060781977E-3</v>
      </c>
      <c r="W139" s="251">
        <v>6.1464380454423128E-3</v>
      </c>
      <c r="X139" s="186">
        <v>0.78022999884664179</v>
      </c>
      <c r="Y139" s="256">
        <v>1</v>
      </c>
    </row>
    <row r="140" spans="2:25" ht="15" hidden="1" customHeight="1" outlineLevel="1">
      <c r="B140" s="41" t="s">
        <v>14</v>
      </c>
      <c r="C140" s="251">
        <v>0.2696799705720066</v>
      </c>
      <c r="D140" s="186">
        <v>3.1296283747809843E-2</v>
      </c>
      <c r="E140" s="251">
        <v>2.0582654908376331E-2</v>
      </c>
      <c r="F140" s="186">
        <v>0.13107315373222461</v>
      </c>
      <c r="G140" s="251">
        <v>2.5892278055816384E-2</v>
      </c>
      <c r="H140" s="186">
        <v>0.41216373193421296</v>
      </c>
      <c r="I140" s="251">
        <v>8.5404102494603257E-3</v>
      </c>
      <c r="J140" s="186">
        <v>2.0459231580883419E-2</v>
      </c>
      <c r="K140" s="251">
        <v>2.1078768283592925E-2</v>
      </c>
      <c r="L140" s="186">
        <v>8.3855260737829493E-3</v>
      </c>
      <c r="M140" s="251">
        <v>6.4906149869800494E-3</v>
      </c>
      <c r="N140" s="186">
        <v>4.5013213556237474E-3</v>
      </c>
      <c r="O140" s="251">
        <v>1.7013058672061799E-3</v>
      </c>
      <c r="P140" s="186">
        <v>7.9426541339554513E-3</v>
      </c>
      <c r="Q140" s="251">
        <v>6.3623515289972215E-3</v>
      </c>
      <c r="R140" s="186">
        <v>7.0254494061159885E-3</v>
      </c>
      <c r="S140" s="251">
        <v>7.4538009544737327E-3</v>
      </c>
      <c r="T140" s="186">
        <v>1.7828620659612982E-2</v>
      </c>
      <c r="U140" s="251">
        <v>1.8489298471486791E-3</v>
      </c>
      <c r="V140" s="186">
        <v>3.046862143403386E-3</v>
      </c>
      <c r="W140" s="251">
        <v>7.7248482619091414E-3</v>
      </c>
      <c r="X140" s="186">
        <v>0.73032002942799334</v>
      </c>
      <c r="Y140" s="256">
        <v>1</v>
      </c>
    </row>
    <row r="141" spans="2:25" ht="15" hidden="1" customHeight="1" outlineLevel="1">
      <c r="B141" s="41" t="s">
        <v>15</v>
      </c>
      <c r="C141" s="251">
        <v>0.31431143945515411</v>
      </c>
      <c r="D141" s="186">
        <v>2.9213898187694792E-2</v>
      </c>
      <c r="E141" s="251">
        <v>2.243795451921967E-2</v>
      </c>
      <c r="F141" s="186">
        <v>0.1090245873254069</v>
      </c>
      <c r="G141" s="251">
        <v>3.4879372042017777E-2</v>
      </c>
      <c r="H141" s="186">
        <v>0.35193120166224173</v>
      </c>
      <c r="I141" s="251">
        <v>9.4770864596560086E-3</v>
      </c>
      <c r="J141" s="186">
        <v>3.8727923352187464E-2</v>
      </c>
      <c r="K141" s="251">
        <v>2.4430335911347106E-2</v>
      </c>
      <c r="L141" s="186">
        <v>9.1215514256031398E-3</v>
      </c>
      <c r="M141" s="251">
        <v>8.09881103543807E-3</v>
      </c>
      <c r="N141" s="186">
        <v>5.753203278310054E-3</v>
      </c>
      <c r="O141" s="251">
        <v>1.4567701719958445E-3</v>
      </c>
      <c r="P141" s="186">
        <v>6.4619646773635001E-3</v>
      </c>
      <c r="Q141" s="251">
        <v>5.0744545769363962E-3</v>
      </c>
      <c r="R141" s="186">
        <v>6.6789795682788873E-3</v>
      </c>
      <c r="S141" s="251">
        <v>7.094539997691331E-3</v>
      </c>
      <c r="T141" s="186">
        <v>2.7863326792104352E-2</v>
      </c>
      <c r="U141" s="251">
        <v>1.0504444187925662E-3</v>
      </c>
      <c r="V141" s="186">
        <v>2.7334641579129632E-3</v>
      </c>
      <c r="W141" s="251">
        <v>8.6090268959944597E-3</v>
      </c>
      <c r="X141" s="186">
        <v>0.68568856054484595</v>
      </c>
      <c r="Y141" s="256">
        <v>1</v>
      </c>
    </row>
    <row r="142" spans="2:25" ht="15" hidden="1" customHeight="1" outlineLevel="1">
      <c r="B142" s="41" t="s">
        <v>16</v>
      </c>
      <c r="C142" s="251">
        <v>0.27017157708376882</v>
      </c>
      <c r="D142" s="186">
        <v>4.3039077669291659E-2</v>
      </c>
      <c r="E142" s="251">
        <v>3.2396412822572725E-2</v>
      </c>
      <c r="F142" s="186">
        <v>0.12467733283637343</v>
      </c>
      <c r="G142" s="251">
        <v>3.7287102631453031E-2</v>
      </c>
      <c r="H142" s="186">
        <v>0.36162143240296063</v>
      </c>
      <c r="I142" s="251">
        <v>1.173815921688522E-2</v>
      </c>
      <c r="J142" s="186">
        <v>3.1907847517257185E-2</v>
      </c>
      <c r="K142" s="251">
        <v>2.0602849292713579E-2</v>
      </c>
      <c r="L142" s="186">
        <v>7.529949808729201E-3</v>
      </c>
      <c r="M142" s="251">
        <v>6.6963667362578416E-3</v>
      </c>
      <c r="N142" s="186">
        <v>4.613668244010668E-3</v>
      </c>
      <c r="O142" s="251">
        <v>1.7628645037158666E-3</v>
      </c>
      <c r="P142" s="186">
        <v>1.0443712995585283E-2</v>
      </c>
      <c r="Q142" s="251">
        <v>6.2858711446782895E-3</v>
      </c>
      <c r="R142" s="186">
        <v>6.8222856293804037E-3</v>
      </c>
      <c r="S142" s="251">
        <v>7.8598573087103139E-3</v>
      </c>
      <c r="T142" s="186">
        <v>2.1491836678158863E-2</v>
      </c>
      <c r="U142" s="251">
        <v>1.8837466411135259E-3</v>
      </c>
      <c r="V142" s="186">
        <v>4.45501043867624E-3</v>
      </c>
      <c r="W142" s="251">
        <v>7.3158876904208464E-3</v>
      </c>
      <c r="X142" s="186">
        <v>0.72982842291623129</v>
      </c>
      <c r="Y142" s="256">
        <v>1</v>
      </c>
    </row>
    <row r="143" spans="2:25" ht="15" hidden="1" customHeight="1" outlineLevel="1">
      <c r="B143" s="41" t="s">
        <v>17</v>
      </c>
      <c r="C143" s="251">
        <v>0.25278413894659046</v>
      </c>
      <c r="D143" s="186">
        <v>2.9837458916803377E-2</v>
      </c>
      <c r="E143" s="251">
        <v>2.5699744122373334E-2</v>
      </c>
      <c r="F143" s="186">
        <v>0.12461016455674941</v>
      </c>
      <c r="G143" s="251">
        <v>2.6752369807559868E-2</v>
      </c>
      <c r="H143" s="186">
        <v>0.42439012099596307</v>
      </c>
      <c r="I143" s="251">
        <v>1.071102625405233E-2</v>
      </c>
      <c r="J143" s="186">
        <v>2.1878376940778606E-2</v>
      </c>
      <c r="K143" s="251">
        <v>2.5982497298447378E-2</v>
      </c>
      <c r="L143" s="186">
        <v>1.0781014663971647E-2</v>
      </c>
      <c r="M143" s="251">
        <v>7.3851770146863682E-3</v>
      </c>
      <c r="N143" s="186">
        <v>5.6886579582421147E-3</v>
      </c>
      <c r="O143" s="251">
        <v>2.1276476615472478E-3</v>
      </c>
      <c r="P143" s="186">
        <v>7.589543171650775E-3</v>
      </c>
      <c r="Q143" s="251">
        <v>6.3801434482449702E-3</v>
      </c>
      <c r="R143" s="186">
        <v>7.1696127121348707E-3</v>
      </c>
      <c r="S143" s="251">
        <v>7.5783450260636835E-3</v>
      </c>
      <c r="T143" s="186">
        <v>1.5165088661317687E-2</v>
      </c>
      <c r="U143" s="251">
        <v>2.5615758030470156E-3</v>
      </c>
      <c r="V143" s="186">
        <v>3.4882223503787772E-3</v>
      </c>
      <c r="W143" s="251">
        <v>7.4215709878444128E-3</v>
      </c>
      <c r="X143" s="186">
        <v>0.74721586105340976</v>
      </c>
      <c r="Y143" s="256">
        <v>1</v>
      </c>
    </row>
    <row r="144" spans="2:25" ht="15" hidden="1" customHeight="1" outlineLevel="1">
      <c r="B144" s="41" t="s">
        <v>18</v>
      </c>
      <c r="C144" s="251">
        <v>0.23677777978960329</v>
      </c>
      <c r="D144" s="186">
        <v>3.7543681761393471E-2</v>
      </c>
      <c r="E144" s="251">
        <v>2.2943864032784707E-2</v>
      </c>
      <c r="F144" s="186">
        <v>0.15174093320538123</v>
      </c>
      <c r="G144" s="251">
        <v>3.4453517777496119E-2</v>
      </c>
      <c r="H144" s="186">
        <v>0.40141652634183733</v>
      </c>
      <c r="I144" s="251">
        <v>9.5088932746685007E-3</v>
      </c>
      <c r="J144" s="186">
        <v>2.24308485276455E-2</v>
      </c>
      <c r="K144" s="251">
        <v>3.598954655464822E-2</v>
      </c>
      <c r="L144" s="186">
        <v>1.4391593788287554E-2</v>
      </c>
      <c r="M144" s="251">
        <v>1.0468534043105373E-2</v>
      </c>
      <c r="N144" s="186">
        <v>7.7254099597433715E-3</v>
      </c>
      <c r="O144" s="251">
        <v>3.404008763511923E-3</v>
      </c>
      <c r="P144" s="186">
        <v>8.7725651378804618E-3</v>
      </c>
      <c r="Q144" s="251">
        <v>6.3764809550538063E-3</v>
      </c>
      <c r="R144" s="186">
        <v>5.0698002860815874E-3</v>
      </c>
      <c r="S144" s="251">
        <v>5.0516938564884387E-3</v>
      </c>
      <c r="T144" s="186">
        <v>8.3289576128483221E-3</v>
      </c>
      <c r="U144" s="251">
        <v>3.0388624333834279E-3</v>
      </c>
      <c r="V144" s="186">
        <v>3.7963147380301412E-3</v>
      </c>
      <c r="W144" s="251">
        <v>6.7597337147754502E-3</v>
      </c>
      <c r="X144" s="186">
        <v>0.76322222021039676</v>
      </c>
      <c r="Y144" s="256">
        <v>1</v>
      </c>
    </row>
    <row r="145" spans="2:25" ht="15" hidden="1" customHeight="1" outlineLevel="1">
      <c r="B145" s="41" t="s">
        <v>19</v>
      </c>
      <c r="C145" s="251">
        <v>0.25149600437257341</v>
      </c>
      <c r="D145" s="186">
        <v>3.2257152550039581E-2</v>
      </c>
      <c r="E145" s="251">
        <v>3.3713106411851185E-2</v>
      </c>
      <c r="F145" s="186">
        <v>0.16117739077990123</v>
      </c>
      <c r="G145" s="251">
        <v>5.4645388065890158E-2</v>
      </c>
      <c r="H145" s="186">
        <v>0.28434684684684686</v>
      </c>
      <c r="I145" s="251">
        <v>3.3218364808322966E-3</v>
      </c>
      <c r="J145" s="186">
        <v>2.852538731199819E-2</v>
      </c>
      <c r="K145" s="251">
        <v>9.2250461758829949E-2</v>
      </c>
      <c r="L145" s="186">
        <v>4.1449922726073354E-2</v>
      </c>
      <c r="M145" s="251">
        <v>1.8941535677937351E-2</v>
      </c>
      <c r="N145" s="186">
        <v>1.3817426212823702E-2</v>
      </c>
      <c r="O145" s="251">
        <v>1.804157714199555E-2</v>
      </c>
      <c r="P145" s="186">
        <v>9.894832070564288E-3</v>
      </c>
      <c r="Q145" s="251">
        <v>7.5177164612311052E-3</v>
      </c>
      <c r="R145" s="186">
        <v>7.4352595273097363E-3</v>
      </c>
      <c r="S145" s="251">
        <v>7.9724075539975119E-3</v>
      </c>
      <c r="T145" s="186">
        <v>1.3440480229183158E-2</v>
      </c>
      <c r="U145" s="251">
        <v>2.5420294771759206E-3</v>
      </c>
      <c r="V145" s="186">
        <v>2.5867918127332355E-3</v>
      </c>
      <c r="W145" s="251">
        <v>6.8769082890421801E-3</v>
      </c>
      <c r="X145" s="186">
        <v>0.74850399562742664</v>
      </c>
      <c r="Y145" s="256">
        <v>1</v>
      </c>
    </row>
    <row r="146" spans="2:25" ht="15" hidden="1" customHeight="1" outlineLevel="1">
      <c r="B146" s="41" t="s">
        <v>20</v>
      </c>
      <c r="C146" s="251">
        <v>0.16618676130846755</v>
      </c>
      <c r="D146" s="186">
        <v>3.5574379750226003E-2</v>
      </c>
      <c r="E146" s="251">
        <v>2.9638540386188291E-2</v>
      </c>
      <c r="F146" s="186">
        <v>0.18728027588977803</v>
      </c>
      <c r="G146" s="251">
        <v>2.988247899018984E-2</v>
      </c>
      <c r="H146" s="186">
        <v>0.33978495137968806</v>
      </c>
      <c r="I146" s="251">
        <v>2.4393860400154974E-3</v>
      </c>
      <c r="J146" s="186">
        <v>2.4181012010388914E-2</v>
      </c>
      <c r="K146" s="251">
        <v>0.14007815601547816</v>
      </c>
      <c r="L146" s="186">
        <v>5.7466673681894495E-2</v>
      </c>
      <c r="M146" s="251">
        <v>2.3288962017324423E-2</v>
      </c>
      <c r="N146" s="186">
        <v>2.3128727836264584E-2</v>
      </c>
      <c r="O146" s="251">
        <v>3.6193792479994644E-2</v>
      </c>
      <c r="P146" s="186">
        <v>8.2006418933462163E-3</v>
      </c>
      <c r="Q146" s="251">
        <v>6.6174325222773346E-3</v>
      </c>
      <c r="R146" s="186">
        <v>4.9218200689724444E-3</v>
      </c>
      <c r="S146" s="251">
        <v>8.1217205802868904E-3</v>
      </c>
      <c r="T146" s="186">
        <v>8.7076515408788489E-3</v>
      </c>
      <c r="U146" s="251">
        <v>3.3744840220214377E-3</v>
      </c>
      <c r="V146" s="186">
        <v>2.1500078921313061E-3</v>
      </c>
      <c r="W146" s="251">
        <v>2.86029970966523E-3</v>
      </c>
      <c r="X146" s="186">
        <v>0.83381323869153257</v>
      </c>
      <c r="Y146" s="256">
        <v>1</v>
      </c>
    </row>
    <row r="147" spans="2:25" ht="15" hidden="1" customHeight="1" outlineLevel="1">
      <c r="B147" s="41" t="s">
        <v>21</v>
      </c>
      <c r="C147" s="251">
        <v>0.14809906381401861</v>
      </c>
      <c r="D147" s="186">
        <v>3.3417567769262836E-2</v>
      </c>
      <c r="E147" s="251">
        <v>3.1150443388797678E-2</v>
      </c>
      <c r="F147" s="186">
        <v>0.15649591608809105</v>
      </c>
      <c r="G147" s="251">
        <v>4.4863843869500097E-2</v>
      </c>
      <c r="H147" s="186">
        <v>0.33925033067591703</v>
      </c>
      <c r="I147" s="251">
        <v>2.938769628253362E-3</v>
      </c>
      <c r="J147" s="186">
        <v>2.50155687883108E-2</v>
      </c>
      <c r="K147" s="251">
        <v>0.17152944688341165</v>
      </c>
      <c r="L147" s="186">
        <v>7.1117195662355442E-2</v>
      </c>
      <c r="M147" s="251">
        <v>3.0136542133515871E-2</v>
      </c>
      <c r="N147" s="186">
        <v>2.6384592818285219E-2</v>
      </c>
      <c r="O147" s="251">
        <v>4.3891116269255119E-2</v>
      </c>
      <c r="P147" s="186">
        <v>8.9526966170695686E-3</v>
      </c>
      <c r="Q147" s="251">
        <v>9.3309795727203951E-3</v>
      </c>
      <c r="R147" s="186">
        <v>4.3335271926257983E-3</v>
      </c>
      <c r="S147" s="251">
        <v>7.5270588114195128E-3</v>
      </c>
      <c r="T147" s="186">
        <v>8.098343275055455E-3</v>
      </c>
      <c r="U147" s="251">
        <v>2.8924492663369343E-3</v>
      </c>
      <c r="V147" s="186">
        <v>2.9953834039289961E-3</v>
      </c>
      <c r="W147" s="251">
        <v>3.1086109552802641E-3</v>
      </c>
      <c r="X147" s="186">
        <v>0.85190093618598139</v>
      </c>
      <c r="Y147" s="256">
        <v>1</v>
      </c>
    </row>
    <row r="148" spans="2:25" ht="15" hidden="1" customHeight="1" outlineLevel="1">
      <c r="B148" s="41" t="s">
        <v>22</v>
      </c>
      <c r="C148" s="251">
        <v>0.14053467414001539</v>
      </c>
      <c r="D148" s="186">
        <v>3.1129794482910211E-2</v>
      </c>
      <c r="E148" s="251">
        <v>3.1621606769974719E-2</v>
      </c>
      <c r="F148" s="186">
        <v>0.16206451258380042</v>
      </c>
      <c r="G148" s="251">
        <v>3.1231454005934717E-2</v>
      </c>
      <c r="H148" s="186">
        <v>0.31625453346521598</v>
      </c>
      <c r="I148" s="251">
        <v>3.291570502252995E-3</v>
      </c>
      <c r="J148" s="186">
        <v>3.5391251785910537E-2</v>
      </c>
      <c r="K148" s="251">
        <v>0.19379052643147598</v>
      </c>
      <c r="L148" s="186">
        <v>7.8363006923837783E-2</v>
      </c>
      <c r="M148" s="251">
        <v>3.1272667326079792E-2</v>
      </c>
      <c r="N148" s="186">
        <v>3.4487306297395319E-2</v>
      </c>
      <c r="O148" s="251">
        <v>4.9667545884163097E-2</v>
      </c>
      <c r="P148" s="186">
        <v>8.9323002527750307E-3</v>
      </c>
      <c r="Q148" s="251">
        <v>7.8689965930322011E-3</v>
      </c>
      <c r="R148" s="186">
        <v>7.5805033520167054E-3</v>
      </c>
      <c r="S148" s="251">
        <v>1.0328058028354764E-2</v>
      </c>
      <c r="T148" s="186">
        <v>9.6851302340916576E-3</v>
      </c>
      <c r="U148" s="251">
        <v>2.5277503022310146E-3</v>
      </c>
      <c r="V148" s="186">
        <v>3.3739971425431367E-3</v>
      </c>
      <c r="W148" s="251">
        <v>4.3933399274645561E-3</v>
      </c>
      <c r="X148" s="186">
        <v>0.85946532585998481</v>
      </c>
      <c r="Y148" s="256">
        <v>1</v>
      </c>
    </row>
    <row r="149" spans="2:25" ht="15" customHeight="1" collapsed="1">
      <c r="B149" s="258">
        <v>2000</v>
      </c>
      <c r="C149" s="199">
        <v>0.21800387914405153</v>
      </c>
      <c r="D149" s="199">
        <v>3.4300512110434049E-2</v>
      </c>
      <c r="E149" s="199">
        <v>2.8678184306906884E-2</v>
      </c>
      <c r="F149" s="199">
        <v>0.14754593931834878</v>
      </c>
      <c r="G149" s="199">
        <v>3.3027264992046168E-2</v>
      </c>
      <c r="H149" s="199">
        <v>0.35808917803368617</v>
      </c>
      <c r="I149" s="199">
        <v>6.6767785135585069E-3</v>
      </c>
      <c r="J149" s="199">
        <v>2.5652874741698684E-2</v>
      </c>
      <c r="K149" s="199">
        <v>9.3619495077080811E-2</v>
      </c>
      <c r="L149" s="199">
        <v>3.9609126029902172E-2</v>
      </c>
      <c r="M149" s="199">
        <v>1.7661626598032946E-2</v>
      </c>
      <c r="N149" s="199">
        <v>1.5663286068376522E-2</v>
      </c>
      <c r="O149" s="199">
        <v>2.0685456380769171E-2</v>
      </c>
      <c r="P149" s="199">
        <v>8.6979499727825732E-3</v>
      </c>
      <c r="Q149" s="199">
        <v>7.0661727011843544E-3</v>
      </c>
      <c r="R149" s="199">
        <v>6.6581755339108007E-3</v>
      </c>
      <c r="S149" s="199">
        <v>7.2283145806137927E-3</v>
      </c>
      <c r="T149" s="199">
        <v>1.3434945063075727E-2</v>
      </c>
      <c r="U149" s="199">
        <v>2.3761078550024574E-3</v>
      </c>
      <c r="V149" s="199">
        <v>3.1352362631264633E-3</v>
      </c>
      <c r="W149" s="199">
        <v>5.808991792492218E-3</v>
      </c>
      <c r="X149" s="199">
        <v>0.78199612085594838</v>
      </c>
      <c r="Y149" s="199">
        <v>1</v>
      </c>
    </row>
    <row r="150" spans="2:25" ht="15" hidden="1" customHeight="1" outlineLevel="1">
      <c r="B150" s="41" t="s">
        <v>11</v>
      </c>
      <c r="C150" s="251">
        <v>0.19379885131925551</v>
      </c>
      <c r="D150" s="186">
        <v>2.7902290164241193E-2</v>
      </c>
      <c r="E150" s="251">
        <v>3.3236890213182477E-2</v>
      </c>
      <c r="F150" s="186">
        <v>0.1410171150552029</v>
      </c>
      <c r="G150" s="251">
        <v>2.5363101150120193E-2</v>
      </c>
      <c r="H150" s="186">
        <v>0.34206791322998087</v>
      </c>
      <c r="I150" s="251">
        <v>3.9584862748484979E-3</v>
      </c>
      <c r="J150" s="186">
        <v>2.0569734133667285E-2</v>
      </c>
      <c r="K150" s="251">
        <v>0.16353586388565014</v>
      </c>
      <c r="L150" s="186">
        <v>6.9844971282981394E-2</v>
      </c>
      <c r="M150" s="251">
        <v>2.3439996545321071E-2</v>
      </c>
      <c r="N150" s="186">
        <v>2.6943616760950612E-2</v>
      </c>
      <c r="O150" s="251">
        <v>4.3307279296397057E-2</v>
      </c>
      <c r="P150" s="186">
        <v>6.851779879374127E-3</v>
      </c>
      <c r="Q150" s="251">
        <v>7.02163492680399E-3</v>
      </c>
      <c r="R150" s="186">
        <v>7.9774294309855904E-3</v>
      </c>
      <c r="S150" s="251">
        <v>7.85363676929942E-3</v>
      </c>
      <c r="T150" s="186">
        <v>9.9753854126182154E-3</v>
      </c>
      <c r="U150" s="251">
        <v>2.1908422219343322E-3</v>
      </c>
      <c r="V150" s="186">
        <v>1.7187027680614932E-3</v>
      </c>
      <c r="W150" s="251">
        <v>4.9603431647737908E-3</v>
      </c>
      <c r="X150" s="186">
        <v>0.80620114868074444</v>
      </c>
      <c r="Y150" s="256">
        <v>1</v>
      </c>
    </row>
    <row r="151" spans="2:25" ht="15" hidden="1" customHeight="1" outlineLevel="1">
      <c r="B151" s="41" t="s">
        <v>12</v>
      </c>
      <c r="C151" s="251">
        <v>0.16270868213045911</v>
      </c>
      <c r="D151" s="186">
        <v>3.3188334132376825E-2</v>
      </c>
      <c r="E151" s="251">
        <v>3.4794788061035212E-2</v>
      </c>
      <c r="F151" s="186">
        <v>0.17082880472297454</v>
      </c>
      <c r="G151" s="251">
        <v>1.9064089981500679E-2</v>
      </c>
      <c r="H151" s="186">
        <v>0.33496572479938153</v>
      </c>
      <c r="I151" s="251">
        <v>3.9985642318012618E-3</v>
      </c>
      <c r="J151" s="186">
        <v>1.884822273483721E-2</v>
      </c>
      <c r="K151" s="251">
        <v>0.17289460407185869</v>
      </c>
      <c r="L151" s="186">
        <v>7.1949055329787417E-2</v>
      </c>
      <c r="M151" s="251">
        <v>2.9064265687399126E-2</v>
      </c>
      <c r="N151" s="186">
        <v>2.5018009854590819E-2</v>
      </c>
      <c r="O151" s="251">
        <v>4.6863273200081323E-2</v>
      </c>
      <c r="P151" s="186">
        <v>8.9936319162234272E-3</v>
      </c>
      <c r="Q151" s="251">
        <v>9.1567873933527943E-3</v>
      </c>
      <c r="R151" s="186">
        <v>4.2596129952082494E-3</v>
      </c>
      <c r="S151" s="251">
        <v>7.13616956121217E-3</v>
      </c>
      <c r="T151" s="186">
        <v>9.8043891333432064E-3</v>
      </c>
      <c r="U151" s="251">
        <v>1.9503354727618207E-3</v>
      </c>
      <c r="V151" s="186">
        <v>2.2490355001217391E-3</v>
      </c>
      <c r="W151" s="251">
        <v>5.1582231615515334E-3</v>
      </c>
      <c r="X151" s="186">
        <v>0.83729131786954103</v>
      </c>
      <c r="Y151" s="256">
        <v>1</v>
      </c>
    </row>
    <row r="152" spans="2:25" ht="15" hidden="1" customHeight="1" outlineLevel="1">
      <c r="B152" s="41" t="s">
        <v>13</v>
      </c>
      <c r="C152" s="251">
        <v>0.2212670097198399</v>
      </c>
      <c r="D152" s="186">
        <v>3.9060034305317327E-2</v>
      </c>
      <c r="E152" s="251">
        <v>2.8923956546598056E-2</v>
      </c>
      <c r="F152" s="186">
        <v>0.1545934819897084</v>
      </c>
      <c r="G152" s="251">
        <v>3.4835906232132646E-2</v>
      </c>
      <c r="H152" s="186">
        <v>0.36434076615208688</v>
      </c>
      <c r="I152" s="251">
        <v>6.6392224128073189E-3</v>
      </c>
      <c r="J152" s="186">
        <v>1.7436249285305887E-2</v>
      </c>
      <c r="K152" s="251">
        <v>7.7534591194968555E-2</v>
      </c>
      <c r="L152" s="186">
        <v>3.1279588336192113E-2</v>
      </c>
      <c r="M152" s="251">
        <v>1.303830760434534E-2</v>
      </c>
      <c r="N152" s="186">
        <v>1.5560891938250429E-2</v>
      </c>
      <c r="O152" s="251">
        <v>1.7655803316180673E-2</v>
      </c>
      <c r="P152" s="186">
        <v>1.3484276729559748E-2</v>
      </c>
      <c r="Q152" s="251">
        <v>7.9451114922813038E-3</v>
      </c>
      <c r="R152" s="186">
        <v>5.0154373927958837E-3</v>
      </c>
      <c r="S152" s="251">
        <v>6.8679245283018867E-3</v>
      </c>
      <c r="T152" s="186">
        <v>1.1398513436249286E-2</v>
      </c>
      <c r="U152" s="251">
        <v>1.6489422527158377E-3</v>
      </c>
      <c r="V152" s="186">
        <v>2.6415094339622643E-3</v>
      </c>
      <c r="W152" s="251">
        <v>6.3670668953687819E-3</v>
      </c>
      <c r="X152" s="186">
        <v>0.77873299028015996</v>
      </c>
      <c r="Y152" s="256">
        <v>1</v>
      </c>
    </row>
    <row r="153" spans="2:25" ht="15" hidden="1" customHeight="1" outlineLevel="1">
      <c r="B153" s="41" t="s">
        <v>14</v>
      </c>
      <c r="C153" s="251">
        <v>0.28244911271084133</v>
      </c>
      <c r="D153" s="186">
        <v>3.1293808833701996E-2</v>
      </c>
      <c r="E153" s="251">
        <v>2.5433781427290157E-2</v>
      </c>
      <c r="F153" s="186">
        <v>0.14426240718773919</v>
      </c>
      <c r="G153" s="251">
        <v>3.5575731911636675E-2</v>
      </c>
      <c r="H153" s="186">
        <v>0.37242999134672794</v>
      </c>
      <c r="I153" s="251">
        <v>7.5959421677367087E-3</v>
      </c>
      <c r="J153" s="186">
        <v>2.4171297964508433E-2</v>
      </c>
      <c r="K153" s="251">
        <v>1.6038800325089492E-2</v>
      </c>
      <c r="L153" s="186">
        <v>4.8237388973785059E-3</v>
      </c>
      <c r="M153" s="251">
        <v>3.7506279540140399E-3</v>
      </c>
      <c r="N153" s="186">
        <v>4.1924971659876437E-3</v>
      </c>
      <c r="O153" s="251">
        <v>3.2719363077093025E-3</v>
      </c>
      <c r="P153" s="186">
        <v>8.5243935476574349E-3</v>
      </c>
      <c r="Q153" s="251">
        <v>6.4149940952596372E-3</v>
      </c>
      <c r="R153" s="186">
        <v>4.5528309876565936E-3</v>
      </c>
      <c r="S153" s="251">
        <v>9.3765698850351003E-3</v>
      </c>
      <c r="T153" s="186">
        <v>1.8939882115606661E-2</v>
      </c>
      <c r="U153" s="251">
        <v>2.6827773584111644E-3</v>
      </c>
      <c r="V153" s="186">
        <v>2.9010817905171711E-3</v>
      </c>
      <c r="W153" s="251">
        <v>7.3565963445843402E-3</v>
      </c>
      <c r="X153" s="186">
        <v>0.71755088728915872</v>
      </c>
      <c r="Y153" s="256">
        <v>1</v>
      </c>
    </row>
    <row r="154" spans="2:25" ht="15" hidden="1" customHeight="1" outlineLevel="1">
      <c r="B154" s="41" t="s">
        <v>15</v>
      </c>
      <c r="C154" s="251">
        <v>0.31494946934166101</v>
      </c>
      <c r="D154" s="186">
        <v>3.4787218105762914E-2</v>
      </c>
      <c r="E154" s="251">
        <v>2.8965533135896934E-2</v>
      </c>
      <c r="F154" s="186">
        <v>0.11619631477661646</v>
      </c>
      <c r="G154" s="251">
        <v>4.2183016628446972E-2</v>
      </c>
      <c r="H154" s="186">
        <v>0.32155014462024223</v>
      </c>
      <c r="I154" s="251">
        <v>8.8062780165708288E-3</v>
      </c>
      <c r="J154" s="186">
        <v>4.4423189942267141E-2</v>
      </c>
      <c r="K154" s="251">
        <v>1.6469422325677871E-2</v>
      </c>
      <c r="L154" s="186">
        <v>5.5382062480554047E-3</v>
      </c>
      <c r="M154" s="251">
        <v>3.5930351813226701E-3</v>
      </c>
      <c r="N154" s="186">
        <v>5.5773862339967041E-3</v>
      </c>
      <c r="O154" s="251">
        <v>1.7607946623030917E-3</v>
      </c>
      <c r="P154" s="186">
        <v>7.7991219073739034E-3</v>
      </c>
      <c r="Q154" s="251">
        <v>6.2711024556632369E-3</v>
      </c>
      <c r="R154" s="186">
        <v>5.6465273856578201E-3</v>
      </c>
      <c r="S154" s="251">
        <v>1.1505087636409731E-2</v>
      </c>
      <c r="T154" s="186">
        <v>2.9979603360259972E-2</v>
      </c>
      <c r="U154" s="251">
        <v>1.094734901301006E-3</v>
      </c>
      <c r="V154" s="186">
        <v>2.2862674149275748E-3</v>
      </c>
      <c r="W154" s="251">
        <v>7.0869680452644076E-3</v>
      </c>
      <c r="X154" s="186">
        <v>0.68505053065833899</v>
      </c>
      <c r="Y154" s="256">
        <v>1</v>
      </c>
    </row>
    <row r="155" spans="2:25" ht="15" hidden="1" customHeight="1" outlineLevel="1">
      <c r="B155" s="41" t="s">
        <v>16</v>
      </c>
      <c r="C155" s="251">
        <v>0.26419469810199192</v>
      </c>
      <c r="D155" s="186">
        <v>4.2661761216447283E-2</v>
      </c>
      <c r="E155" s="251">
        <v>3.9462129125213734E-2</v>
      </c>
      <c r="F155" s="186">
        <v>0.13248140275002018</v>
      </c>
      <c r="G155" s="251">
        <v>4.0293837772782087E-2</v>
      </c>
      <c r="H155" s="186">
        <v>0.36469201094919973</v>
      </c>
      <c r="I155" s="251">
        <v>8.1825453709298262E-3</v>
      </c>
      <c r="J155" s="186">
        <v>2.7282489842146592E-2</v>
      </c>
      <c r="K155" s="251">
        <v>1.2588155001137484E-2</v>
      </c>
      <c r="L155" s="186">
        <v>5.0636379425485021E-3</v>
      </c>
      <c r="M155" s="251">
        <v>3.6570718473961403E-3</v>
      </c>
      <c r="N155" s="186">
        <v>2.2529519541483914E-3</v>
      </c>
      <c r="O155" s="251">
        <v>1.61449325704445E-3</v>
      </c>
      <c r="P155" s="186">
        <v>1.1656152075480005E-2</v>
      </c>
      <c r="Q155" s="251">
        <v>8.603292098523228E-3</v>
      </c>
      <c r="R155" s="186">
        <v>4.5939671768628438E-3</v>
      </c>
      <c r="S155" s="251">
        <v>1.1756446353569131E-2</v>
      </c>
      <c r="T155" s="186">
        <v>2.0643497873027442E-2</v>
      </c>
      <c r="U155" s="251">
        <v>2.2627367617668427E-3</v>
      </c>
      <c r="V155" s="186">
        <v>2.9085340645846228E-3</v>
      </c>
      <c r="W155" s="251">
        <v>5.7363434663170228E-3</v>
      </c>
      <c r="X155" s="186">
        <v>0.73580530189800786</v>
      </c>
      <c r="Y155" s="256">
        <v>1</v>
      </c>
    </row>
    <row r="156" spans="2:25" ht="15" hidden="1" customHeight="1" outlineLevel="1">
      <c r="B156" s="41" t="s">
        <v>17</v>
      </c>
      <c r="C156" s="251">
        <v>0.25550724901315192</v>
      </c>
      <c r="D156" s="186">
        <v>3.0505884707038002E-2</v>
      </c>
      <c r="E156" s="251">
        <v>2.7707541277839424E-2</v>
      </c>
      <c r="F156" s="186">
        <v>0.14006572923677685</v>
      </c>
      <c r="G156" s="251">
        <v>3.2227942201929434E-2</v>
      </c>
      <c r="H156" s="186">
        <v>0.40115450615150466</v>
      </c>
      <c r="I156" s="251">
        <v>7.1641229937120651E-3</v>
      </c>
      <c r="J156" s="186">
        <v>2.2353397728581911E-2</v>
      </c>
      <c r="K156" s="251">
        <v>2.2793007476397505E-2</v>
      </c>
      <c r="L156" s="186">
        <v>7.1883773246260285E-3</v>
      </c>
      <c r="M156" s="251">
        <v>3.683626507558256E-3</v>
      </c>
      <c r="N156" s="186">
        <v>7.9281344175019253E-3</v>
      </c>
      <c r="O156" s="251">
        <v>3.9928692267112943E-3</v>
      </c>
      <c r="P156" s="186">
        <v>1.0229264062964243E-2</v>
      </c>
      <c r="Q156" s="251">
        <v>5.9938515271133102E-3</v>
      </c>
      <c r="R156" s="186">
        <v>4.9812332114553201E-3</v>
      </c>
      <c r="S156" s="251">
        <v>9.5167930923665562E-3</v>
      </c>
      <c r="T156" s="186">
        <v>1.6617248467429464E-2</v>
      </c>
      <c r="U156" s="251">
        <v>2.5709590768801653E-3</v>
      </c>
      <c r="V156" s="186">
        <v>3.8139935362208116E-3</v>
      </c>
      <c r="W156" s="251">
        <v>6.7972762386383622E-3</v>
      </c>
      <c r="X156" s="186">
        <v>0.74449275098684808</v>
      </c>
      <c r="Y156" s="256">
        <v>1</v>
      </c>
    </row>
    <row r="157" spans="2:25" ht="15" hidden="1" customHeight="1" outlineLevel="1">
      <c r="B157" s="41" t="s">
        <v>18</v>
      </c>
      <c r="C157" s="251">
        <v>0.23176044375629481</v>
      </c>
      <c r="D157" s="186">
        <v>3.7403604768275631E-2</v>
      </c>
      <c r="E157" s="251">
        <v>2.9725057498910152E-2</v>
      </c>
      <c r="F157" s="186">
        <v>0.16877470949897028</v>
      </c>
      <c r="G157" s="251">
        <v>4.3019707469596984E-2</v>
      </c>
      <c r="H157" s="186">
        <v>0.37683808607549268</v>
      </c>
      <c r="I157" s="251">
        <v>6.9419599236354348E-3</v>
      </c>
      <c r="J157" s="186">
        <v>2.061542624355486E-2</v>
      </c>
      <c r="K157" s="251">
        <v>1.821024307382409E-2</v>
      </c>
      <c r="L157" s="186">
        <v>4.9125866241750971E-3</v>
      </c>
      <c r="M157" s="251">
        <v>2.0654510470062984E-3</v>
      </c>
      <c r="N157" s="186">
        <v>6.1091652511161554E-3</v>
      </c>
      <c r="O157" s="251">
        <v>5.1230401515265393E-3</v>
      </c>
      <c r="P157" s="186">
        <v>1.1292334981885964E-2</v>
      </c>
      <c r="Q157" s="251">
        <v>7.9852081235061555E-3</v>
      </c>
      <c r="R157" s="186">
        <v>5.4086556529320687E-3</v>
      </c>
      <c r="S157" s="251">
        <v>7.4320159944680783E-3</v>
      </c>
      <c r="T157" s="186">
        <v>2.1373058942020053E-2</v>
      </c>
      <c r="U157" s="251">
        <v>2.9433429039580294E-3</v>
      </c>
      <c r="V157" s="186">
        <v>3.6949626444988952E-3</v>
      </c>
      <c r="W157" s="251">
        <v>6.581182448175819E-3</v>
      </c>
      <c r="X157" s="186">
        <v>0.7682395562437051</v>
      </c>
      <c r="Y157" s="256">
        <v>1</v>
      </c>
    </row>
    <row r="158" spans="2:25" ht="15" hidden="1" customHeight="1" outlineLevel="1">
      <c r="B158" s="41" t="s">
        <v>19</v>
      </c>
      <c r="C158" s="251">
        <v>0.21239796998342739</v>
      </c>
      <c r="D158" s="186">
        <v>3.7358087282452129E-2</v>
      </c>
      <c r="E158" s="251">
        <v>3.6988946425529058E-2</v>
      </c>
      <c r="F158" s="186">
        <v>0.17052242466170692</v>
      </c>
      <c r="G158" s="251">
        <v>5.9651097355092851E-2</v>
      </c>
      <c r="H158" s="186">
        <v>0.32237871270515711</v>
      </c>
      <c r="I158" s="251">
        <v>5.2892980128347433E-3</v>
      </c>
      <c r="J158" s="186">
        <v>1.9879396777374506E-2</v>
      </c>
      <c r="K158" s="251">
        <v>7.7715766702978431E-2</v>
      </c>
      <c r="L158" s="186">
        <v>3.5762779243441942E-2</v>
      </c>
      <c r="M158" s="251">
        <v>1.2388160645970685E-2</v>
      </c>
      <c r="N158" s="186">
        <v>1.349816462133376E-2</v>
      </c>
      <c r="O158" s="251">
        <v>1.6066662192232038E-2</v>
      </c>
      <c r="P158" s="186">
        <v>9.7267325096931749E-3</v>
      </c>
      <c r="Q158" s="251">
        <v>9.4247081722106628E-3</v>
      </c>
      <c r="R158" s="186">
        <v>6.6161399740826982E-3</v>
      </c>
      <c r="S158" s="251">
        <v>8.1675641349971354E-3</v>
      </c>
      <c r="T158" s="186">
        <v>1.3877631096632299E-2</v>
      </c>
      <c r="U158" s="251">
        <v>2.4574971733619696E-3</v>
      </c>
      <c r="V158" s="186">
        <v>1.9386348499945791E-3</v>
      </c>
      <c r="W158" s="251">
        <v>5.6093921824743277E-3</v>
      </c>
      <c r="X158" s="186">
        <v>0.78760203001657259</v>
      </c>
      <c r="Y158" s="256">
        <v>1</v>
      </c>
    </row>
    <row r="159" spans="2:25" ht="15" hidden="1" customHeight="1" outlineLevel="1">
      <c r="B159" s="41" t="s">
        <v>20</v>
      </c>
      <c r="C159" s="251">
        <v>0.18169948995778121</v>
      </c>
      <c r="D159" s="186">
        <v>3.047319227859531E-2</v>
      </c>
      <c r="E159" s="251">
        <v>2.764721673133709E-2</v>
      </c>
      <c r="F159" s="186">
        <v>0.17388535031847133</v>
      </c>
      <c r="G159" s="251">
        <v>4.0056617126680821E-2</v>
      </c>
      <c r="H159" s="186">
        <v>0.30449520462698587</v>
      </c>
      <c r="I159" s="251">
        <v>4.5318105278570903E-3</v>
      </c>
      <c r="J159" s="186">
        <v>2.3108085023305757E-2</v>
      </c>
      <c r="K159" s="251">
        <v>0.16386997584010543</v>
      </c>
      <c r="L159" s="186">
        <v>7.1174073260609608E-2</v>
      </c>
      <c r="M159" s="251">
        <v>2.5621690216462895E-2</v>
      </c>
      <c r="N159" s="186">
        <v>2.9382336432632942E-2</v>
      </c>
      <c r="O159" s="251">
        <v>3.7691875930399979E-2</v>
      </c>
      <c r="P159" s="186">
        <v>8.6292310320423646E-3</v>
      </c>
      <c r="Q159" s="251">
        <v>8.3266222515069425E-3</v>
      </c>
      <c r="R159" s="186">
        <v>4.5977011494252873E-3</v>
      </c>
      <c r="S159" s="251">
        <v>7.6359909217365842E-3</v>
      </c>
      <c r="T159" s="186">
        <v>1.1033018522585841E-2</v>
      </c>
      <c r="U159" s="251">
        <v>2.835737120823877E-3</v>
      </c>
      <c r="V159" s="186">
        <v>2.1768309051419087E-3</v>
      </c>
      <c r="W159" s="251">
        <v>4.9979256656172977E-3</v>
      </c>
      <c r="X159" s="186">
        <v>0.81830051004221893</v>
      </c>
      <c r="Y159" s="256">
        <v>1</v>
      </c>
    </row>
    <row r="160" spans="2:25" ht="15" hidden="1" customHeight="1" outlineLevel="1">
      <c r="B160" s="41" t="s">
        <v>21</v>
      </c>
      <c r="C160" s="251">
        <v>0.13071499277437523</v>
      </c>
      <c r="D160" s="186">
        <v>3.6482788191264673E-2</v>
      </c>
      <c r="E160" s="251">
        <v>3.7348275113677873E-2</v>
      </c>
      <c r="F160" s="186">
        <v>0.16240716527888793</v>
      </c>
      <c r="G160" s="251">
        <v>5.2140955264648431E-2</v>
      </c>
      <c r="H160" s="186">
        <v>0.32151912805501004</v>
      </c>
      <c r="I160" s="251">
        <v>7.9799482295895945E-3</v>
      </c>
      <c r="J160" s="186">
        <v>3.0133237344569665E-2</v>
      </c>
      <c r="K160" s="251">
        <v>0.16285181911058647</v>
      </c>
      <c r="L160" s="186">
        <v>6.8471396583576399E-2</v>
      </c>
      <c r="M160" s="251">
        <v>2.7579124561301353E-2</v>
      </c>
      <c r="N160" s="186">
        <v>3.0342330515427899E-2</v>
      </c>
      <c r="O160" s="251">
        <v>3.6458967450280821E-2</v>
      </c>
      <c r="P160" s="186">
        <v>9.3933121946313345E-3</v>
      </c>
      <c r="Q160" s="251">
        <v>1.0208510886078629E-2</v>
      </c>
      <c r="R160" s="186">
        <v>3.8536665413872141E-3</v>
      </c>
      <c r="S160" s="251">
        <v>1.0491713028886619E-2</v>
      </c>
      <c r="T160" s="186">
        <v>1.1375727194287257E-2</v>
      </c>
      <c r="U160" s="251">
        <v>3.8960145253585021E-3</v>
      </c>
      <c r="V160" s="186">
        <v>2.8346681770780951E-3</v>
      </c>
      <c r="W160" s="251">
        <v>6.368078089682443E-3</v>
      </c>
      <c r="X160" s="186">
        <v>0.86928500722562474</v>
      </c>
      <c r="Y160" s="256">
        <v>1</v>
      </c>
    </row>
    <row r="161" spans="2:25" ht="15" hidden="1" customHeight="1" outlineLevel="1">
      <c r="B161" s="41" t="s">
        <v>22</v>
      </c>
      <c r="C161" s="251">
        <v>0.12678428026500702</v>
      </c>
      <c r="D161" s="186">
        <v>3.2593856655290104E-2</v>
      </c>
      <c r="E161" s="251">
        <v>3.5524994980927524E-2</v>
      </c>
      <c r="F161" s="186">
        <v>0.17102740413571571</v>
      </c>
      <c r="G161" s="251">
        <v>3.3336679381650268E-2</v>
      </c>
      <c r="H161" s="186">
        <v>0.31154637622967274</v>
      </c>
      <c r="I161" s="251">
        <v>4.8484240112427225E-3</v>
      </c>
      <c r="J161" s="186">
        <v>3.5173659907649063E-2</v>
      </c>
      <c r="K161" s="251">
        <v>0.18870959646657295</v>
      </c>
      <c r="L161" s="186">
        <v>8.3745733788395907E-2</v>
      </c>
      <c r="M161" s="251">
        <v>2.9351535836177476E-2</v>
      </c>
      <c r="N161" s="186">
        <v>3.4438365790002007E-2</v>
      </c>
      <c r="O161" s="251">
        <v>4.1173961051997589E-2</v>
      </c>
      <c r="P161" s="186">
        <v>8.4395703673961053E-3</v>
      </c>
      <c r="Q161" s="251">
        <v>9.6717526601084111E-3</v>
      </c>
      <c r="R161" s="186">
        <v>7.5235896406344108E-3</v>
      </c>
      <c r="S161" s="251">
        <v>1.0673057618952018E-2</v>
      </c>
      <c r="T161" s="186">
        <v>1.302951214615539E-2</v>
      </c>
      <c r="U161" s="251">
        <v>2.5446697450311182E-3</v>
      </c>
      <c r="V161" s="186">
        <v>3.8295522987351937E-3</v>
      </c>
      <c r="W161" s="251">
        <v>4.7430234892591851E-3</v>
      </c>
      <c r="X161" s="186">
        <v>0.87321571973499279</v>
      </c>
      <c r="Y161" s="256">
        <v>1</v>
      </c>
    </row>
    <row r="162" spans="2:25" ht="15" customHeight="1" collapsed="1">
      <c r="B162" s="258">
        <v>1999</v>
      </c>
      <c r="C162" s="199">
        <v>0.21520490740238063</v>
      </c>
      <c r="D162" s="199">
        <v>3.4611327837194332E-2</v>
      </c>
      <c r="E162" s="199">
        <v>3.2180376422615002E-2</v>
      </c>
      <c r="F162" s="199">
        <v>0.15365125283187311</v>
      </c>
      <c r="G162" s="199">
        <v>3.8214237395633247E-2</v>
      </c>
      <c r="H162" s="199">
        <v>0.34355522120279097</v>
      </c>
      <c r="I162" s="199">
        <v>6.3445160545339699E-3</v>
      </c>
      <c r="J162" s="199">
        <v>2.5571308051783315E-2</v>
      </c>
      <c r="K162" s="199">
        <v>9.1674056035110488E-2</v>
      </c>
      <c r="L162" s="199">
        <v>3.8600078762481137E-2</v>
      </c>
      <c r="M162" s="199">
        <v>1.4911874779719265E-2</v>
      </c>
      <c r="N162" s="199">
        <v>1.6840004446547076E-2</v>
      </c>
      <c r="O162" s="199">
        <v>2.1322098046363008E-2</v>
      </c>
      <c r="P162" s="199">
        <v>9.6072561443783493E-3</v>
      </c>
      <c r="Q162" s="199">
        <v>8.1099934422047982E-3</v>
      </c>
      <c r="R162" s="199">
        <v>5.3994093675648518E-3</v>
      </c>
      <c r="S162" s="199">
        <v>9.0607013997144221E-3</v>
      </c>
      <c r="T162" s="199">
        <v>1.5722335540233928E-2</v>
      </c>
      <c r="U162" s="199">
        <v>2.3926042547251026E-3</v>
      </c>
      <c r="V162" s="199">
        <v>2.7271724527791349E-3</v>
      </c>
      <c r="W162" s="199">
        <v>5.9733241644843258E-3</v>
      </c>
      <c r="X162" s="199">
        <v>0.78479509259761926</v>
      </c>
      <c r="Y162" s="199">
        <v>1</v>
      </c>
    </row>
    <row r="163" spans="2:25" ht="15" hidden="1" customHeight="1" outlineLevel="1">
      <c r="B163" s="41" t="s">
        <v>11</v>
      </c>
      <c r="C163" s="251">
        <v>0.15866005583100704</v>
      </c>
      <c r="D163" s="186">
        <v>3.4631890337902586E-2</v>
      </c>
      <c r="E163" s="251">
        <v>4.024276766245851E-2</v>
      </c>
      <c r="F163" s="186">
        <v>0.16959293362776551</v>
      </c>
      <c r="G163" s="251">
        <v>3.1290362901545771E-2</v>
      </c>
      <c r="H163" s="186">
        <v>0.2962765440328875</v>
      </c>
      <c r="I163" s="251">
        <v>3.1332027832173658E-3</v>
      </c>
      <c r="J163" s="186">
        <v>1.874088579642515E-2</v>
      </c>
      <c r="K163" s="251">
        <v>0.1914559115592406</v>
      </c>
      <c r="L163" s="186">
        <v>8.4079830007083037E-2</v>
      </c>
      <c r="M163" s="251">
        <v>3.3373609432940293E-2</v>
      </c>
      <c r="N163" s="186">
        <v>3.4748552143660683E-2</v>
      </c>
      <c r="O163" s="251">
        <v>3.9253919975556571E-2</v>
      </c>
      <c r="P163" s="186">
        <v>7.8385622821271327E-3</v>
      </c>
      <c r="Q163" s="251">
        <v>8.4746468897129289E-3</v>
      </c>
      <c r="R163" s="186">
        <v>0</v>
      </c>
      <c r="S163" s="251">
        <v>0</v>
      </c>
      <c r="T163" s="186">
        <v>3.014041081621599E-2</v>
      </c>
      <c r="U163" s="251">
        <v>1.9110314847992445E-3</v>
      </c>
      <c r="V163" s="186">
        <v>1.2360596086274183E-3</v>
      </c>
      <c r="W163" s="251">
        <v>6.1552990847603571E-3</v>
      </c>
      <c r="X163" s="186">
        <v>0.84112050886768597</v>
      </c>
      <c r="Y163" s="256">
        <v>1</v>
      </c>
    </row>
    <row r="164" spans="2:25" ht="15" hidden="1" customHeight="1" outlineLevel="1">
      <c r="B164" s="41" t="s">
        <v>12</v>
      </c>
      <c r="C164" s="251">
        <v>0.15937488672669936</v>
      </c>
      <c r="D164" s="186">
        <v>3.343310014136508E-2</v>
      </c>
      <c r="E164" s="251">
        <v>3.8774421723618321E-2</v>
      </c>
      <c r="F164" s="186">
        <v>0.17745201095708818</v>
      </c>
      <c r="G164" s="251">
        <v>2.1098608615502518E-2</v>
      </c>
      <c r="H164" s="186">
        <v>0.30709880538740764</v>
      </c>
      <c r="I164" s="251">
        <v>2.4441141898434628E-3</v>
      </c>
      <c r="J164" s="186">
        <v>1.7533412387309249E-2</v>
      </c>
      <c r="K164" s="251">
        <v>0.18529181791349286</v>
      </c>
      <c r="L164" s="186">
        <v>8.3195679303220332E-2</v>
      </c>
      <c r="M164" s="251">
        <v>3.0031017466095683E-2</v>
      </c>
      <c r="N164" s="186">
        <v>3.1833033860302305E-2</v>
      </c>
      <c r="O164" s="251">
        <v>4.0232087283874542E-2</v>
      </c>
      <c r="P164" s="186">
        <v>1.1565527633507149E-2</v>
      </c>
      <c r="Q164" s="251">
        <v>1.0827632989327714E-2</v>
      </c>
      <c r="R164" s="186">
        <v>0</v>
      </c>
      <c r="S164" s="251">
        <v>0</v>
      </c>
      <c r="T164" s="186">
        <v>2.5992015203218775E-2</v>
      </c>
      <c r="U164" s="251">
        <v>2.3767974854621808E-3</v>
      </c>
      <c r="V164" s="186">
        <v>1.7139868577080216E-3</v>
      </c>
      <c r="W164" s="251">
        <v>4.5645903778538397E-3</v>
      </c>
      <c r="X164" s="186">
        <v>0.84016684186270507</v>
      </c>
      <c r="Y164" s="256">
        <v>1</v>
      </c>
    </row>
    <row r="165" spans="2:25" ht="15" hidden="1" customHeight="1" outlineLevel="1">
      <c r="B165" s="41" t="s">
        <v>13</v>
      </c>
      <c r="C165" s="251">
        <v>0.21976269178396593</v>
      </c>
      <c r="D165" s="186">
        <v>3.9432552819926296E-2</v>
      </c>
      <c r="E165" s="251">
        <v>2.6210582192395571E-2</v>
      </c>
      <c r="F165" s="186">
        <v>0.16831855820000666</v>
      </c>
      <c r="G165" s="251">
        <v>3.180863531107276E-2</v>
      </c>
      <c r="H165" s="186">
        <v>0.35427752290637171</v>
      </c>
      <c r="I165" s="251">
        <v>5.1390281492574826E-3</v>
      </c>
      <c r="J165" s="186">
        <v>1.707880612477786E-2</v>
      </c>
      <c r="K165" s="251">
        <v>7.3569649987049859E-2</v>
      </c>
      <c r="L165" s="186">
        <v>3.3170323907507751E-2</v>
      </c>
      <c r="M165" s="251">
        <v>1.0339601545811461E-2</v>
      </c>
      <c r="N165" s="186">
        <v>1.5096536284769859E-2</v>
      </c>
      <c r="O165" s="251">
        <v>1.4963188248960783E-2</v>
      </c>
      <c r="P165" s="186">
        <v>1.455288660031747E-2</v>
      </c>
      <c r="Q165" s="251">
        <v>9.0779239762332764E-3</v>
      </c>
      <c r="R165" s="186">
        <v>0</v>
      </c>
      <c r="S165" s="251">
        <v>0</v>
      </c>
      <c r="T165" s="186">
        <v>2.6854242903704768E-2</v>
      </c>
      <c r="U165" s="251">
        <v>2.2540946822341952E-3</v>
      </c>
      <c r="V165" s="186">
        <v>3.1721446210736057E-3</v>
      </c>
      <c r="W165" s="251">
        <v>8.1367945696576797E-3</v>
      </c>
      <c r="X165" s="186">
        <v>0.77988342304407909</v>
      </c>
      <c r="Y165" s="256">
        <v>1</v>
      </c>
    </row>
    <row r="166" spans="2:25" ht="15" hidden="1" customHeight="1" outlineLevel="1">
      <c r="B166" s="41" t="s">
        <v>14</v>
      </c>
      <c r="C166" s="251">
        <v>0.28411588766245482</v>
      </c>
      <c r="D166" s="186">
        <v>3.0229248824763251E-2</v>
      </c>
      <c r="E166" s="251">
        <v>2.6912847578672079E-2</v>
      </c>
      <c r="F166" s="186">
        <v>0.12896984471195236</v>
      </c>
      <c r="G166" s="251">
        <v>3.1817926317315399E-2</v>
      </c>
      <c r="H166" s="186">
        <v>0.37514089528041489</v>
      </c>
      <c r="I166" s="251">
        <v>6.8251005126961067E-3</v>
      </c>
      <c r="J166" s="186">
        <v>2.5336003810459237E-2</v>
      </c>
      <c r="K166" s="251">
        <v>1.7783129250895664E-2</v>
      </c>
      <c r="L166" s="186">
        <v>5.5500167151356292E-3</v>
      </c>
      <c r="M166" s="251">
        <v>5.6180606300866524E-3</v>
      </c>
      <c r="N166" s="186">
        <v>6.4050032986506591E-3</v>
      </c>
      <c r="O166" s="251">
        <v>2.100486070227237E-4</v>
      </c>
      <c r="P166" s="186">
        <v>1.0878151098909227E-2</v>
      </c>
      <c r="Q166" s="251">
        <v>6.9523130493436723E-3</v>
      </c>
      <c r="R166" s="186">
        <v>0</v>
      </c>
      <c r="S166" s="251">
        <v>0</v>
      </c>
      <c r="T166" s="186">
        <v>3.9403343618812071E-2</v>
      </c>
      <c r="U166" s="251">
        <v>2.4643730936609698E-3</v>
      </c>
      <c r="V166" s="186">
        <v>3.8222929615966063E-3</v>
      </c>
      <c r="W166" s="251">
        <v>9.2391802779150153E-3</v>
      </c>
      <c r="X166" s="186">
        <v>0.71577465038740651</v>
      </c>
      <c r="Y166" s="256">
        <v>1</v>
      </c>
    </row>
    <row r="167" spans="2:25" ht="15" hidden="1" customHeight="1" outlineLevel="1">
      <c r="B167" s="41" t="s">
        <v>15</v>
      </c>
      <c r="C167" s="251">
        <v>0.31960792558203954</v>
      </c>
      <c r="D167" s="186">
        <v>3.7117466504745109E-2</v>
      </c>
      <c r="E167" s="251">
        <v>3.3273890643588724E-2</v>
      </c>
      <c r="F167" s="186">
        <v>0.11635350015211063</v>
      </c>
      <c r="G167" s="251">
        <v>4.4802144883517886E-2</v>
      </c>
      <c r="H167" s="186">
        <v>0.29797606298121992</v>
      </c>
      <c r="I167" s="251">
        <v>1.0247062286210367E-2</v>
      </c>
      <c r="J167" s="186">
        <v>4.6075916806616692E-2</v>
      </c>
      <c r="K167" s="251">
        <v>9.270091587911285E-3</v>
      </c>
      <c r="L167" s="186">
        <v>3.3513804966968496E-3</v>
      </c>
      <c r="M167" s="251">
        <v>4.1379037424161104E-3</v>
      </c>
      <c r="N167" s="186">
        <v>1.6917669813584098E-3</v>
      </c>
      <c r="O167" s="251">
        <v>8.9040367439916304E-5</v>
      </c>
      <c r="P167" s="186">
        <v>9.3937587649111694E-3</v>
      </c>
      <c r="Q167" s="251">
        <v>7.2741033511331621E-3</v>
      </c>
      <c r="R167" s="186">
        <v>0</v>
      </c>
      <c r="S167" s="251">
        <v>0</v>
      </c>
      <c r="T167" s="186">
        <v>5.4777139380328507E-2</v>
      </c>
      <c r="U167" s="251">
        <v>1.2836652972587933E-3</v>
      </c>
      <c r="V167" s="186">
        <v>2.3298896146778099E-3</v>
      </c>
      <c r="W167" s="251">
        <v>1.0143181857530466E-2</v>
      </c>
      <c r="X167" s="186">
        <v>0.6803178741117607</v>
      </c>
      <c r="Y167" s="256">
        <v>1</v>
      </c>
    </row>
    <row r="168" spans="2:25" ht="15" hidden="1" customHeight="1" outlineLevel="1">
      <c r="B168" s="41" t="s">
        <v>16</v>
      </c>
      <c r="C168" s="251">
        <v>0.26452597718224169</v>
      </c>
      <c r="D168" s="186">
        <v>3.7874857320742972E-2</v>
      </c>
      <c r="E168" s="251">
        <v>4.4513197489937359E-2</v>
      </c>
      <c r="F168" s="186">
        <v>0.12290896380725602</v>
      </c>
      <c r="G168" s="251">
        <v>3.7853011692872321E-2</v>
      </c>
      <c r="H168" s="186">
        <v>0.36145502804432478</v>
      </c>
      <c r="I168" s="251">
        <v>8.4051053232333719E-3</v>
      </c>
      <c r="J168" s="186">
        <v>2.466371386596615E-2</v>
      </c>
      <c r="K168" s="251">
        <v>1.2364625374789053E-2</v>
      </c>
      <c r="L168" s="186">
        <v>3.0065045356984866E-3</v>
      </c>
      <c r="M168" s="251">
        <v>4.1725149232945393E-3</v>
      </c>
      <c r="N168" s="186">
        <v>4.6886178817386933E-3</v>
      </c>
      <c r="O168" s="251">
        <v>4.9698803405733385E-4</v>
      </c>
      <c r="P168" s="186">
        <v>1.2806999339169758E-2</v>
      </c>
      <c r="Q168" s="251">
        <v>9.7131122919886619E-3</v>
      </c>
      <c r="R168" s="186">
        <v>0</v>
      </c>
      <c r="S168" s="251">
        <v>0</v>
      </c>
      <c r="T168" s="186">
        <v>4.7691736345117232E-2</v>
      </c>
      <c r="U168" s="251">
        <v>1.6083843519767561E-3</v>
      </c>
      <c r="V168" s="186">
        <v>2.0207205780353133E-3</v>
      </c>
      <c r="W168" s="251">
        <v>1.1436186190286341E-2</v>
      </c>
      <c r="X168" s="186">
        <v>0.73531564201569588</v>
      </c>
      <c r="Y168" s="256">
        <v>1</v>
      </c>
    </row>
    <row r="169" spans="2:25" ht="15" hidden="1" customHeight="1" outlineLevel="1">
      <c r="B169" s="41" t="s">
        <v>17</v>
      </c>
      <c r="C169" s="251">
        <v>0.27399109061099858</v>
      </c>
      <c r="D169" s="186">
        <v>2.5336678917344962E-2</v>
      </c>
      <c r="E169" s="251">
        <v>3.0921957488750526E-2</v>
      </c>
      <c r="F169" s="186">
        <v>0.12764970575824827</v>
      </c>
      <c r="G169" s="251">
        <v>2.9942762168273428E-2</v>
      </c>
      <c r="H169" s="186">
        <v>0.38879207882522332</v>
      </c>
      <c r="I169" s="251">
        <v>8.2812867399559998E-3</v>
      </c>
      <c r="J169" s="186">
        <v>2.8167970649908683E-2</v>
      </c>
      <c r="K169" s="251">
        <v>1.7619073694110979E-2</v>
      </c>
      <c r="L169" s="186">
        <v>6.2616963914719822E-3</v>
      </c>
      <c r="M169" s="251">
        <v>3.8265922392328776E-3</v>
      </c>
      <c r="N169" s="186">
        <v>6.7158626420880056E-3</v>
      </c>
      <c r="O169" s="251">
        <v>8.1492242131811282E-4</v>
      </c>
      <c r="P169" s="186">
        <v>1.0877442754115681E-2</v>
      </c>
      <c r="Q169" s="251">
        <v>7.9044253830618527E-3</v>
      </c>
      <c r="R169" s="186">
        <v>0</v>
      </c>
      <c r="S169" s="251">
        <v>0</v>
      </c>
      <c r="T169" s="186">
        <v>3.5959659729626135E-2</v>
      </c>
      <c r="U169" s="251">
        <v>2.4318831150006927E-3</v>
      </c>
      <c r="V169" s="186">
        <v>1.5235506137686458E-3</v>
      </c>
      <c r="W169" s="251">
        <v>1.0455486875883772E-2</v>
      </c>
      <c r="X169" s="186">
        <v>0.72586396271327291</v>
      </c>
      <c r="Y169" s="256">
        <v>1</v>
      </c>
    </row>
    <row r="170" spans="2:25" ht="15" hidden="1" customHeight="1" outlineLevel="1">
      <c r="B170" s="41" t="s">
        <v>18</v>
      </c>
      <c r="C170" s="251">
        <v>0.22987809090737799</v>
      </c>
      <c r="D170" s="186">
        <v>3.2088282030185218E-2</v>
      </c>
      <c r="E170" s="251">
        <v>3.132831293140808E-2</v>
      </c>
      <c r="F170" s="186">
        <v>0.16941030166376705</v>
      </c>
      <c r="G170" s="251">
        <v>4.1386912201586516E-2</v>
      </c>
      <c r="H170" s="186">
        <v>0.39101666279354591</v>
      </c>
      <c r="I170" s="251">
        <v>7.6562176149531768E-3</v>
      </c>
      <c r="J170" s="186">
        <v>1.8883033846888209E-2</v>
      </c>
      <c r="K170" s="251">
        <v>1.107607855945031E-2</v>
      </c>
      <c r="L170" s="186">
        <v>2.719558841078528E-3</v>
      </c>
      <c r="M170" s="251">
        <v>2.8200506227350096E-3</v>
      </c>
      <c r="N170" s="186">
        <v>5.2663974324349784E-3</v>
      </c>
      <c r="O170" s="251">
        <v>2.7007166320179376E-4</v>
      </c>
      <c r="P170" s="186">
        <v>1.3258634442302016E-2</v>
      </c>
      <c r="Q170" s="251">
        <v>9.8262120250978222E-3</v>
      </c>
      <c r="R170" s="186">
        <v>0</v>
      </c>
      <c r="S170" s="251">
        <v>0</v>
      </c>
      <c r="T170" s="186">
        <v>2.598026592637721E-2</v>
      </c>
      <c r="U170" s="251">
        <v>5.0057468737634801E-3</v>
      </c>
      <c r="V170" s="186">
        <v>2.1637136737911152E-3</v>
      </c>
      <c r="W170" s="251">
        <v>1.0724357323652626E-2</v>
      </c>
      <c r="X170" s="186">
        <v>0.76980473190676868</v>
      </c>
      <c r="Y170" s="256">
        <v>1</v>
      </c>
    </row>
    <row r="171" spans="2:25" ht="15" hidden="1" customHeight="1" outlineLevel="1">
      <c r="B171" s="41" t="s">
        <v>19</v>
      </c>
      <c r="C171" s="251">
        <v>0.25301951483868196</v>
      </c>
      <c r="D171" s="186">
        <v>2.9527126001362872E-2</v>
      </c>
      <c r="E171" s="251">
        <v>3.8053130583620844E-2</v>
      </c>
      <c r="F171" s="186">
        <v>0.16147630264365165</v>
      </c>
      <c r="G171" s="251">
        <v>5.8042828551652347E-2</v>
      </c>
      <c r="H171" s="186">
        <v>0.29409350167139736</v>
      </c>
      <c r="I171" s="251">
        <v>2.5111202923201572E-3</v>
      </c>
      <c r="J171" s="186">
        <v>2.6197745357378562E-2</v>
      </c>
      <c r="K171" s="251">
        <v>6.4551351873413779E-2</v>
      </c>
      <c r="L171" s="186">
        <v>2.794962735618739E-2</v>
      </c>
      <c r="M171" s="251">
        <v>1.2789006873386953E-2</v>
      </c>
      <c r="N171" s="186">
        <v>1.0696406629786824E-2</v>
      </c>
      <c r="O171" s="251">
        <v>1.3116311014052615E-2</v>
      </c>
      <c r="P171" s="186">
        <v>1.1621979814456111E-2</v>
      </c>
      <c r="Q171" s="251">
        <v>1.0513974813678094E-2</v>
      </c>
      <c r="R171" s="186">
        <v>0</v>
      </c>
      <c r="S171" s="251">
        <v>0</v>
      </c>
      <c r="T171" s="186">
        <v>3.6765376587559226E-2</v>
      </c>
      <c r="U171" s="251">
        <v>2.9806139367176223E-3</v>
      </c>
      <c r="V171" s="186">
        <v>1.4862827371211187E-3</v>
      </c>
      <c r="W171" s="251">
        <v>8.9874497641800489E-3</v>
      </c>
      <c r="X171" s="186">
        <v>0.74680878462850975</v>
      </c>
      <c r="Y171" s="256">
        <v>1</v>
      </c>
    </row>
    <row r="172" spans="2:25" ht="15" hidden="1" customHeight="1" outlineLevel="1">
      <c r="B172" s="41" t="s">
        <v>20</v>
      </c>
      <c r="C172" s="251">
        <v>0.16317936235544533</v>
      </c>
      <c r="D172" s="186">
        <v>2.8170018179133206E-2</v>
      </c>
      <c r="E172" s="251">
        <v>2.9076428742380804E-2</v>
      </c>
      <c r="F172" s="186">
        <v>0.16109920103473385</v>
      </c>
      <c r="G172" s="251">
        <v>3.99609937926153E-2</v>
      </c>
      <c r="H172" s="186">
        <v>0.30774166280508608</v>
      </c>
      <c r="I172" s="251">
        <v>2.2354732430657047E-3</v>
      </c>
      <c r="J172" s="186">
        <v>3.1062384470844643E-2</v>
      </c>
      <c r="K172" s="251">
        <v>0.18063540398922492</v>
      </c>
      <c r="L172" s="186">
        <v>7.6917593021657099E-2</v>
      </c>
      <c r="M172" s="251">
        <v>2.9692584237622149E-2</v>
      </c>
      <c r="N172" s="186">
        <v>3.3832538102342921E-2</v>
      </c>
      <c r="O172" s="251">
        <v>4.0192688627602745E-2</v>
      </c>
      <c r="P172" s="186">
        <v>8.1780638459305732E-3</v>
      </c>
      <c r="Q172" s="251">
        <v>8.150056777965058E-3</v>
      </c>
      <c r="R172" s="186">
        <v>0</v>
      </c>
      <c r="S172" s="251">
        <v>0</v>
      </c>
      <c r="T172" s="186">
        <v>2.8114004043202176E-2</v>
      </c>
      <c r="U172" s="251">
        <v>3.6867485830969706E-3</v>
      </c>
      <c r="V172" s="186">
        <v>1.5734880002444254E-3</v>
      </c>
      <c r="W172" s="251">
        <v>6.8490011661124662E-3</v>
      </c>
      <c r="X172" s="186">
        <v>0.83653292867363604</v>
      </c>
      <c r="Y172" s="256">
        <v>1</v>
      </c>
    </row>
    <row r="173" spans="2:25" ht="15" hidden="1" customHeight="1" outlineLevel="1">
      <c r="B173" s="41" t="s">
        <v>21</v>
      </c>
      <c r="C173" s="251">
        <v>0.1355925969933065</v>
      </c>
      <c r="D173" s="186">
        <v>3.121835022264469E-2</v>
      </c>
      <c r="E173" s="251">
        <v>3.6406791936131812E-2</v>
      </c>
      <c r="F173" s="186">
        <v>0.1653257062674339</v>
      </c>
      <c r="G173" s="251">
        <v>5.7115294304030235E-2</v>
      </c>
      <c r="H173" s="186">
        <v>0.31662225088973006</v>
      </c>
      <c r="I173" s="251">
        <v>3.0468657172440716E-3</v>
      </c>
      <c r="J173" s="186">
        <v>3.637001454121614E-2</v>
      </c>
      <c r="K173" s="251">
        <v>0.1581937206841727</v>
      </c>
      <c r="L173" s="186">
        <v>6.3457980411793666E-2</v>
      </c>
      <c r="M173" s="251">
        <v>2.6960659503561749E-2</v>
      </c>
      <c r="N173" s="186">
        <v>2.9571854542574078E-2</v>
      </c>
      <c r="O173" s="251">
        <v>3.8203226226243218E-2</v>
      </c>
      <c r="P173" s="186">
        <v>9.3358002478230607E-3</v>
      </c>
      <c r="Q173" s="251">
        <v>1.086347665201229E-2</v>
      </c>
      <c r="R173" s="186">
        <v>0</v>
      </c>
      <c r="S173" s="251">
        <v>0</v>
      </c>
      <c r="T173" s="186">
        <v>2.7472714002002952E-2</v>
      </c>
      <c r="U173" s="251">
        <v>3.5108266992570965E-3</v>
      </c>
      <c r="V173" s="186">
        <v>1.5899150725080485E-3</v>
      </c>
      <c r="W173" s="251">
        <v>7.109353340236167E-3</v>
      </c>
      <c r="X173" s="186">
        <v>0.86418108057644316</v>
      </c>
      <c r="Y173" s="256">
        <v>1</v>
      </c>
    </row>
    <row r="174" spans="2:25" ht="15" hidden="1" customHeight="1" outlineLevel="1">
      <c r="B174" s="41" t="s">
        <v>22</v>
      </c>
      <c r="C174" s="251">
        <v>0.12339387208641121</v>
      </c>
      <c r="D174" s="186">
        <v>2.8450455308731623E-2</v>
      </c>
      <c r="E174" s="251">
        <v>3.3664280889847589E-2</v>
      </c>
      <c r="F174" s="186">
        <v>0.17172253798243906</v>
      </c>
      <c r="G174" s="251">
        <v>3.5778643337489091E-2</v>
      </c>
      <c r="H174" s="186">
        <v>0.33066813319415561</v>
      </c>
      <c r="I174" s="251">
        <v>3.0033557494907642E-3</v>
      </c>
      <c r="J174" s="186">
        <v>3.723360234502017E-2</v>
      </c>
      <c r="K174" s="251">
        <v>0.16458656472164901</v>
      </c>
      <c r="L174" s="186">
        <v>6.3174587071955071E-2</v>
      </c>
      <c r="M174" s="251">
        <v>2.7662908689976267E-2</v>
      </c>
      <c r="N174" s="186">
        <v>3.0583505303258842E-2</v>
      </c>
      <c r="O174" s="251">
        <v>4.3165563656458815E-2</v>
      </c>
      <c r="P174" s="186">
        <v>9.6000598001500341E-3</v>
      </c>
      <c r="Q174" s="251">
        <v>1.1434109044505729E-2</v>
      </c>
      <c r="R174" s="186">
        <v>0</v>
      </c>
      <c r="S174" s="251">
        <v>0</v>
      </c>
      <c r="T174" s="186">
        <v>3.6072304788550405E-2</v>
      </c>
      <c r="U174" s="251">
        <v>3.2916779014418775E-3</v>
      </c>
      <c r="V174" s="186">
        <v>1.6071290321719469E-3</v>
      </c>
      <c r="W174" s="251">
        <v>9.3170769473091275E-3</v>
      </c>
      <c r="X174" s="186">
        <v>0.87642993104295197</v>
      </c>
      <c r="Y174" s="256">
        <v>1</v>
      </c>
    </row>
    <row r="175" spans="2:25" ht="15" customHeight="1" collapsed="1">
      <c r="B175" s="258">
        <v>1998</v>
      </c>
      <c r="C175" s="199">
        <v>0.21462692732538435</v>
      </c>
      <c r="D175" s="199">
        <v>3.2446249214598308E-2</v>
      </c>
      <c r="E175" s="199">
        <v>3.4162683939703134E-2</v>
      </c>
      <c r="F175" s="199">
        <v>0.15357213513855128</v>
      </c>
      <c r="G175" s="199">
        <v>3.8456060553325795E-2</v>
      </c>
      <c r="H175" s="199">
        <v>0.33306573193942468</v>
      </c>
      <c r="I175" s="199">
        <v>5.1815903674489235E-3</v>
      </c>
      <c r="J175" s="199">
        <v>2.7461581721160873E-2</v>
      </c>
      <c r="K175" s="199">
        <v>9.2746552017864109E-2</v>
      </c>
      <c r="L175" s="199">
        <v>3.8744117501589119E-2</v>
      </c>
      <c r="M175" s="199">
        <v>1.6292620063418323E-2</v>
      </c>
      <c r="N175" s="199">
        <v>1.7907158650226507E-2</v>
      </c>
      <c r="O175" s="199">
        <v>1.9802655802630156E-2</v>
      </c>
      <c r="P175" s="199">
        <v>1.0800532699272209E-2</v>
      </c>
      <c r="Q175" s="199">
        <v>9.2615575408637862E-3</v>
      </c>
      <c r="R175" s="199">
        <v>0</v>
      </c>
      <c r="S175" s="199">
        <v>0</v>
      </c>
      <c r="T175" s="199">
        <v>3.4736050075197061E-2</v>
      </c>
      <c r="U175" s="199">
        <v>2.7037968561950104E-3</v>
      </c>
      <c r="V175" s="199">
        <v>2.018688438703863E-3</v>
      </c>
      <c r="W175" s="199">
        <v>8.533629847279442E-3</v>
      </c>
      <c r="X175" s="199">
        <v>0.78514684034958859</v>
      </c>
      <c r="Y175" s="199">
        <v>1</v>
      </c>
    </row>
    <row r="176" spans="2:25" ht="15" hidden="1" customHeight="1" outlineLevel="1">
      <c r="B176" s="41" t="s">
        <v>11</v>
      </c>
      <c r="C176" s="251">
        <v>0.16947432739176474</v>
      </c>
      <c r="D176" s="186">
        <v>2.9035995012289564E-2</v>
      </c>
      <c r="E176" s="251">
        <v>3.6893574313844213E-2</v>
      </c>
      <c r="F176" s="186">
        <v>0.15869434790662695</v>
      </c>
      <c r="G176" s="251">
        <v>3.4228301109516739E-2</v>
      </c>
      <c r="H176" s="186">
        <v>0.3151796156366381</v>
      </c>
      <c r="I176" s="251">
        <v>3.1325254569533494E-3</v>
      </c>
      <c r="J176" s="186">
        <v>2.3663976510206283E-2</v>
      </c>
      <c r="K176" s="251">
        <v>0.16936097033639397</v>
      </c>
      <c r="L176" s="186">
        <v>6.6615241270815528E-2</v>
      </c>
      <c r="M176" s="251">
        <v>3.0794411773650842E-2</v>
      </c>
      <c r="N176" s="186">
        <v>2.8552153922292357E-2</v>
      </c>
      <c r="O176" s="251">
        <v>4.3399163369635237E-2</v>
      </c>
      <c r="P176" s="186">
        <v>7.6778668966985446E-3</v>
      </c>
      <c r="Q176" s="251">
        <v>8.9552073742911725E-3</v>
      </c>
      <c r="R176" s="186">
        <v>0</v>
      </c>
      <c r="S176" s="251">
        <v>0</v>
      </c>
      <c r="T176" s="186">
        <v>2.8966874856575679E-2</v>
      </c>
      <c r="U176" s="251">
        <v>2.267141107415487E-3</v>
      </c>
      <c r="V176" s="186">
        <v>7.7967535645264297E-4</v>
      </c>
      <c r="W176" s="251">
        <v>1.1479475460962318E-2</v>
      </c>
      <c r="X176" s="186">
        <v>0.83031554733486479</v>
      </c>
      <c r="Y176" s="256">
        <v>1</v>
      </c>
    </row>
    <row r="177" spans="2:25" ht="15" hidden="1" customHeight="1" outlineLevel="1">
      <c r="B177" s="41" t="s">
        <v>12</v>
      </c>
      <c r="C177" s="251">
        <v>0.16243968263685021</v>
      </c>
      <c r="D177" s="186">
        <v>2.5479012352250738E-2</v>
      </c>
      <c r="E177" s="251">
        <v>3.2928689107076796E-2</v>
      </c>
      <c r="F177" s="186">
        <v>0.19744171872213689</v>
      </c>
      <c r="G177" s="251">
        <v>2.3866113419265891E-2</v>
      </c>
      <c r="H177" s="186">
        <v>0.3048911293220235</v>
      </c>
      <c r="I177" s="251">
        <v>3.2896750514344419E-3</v>
      </c>
      <c r="J177" s="186">
        <v>1.9109924651536644E-2</v>
      </c>
      <c r="K177" s="251">
        <v>0.16894184780728252</v>
      </c>
      <c r="L177" s="186">
        <v>6.9344007920771E-2</v>
      </c>
      <c r="M177" s="251">
        <v>2.8672871625488063E-2</v>
      </c>
      <c r="N177" s="186">
        <v>2.8505194013643102E-2</v>
      </c>
      <c r="O177" s="251">
        <v>4.2419774247380367E-2</v>
      </c>
      <c r="P177" s="186">
        <v>1.0465212218640959E-2</v>
      </c>
      <c r="Q177" s="251">
        <v>1.0917675615682914E-2</v>
      </c>
      <c r="R177" s="186">
        <v>0</v>
      </c>
      <c r="S177" s="251">
        <v>0</v>
      </c>
      <c r="T177" s="186">
        <v>2.7866422158995638E-2</v>
      </c>
      <c r="U177" s="251">
        <v>1.7699303472523496E-3</v>
      </c>
      <c r="V177" s="186">
        <v>1.0859121529006896E-3</v>
      </c>
      <c r="W177" s="251">
        <v>9.3127613308811585E-3</v>
      </c>
      <c r="X177" s="186">
        <v>0.83736602425736106</v>
      </c>
      <c r="Y177" s="256">
        <v>1</v>
      </c>
    </row>
    <row r="178" spans="2:25" ht="15" hidden="1" customHeight="1" outlineLevel="1">
      <c r="B178" s="41" t="s">
        <v>13</v>
      </c>
      <c r="C178" s="251">
        <v>0.22012872431586844</v>
      </c>
      <c r="D178" s="186">
        <v>3.2544133860474798E-2</v>
      </c>
      <c r="E178" s="251">
        <v>3.2052941945920836E-2</v>
      </c>
      <c r="F178" s="186">
        <v>0.16536883440692582</v>
      </c>
      <c r="G178" s="251">
        <v>3.7133040931769709E-2</v>
      </c>
      <c r="H178" s="186">
        <v>0.35265710800082223</v>
      </c>
      <c r="I178" s="251">
        <v>3.7560164335729675E-3</v>
      </c>
      <c r="J178" s="186">
        <v>2.2896483973529027E-2</v>
      </c>
      <c r="K178" s="251">
        <v>7.1132063886983149E-2</v>
      </c>
      <c r="L178" s="186">
        <v>2.7955226789179895E-2</v>
      </c>
      <c r="M178" s="251">
        <v>1.077418786489019E-2</v>
      </c>
      <c r="N178" s="186">
        <v>1.3502438607684485E-2</v>
      </c>
      <c r="O178" s="251">
        <v>1.8900210625228578E-2</v>
      </c>
      <c r="P178" s="186">
        <v>1.3000568608031522E-2</v>
      </c>
      <c r="Q178" s="251">
        <v>8.4650519622316133E-3</v>
      </c>
      <c r="R178" s="186">
        <v>0</v>
      </c>
      <c r="S178" s="251">
        <v>0</v>
      </c>
      <c r="T178" s="186">
        <v>2.4949345833811622E-2</v>
      </c>
      <c r="U178" s="251">
        <v>1.449550052189141E-3</v>
      </c>
      <c r="V178" s="186">
        <v>1.3667948926718971E-3</v>
      </c>
      <c r="W178" s="251">
        <v>1.2851075416645532E-2</v>
      </c>
      <c r="X178" s="186">
        <v>0.77962301020558</v>
      </c>
      <c r="Y178" s="256">
        <v>1</v>
      </c>
    </row>
    <row r="179" spans="2:25" ht="15" hidden="1" customHeight="1" outlineLevel="1">
      <c r="B179" s="41" t="s">
        <v>14</v>
      </c>
      <c r="C179" s="251">
        <v>0.29757527358250474</v>
      </c>
      <c r="D179" s="186">
        <v>2.7889180437205466E-2</v>
      </c>
      <c r="E179" s="251">
        <v>2.5701105445908038E-2</v>
      </c>
      <c r="F179" s="186">
        <v>0.14098457524140492</v>
      </c>
      <c r="G179" s="251">
        <v>3.5965751360965095E-2</v>
      </c>
      <c r="H179" s="186">
        <v>0.35318689612201737</v>
      </c>
      <c r="I179" s="251">
        <v>4.6715986110989222E-3</v>
      </c>
      <c r="J179" s="186">
        <v>3.6533246746408544E-2</v>
      </c>
      <c r="K179" s="251">
        <v>1.0235393575601208E-2</v>
      </c>
      <c r="L179" s="186">
        <v>3.2265330419800325E-3</v>
      </c>
      <c r="M179" s="251">
        <v>2.4484208124544759E-3</v>
      </c>
      <c r="N179" s="186">
        <v>3.6419162622530737E-3</v>
      </c>
      <c r="O179" s="251">
        <v>9.1852345891362658E-4</v>
      </c>
      <c r="P179" s="186">
        <v>9.3987766671639571E-3</v>
      </c>
      <c r="Q179" s="251">
        <v>7.0907670840975505E-3</v>
      </c>
      <c r="R179" s="186">
        <v>0</v>
      </c>
      <c r="S179" s="251">
        <v>0</v>
      </c>
      <c r="T179" s="186">
        <v>3.259880708959699E-2</v>
      </c>
      <c r="U179" s="251">
        <v>2.9661872208229852E-3</v>
      </c>
      <c r="V179" s="186">
        <v>1.8721497251742707E-3</v>
      </c>
      <c r="W179" s="251">
        <v>1.2932459273430393E-2</v>
      </c>
      <c r="X179" s="186">
        <v>0.70202689460089551</v>
      </c>
      <c r="Y179" s="256">
        <v>1</v>
      </c>
    </row>
    <row r="180" spans="2:25" ht="15" hidden="1" customHeight="1" outlineLevel="1">
      <c r="B180" s="41" t="s">
        <v>15</v>
      </c>
      <c r="C180" s="251">
        <v>0.3187421793979171</v>
      </c>
      <c r="D180" s="186">
        <v>2.2384571564899435E-2</v>
      </c>
      <c r="E180" s="251">
        <v>3.2850180391163997E-2</v>
      </c>
      <c r="F180" s="186">
        <v>0.12790975086057052</v>
      </c>
      <c r="G180" s="251">
        <v>5.0930682078223065E-2</v>
      </c>
      <c r="H180" s="186">
        <v>0.32018823002429558</v>
      </c>
      <c r="I180" s="251">
        <v>5.4652923505382521E-3</v>
      </c>
      <c r="J180" s="186">
        <v>4.7098891361186446E-2</v>
      </c>
      <c r="K180" s="251">
        <v>6.9965479801545371E-3</v>
      </c>
      <c r="L180" s="186">
        <v>2.0887397936578266E-3</v>
      </c>
      <c r="M180" s="251">
        <v>1.9305019305019305E-3</v>
      </c>
      <c r="N180" s="186">
        <v>2.4685106652319769E-3</v>
      </c>
      <c r="O180" s="251">
        <v>5.0879559076280384E-4</v>
      </c>
      <c r="P180" s="186">
        <v>8.8564514794022987E-3</v>
      </c>
      <c r="Q180" s="251">
        <v>7.4590894263025414E-3</v>
      </c>
      <c r="R180" s="186">
        <v>0</v>
      </c>
      <c r="S180" s="251">
        <v>0</v>
      </c>
      <c r="T180" s="186">
        <v>3.8400677744940041E-2</v>
      </c>
      <c r="U180" s="251">
        <v>9.1534517764025962E-4</v>
      </c>
      <c r="V180" s="186">
        <v>1.4825670563375481E-3</v>
      </c>
      <c r="W180" s="251">
        <v>1.0071231382706793E-2</v>
      </c>
      <c r="X180" s="186">
        <v>0.68100950887836142</v>
      </c>
      <c r="Y180" s="256">
        <v>1</v>
      </c>
    </row>
    <row r="181" spans="2:25" ht="15" hidden="1" customHeight="1" outlineLevel="1">
      <c r="B181" s="41" t="s">
        <v>16</v>
      </c>
      <c r="C181" s="251">
        <v>0.28468109892243471</v>
      </c>
      <c r="D181" s="186">
        <v>3.2775230274616401E-2</v>
      </c>
      <c r="E181" s="251">
        <v>4.2009056802023791E-2</v>
      </c>
      <c r="F181" s="186">
        <v>0.12826852904058431</v>
      </c>
      <c r="G181" s="251">
        <v>4.3319609175579754E-2</v>
      </c>
      <c r="H181" s="186">
        <v>0.35045997818601277</v>
      </c>
      <c r="I181" s="251">
        <v>4.8995814227059623E-3</v>
      </c>
      <c r="J181" s="186">
        <v>3.1744490826133384E-2</v>
      </c>
      <c r="K181" s="251">
        <v>1.1632223028032686E-2</v>
      </c>
      <c r="L181" s="186">
        <v>4.0858397528509508E-3</v>
      </c>
      <c r="M181" s="251">
        <v>3.2235591061975707E-3</v>
      </c>
      <c r="N181" s="186">
        <v>3.7746192545555259E-3</v>
      </c>
      <c r="O181" s="251">
        <v>5.4820491442863909E-4</v>
      </c>
      <c r="P181" s="186">
        <v>1.0955532586784835E-2</v>
      </c>
      <c r="Q181" s="251">
        <v>7.3864901751400491E-3</v>
      </c>
      <c r="R181" s="186">
        <v>0</v>
      </c>
      <c r="S181" s="251">
        <v>0</v>
      </c>
      <c r="T181" s="186">
        <v>3.5984513211167392E-2</v>
      </c>
      <c r="U181" s="251">
        <v>1.4761559414562834E-3</v>
      </c>
      <c r="V181" s="186">
        <v>1.8844543933484469E-3</v>
      </c>
      <c r="W181" s="251">
        <v>1.2277505896058064E-2</v>
      </c>
      <c r="X181" s="186">
        <v>0.71507335095964419</v>
      </c>
      <c r="Y181" s="256">
        <v>1</v>
      </c>
    </row>
    <row r="182" spans="2:25" ht="15" hidden="1" customHeight="1" outlineLevel="1">
      <c r="B182" s="41" t="s">
        <v>17</v>
      </c>
      <c r="C182" s="251">
        <v>0.28486515885685226</v>
      </c>
      <c r="D182" s="186">
        <v>2.9733566897876727E-2</v>
      </c>
      <c r="E182" s="251">
        <v>3.5723367284953449E-2</v>
      </c>
      <c r="F182" s="186">
        <v>0.11444898074505205</v>
      </c>
      <c r="G182" s="251">
        <v>3.93751677567915E-2</v>
      </c>
      <c r="H182" s="186">
        <v>0.38932289827228161</v>
      </c>
      <c r="I182" s="251">
        <v>8.4973229547798332E-3</v>
      </c>
      <c r="J182" s="186">
        <v>3.0694195261841865E-2</v>
      </c>
      <c r="K182" s="251">
        <v>1.0026558548886094E-2</v>
      </c>
      <c r="L182" s="186">
        <v>3.8531086216395667E-3</v>
      </c>
      <c r="M182" s="251">
        <v>1.8930029525195304E-3</v>
      </c>
      <c r="N182" s="186">
        <v>3.5599757017531469E-3</v>
      </c>
      <c r="O182" s="251">
        <v>7.2047127297385108E-4</v>
      </c>
      <c r="P182" s="186">
        <v>9.5391809230508419E-3</v>
      </c>
      <c r="Q182" s="251">
        <v>7.7874468475850082E-3</v>
      </c>
      <c r="R182" s="186">
        <v>0</v>
      </c>
      <c r="S182" s="251">
        <v>0</v>
      </c>
      <c r="T182" s="186">
        <v>2.6943506576066228E-2</v>
      </c>
      <c r="U182" s="251">
        <v>1.7835195728029159E-3</v>
      </c>
      <c r="V182" s="186">
        <v>2.0024863322361452E-3</v>
      </c>
      <c r="W182" s="251">
        <v>8.9529150832780031E-3</v>
      </c>
      <c r="X182" s="186">
        <v>0.71483111305748215</v>
      </c>
      <c r="Y182" s="256">
        <v>1</v>
      </c>
    </row>
    <row r="183" spans="2:25" ht="15" hidden="1" customHeight="1" outlineLevel="1">
      <c r="B183" s="41" t="s">
        <v>18</v>
      </c>
      <c r="C183" s="251">
        <v>0.25058167471738196</v>
      </c>
      <c r="D183" s="186">
        <v>2.8141675728990161E-2</v>
      </c>
      <c r="E183" s="251">
        <v>2.6036266154118509E-2</v>
      </c>
      <c r="F183" s="186">
        <v>0.1733200981259958</v>
      </c>
      <c r="G183" s="251">
        <v>5.3444525935105333E-2</v>
      </c>
      <c r="H183" s="186">
        <v>0.38786006929516198</v>
      </c>
      <c r="I183" s="251">
        <v>5.7851344174401258E-3</v>
      </c>
      <c r="J183" s="186">
        <v>1.9599908955261626E-2</v>
      </c>
      <c r="K183" s="251">
        <v>4.1981740471915222E-3</v>
      </c>
      <c r="L183" s="186">
        <v>3.0032118560481525E-3</v>
      </c>
      <c r="M183" s="251">
        <v>3.7935307655345083E-4</v>
      </c>
      <c r="N183" s="186">
        <v>1.9916036519056169E-4</v>
      </c>
      <c r="O183" s="251">
        <v>6.1644874939935758E-4</v>
      </c>
      <c r="P183" s="186">
        <v>9.5438911509572351E-3</v>
      </c>
      <c r="Q183" s="251">
        <v>8.895829645178422E-3</v>
      </c>
      <c r="R183" s="186">
        <v>0</v>
      </c>
      <c r="S183" s="251">
        <v>0</v>
      </c>
      <c r="T183" s="186">
        <v>2.0523001441541691E-2</v>
      </c>
      <c r="U183" s="251">
        <v>1.5521863382312031E-3</v>
      </c>
      <c r="V183" s="186">
        <v>1.239220050074606E-3</v>
      </c>
      <c r="W183" s="251">
        <v>9.0380870488859667E-3</v>
      </c>
      <c r="X183" s="186">
        <v>0.74917806833413414</v>
      </c>
      <c r="Y183" s="256">
        <v>1</v>
      </c>
    </row>
    <row r="184" spans="2:25" ht="15" hidden="1" customHeight="1" outlineLevel="1">
      <c r="B184" s="41" t="s">
        <v>19</v>
      </c>
      <c r="C184" s="251">
        <v>0.22971224116930572</v>
      </c>
      <c r="D184" s="186">
        <v>2.7985336831256442E-2</v>
      </c>
      <c r="E184" s="251">
        <v>3.5220298885037006E-2</v>
      </c>
      <c r="F184" s="186">
        <v>0.1700055045441769</v>
      </c>
      <c r="G184" s="251">
        <v>7.8984353040382274E-2</v>
      </c>
      <c r="H184" s="186">
        <v>0.31340180830132108</v>
      </c>
      <c r="I184" s="251">
        <v>2.5941628408132672E-3</v>
      </c>
      <c r="J184" s="186">
        <v>2.9042326431181487E-2</v>
      </c>
      <c r="K184" s="251">
        <v>5.3238897217277245E-2</v>
      </c>
      <c r="L184" s="186">
        <v>2.3496790967862832E-2</v>
      </c>
      <c r="M184" s="251">
        <v>1.1246252225241263E-2</v>
      </c>
      <c r="N184" s="186">
        <v>9.023938911271432E-3</v>
      </c>
      <c r="O184" s="251">
        <v>9.4719151129017149E-3</v>
      </c>
      <c r="P184" s="186">
        <v>9.2845263749648643E-3</v>
      </c>
      <c r="Q184" s="251">
        <v>9.4016443361753955E-3</v>
      </c>
      <c r="R184" s="186">
        <v>0</v>
      </c>
      <c r="S184" s="251">
        <v>0</v>
      </c>
      <c r="T184" s="186">
        <v>2.7660334488897216E-2</v>
      </c>
      <c r="U184" s="251">
        <v>1.5547409350698024E-3</v>
      </c>
      <c r="V184" s="186">
        <v>1.645507355007964E-3</v>
      </c>
      <c r="W184" s="251">
        <v>9.7764218120490951E-3</v>
      </c>
      <c r="X184" s="186">
        <v>0.76979586339360995</v>
      </c>
      <c r="Y184" s="256">
        <v>1</v>
      </c>
    </row>
    <row r="185" spans="2:25" ht="15" hidden="1" customHeight="1" outlineLevel="1">
      <c r="B185" s="41" t="s">
        <v>20</v>
      </c>
      <c r="C185" s="251">
        <v>0.20835482594738608</v>
      </c>
      <c r="D185" s="186">
        <v>2.7316069130262768E-2</v>
      </c>
      <c r="E185" s="251">
        <v>3.0628853020567805E-2</v>
      </c>
      <c r="F185" s="186">
        <v>0.17840455526564872</v>
      </c>
      <c r="G185" s="251">
        <v>4.9200975556011842E-2</v>
      </c>
      <c r="H185" s="186">
        <v>0.26210555836559313</v>
      </c>
      <c r="I185" s="251">
        <v>2.3888101521927474E-3</v>
      </c>
      <c r="J185" s="186">
        <v>3.0055438424286738E-2</v>
      </c>
      <c r="K185" s="251">
        <v>0.1575062224247675</v>
      </c>
      <c r="L185" s="186">
        <v>5.2005448690661607E-2</v>
      </c>
      <c r="M185" s="251">
        <v>3.2529384368067064E-2</v>
      </c>
      <c r="N185" s="186">
        <v>2.913146468617445E-2</v>
      </c>
      <c r="O185" s="251">
        <v>4.3839924679864382E-2</v>
      </c>
      <c r="P185" s="186">
        <v>1.0103615266349827E-2</v>
      </c>
      <c r="Q185" s="251">
        <v>1.1548419729468502E-2</v>
      </c>
      <c r="R185" s="186">
        <v>0</v>
      </c>
      <c r="S185" s="251">
        <v>0</v>
      </c>
      <c r="T185" s="186">
        <v>2.1722146824184576E-2</v>
      </c>
      <c r="U185" s="251">
        <v>1.9656351881250597E-3</v>
      </c>
      <c r="V185" s="186">
        <v>1.4322844937675592E-3</v>
      </c>
      <c r="W185" s="251">
        <v>6.7532714679914467E-3</v>
      </c>
      <c r="X185" s="186">
        <v>0.79113185530921826</v>
      </c>
      <c r="Y185" s="256">
        <v>1</v>
      </c>
    </row>
    <row r="186" spans="2:25" ht="15" hidden="1" customHeight="1" outlineLevel="1">
      <c r="B186" s="41" t="s">
        <v>21</v>
      </c>
      <c r="C186" s="251">
        <v>0.13526571395894413</v>
      </c>
      <c r="D186" s="186">
        <v>2.9524083160616704E-2</v>
      </c>
      <c r="E186" s="251">
        <v>3.4361078644413887E-2</v>
      </c>
      <c r="F186" s="186">
        <v>0.16323046581884421</v>
      </c>
      <c r="G186" s="251">
        <v>5.9703699157849517E-2</v>
      </c>
      <c r="H186" s="186">
        <v>0.33221009408988333</v>
      </c>
      <c r="I186" s="251">
        <v>4.7226259250684128E-3</v>
      </c>
      <c r="J186" s="186">
        <v>3.8587173314513494E-2</v>
      </c>
      <c r="K186" s="251">
        <v>0.15434590375662158</v>
      </c>
      <c r="L186" s="186">
        <v>5.5884871696881618E-2</v>
      </c>
      <c r="M186" s="251">
        <v>2.8268807516032661E-2</v>
      </c>
      <c r="N186" s="186">
        <v>3.0182405498665223E-2</v>
      </c>
      <c r="O186" s="251">
        <v>4.0009819045042076E-2</v>
      </c>
      <c r="P186" s="186">
        <v>9.6572539589999083E-3</v>
      </c>
      <c r="Q186" s="251">
        <v>1.1116163208149808E-2</v>
      </c>
      <c r="R186" s="186">
        <v>0</v>
      </c>
      <c r="S186" s="251">
        <v>0</v>
      </c>
      <c r="T186" s="186">
        <v>1.764917556285165E-2</v>
      </c>
      <c r="U186" s="251">
        <v>1.8187549339306586E-3</v>
      </c>
      <c r="V186" s="186">
        <v>1.723911885228753E-3</v>
      </c>
      <c r="W186" s="251">
        <v>5.662687907790241E-3</v>
      </c>
      <c r="X186" s="186">
        <v>0.86431307132476209</v>
      </c>
      <c r="Y186" s="256">
        <v>1</v>
      </c>
    </row>
    <row r="187" spans="2:25" ht="15" hidden="1" customHeight="1" outlineLevel="1">
      <c r="B187" s="41" t="s">
        <v>22</v>
      </c>
      <c r="C187" s="251">
        <v>0.12414281374102125</v>
      </c>
      <c r="D187" s="186">
        <v>2.5159501746923895E-2</v>
      </c>
      <c r="E187" s="251">
        <v>3.8364510318786488E-2</v>
      </c>
      <c r="F187" s="186">
        <v>0.18931338295609904</v>
      </c>
      <c r="G187" s="251">
        <v>5.2006249864369261E-2</v>
      </c>
      <c r="H187" s="186">
        <v>0.30352802673553092</v>
      </c>
      <c r="I187" s="251">
        <v>1.8337275666760705E-3</v>
      </c>
      <c r="J187" s="186">
        <v>4.4644213450228946E-2</v>
      </c>
      <c r="K187" s="251">
        <v>0.15857403268158243</v>
      </c>
      <c r="L187" s="186">
        <v>5.4919598098999586E-2</v>
      </c>
      <c r="M187" s="251">
        <v>2.953494932835659E-2</v>
      </c>
      <c r="N187" s="186">
        <v>2.5425337991797053E-2</v>
      </c>
      <c r="O187" s="251">
        <v>4.8694147262429203E-2</v>
      </c>
      <c r="P187" s="186">
        <v>1.016145482953929E-2</v>
      </c>
      <c r="Q187" s="251">
        <v>1.2212191575703652E-2</v>
      </c>
      <c r="R187" s="186">
        <v>0</v>
      </c>
      <c r="S187" s="251">
        <v>0</v>
      </c>
      <c r="T187" s="186">
        <v>2.6331351316160673E-2</v>
      </c>
      <c r="U187" s="251">
        <v>3.2252989301447452E-3</v>
      </c>
      <c r="V187" s="186">
        <v>1.3780082897506564E-3</v>
      </c>
      <c r="W187" s="251">
        <v>8.7237690154293532E-3</v>
      </c>
      <c r="X187" s="186">
        <v>0.87545571927692545</v>
      </c>
      <c r="Y187" s="256">
        <v>1</v>
      </c>
    </row>
    <row r="188" spans="2:25" ht="15" customHeight="1" collapsed="1">
      <c r="B188" s="258">
        <v>1997</v>
      </c>
      <c r="C188" s="199">
        <v>0.22253915405432353</v>
      </c>
      <c r="D188" s="199">
        <v>2.8050062827227575E-2</v>
      </c>
      <c r="E188" s="199">
        <v>3.3576897327396757E-2</v>
      </c>
      <c r="F188" s="199">
        <v>0.15973340986400317</v>
      </c>
      <c r="G188" s="199">
        <v>4.6446145938974573E-2</v>
      </c>
      <c r="H188" s="199">
        <v>0.32955747261043455</v>
      </c>
      <c r="I188" s="199">
        <v>4.1516642968779738E-3</v>
      </c>
      <c r="J188" s="199">
        <v>3.137835301359361E-2</v>
      </c>
      <c r="K188" s="199">
        <v>8.4267413043077222E-2</v>
      </c>
      <c r="L188" s="199">
        <v>3.1554189855685359E-2</v>
      </c>
      <c r="M188" s="199">
        <v>1.5695948443610431E-2</v>
      </c>
      <c r="N188" s="199">
        <v>1.5331664946049848E-2</v>
      </c>
      <c r="O188" s="199">
        <v>2.1685609797731587E-2</v>
      </c>
      <c r="P188" s="199">
        <v>9.9012721667092046E-3</v>
      </c>
      <c r="Q188" s="199">
        <v>9.3209872363001975E-3</v>
      </c>
      <c r="R188" s="199">
        <v>0</v>
      </c>
      <c r="S188" s="199">
        <v>0</v>
      </c>
      <c r="T188" s="199">
        <v>2.7576027250273739E-2</v>
      </c>
      <c r="U188" s="199">
        <v>1.8886698258141093E-3</v>
      </c>
      <c r="V188" s="199">
        <v>1.4781503458708349E-3</v>
      </c>
      <c r="W188" s="199">
        <v>9.8073991115685925E-3</v>
      </c>
      <c r="X188" s="199">
        <v>0.77713392485812216</v>
      </c>
      <c r="Y188" s="199">
        <v>1</v>
      </c>
    </row>
    <row r="189" spans="2:25" ht="15" hidden="1" customHeight="1" outlineLevel="1">
      <c r="B189" s="41" t="s">
        <v>11</v>
      </c>
      <c r="C189" s="251">
        <v>0.16105029225178441</v>
      </c>
      <c r="D189" s="186">
        <v>2.7033998718740966E-2</v>
      </c>
      <c r="E189" s="251">
        <v>4.200942235626938E-2</v>
      </c>
      <c r="F189" s="186">
        <v>0.17414067770665972</v>
      </c>
      <c r="G189" s="251">
        <v>3.7159346671277689E-2</v>
      </c>
      <c r="H189" s="186">
        <v>0.29440327911604464</v>
      </c>
      <c r="I189" s="251">
        <v>2.0664553912092022E-3</v>
      </c>
      <c r="J189" s="186">
        <v>2.6107070168774695E-2</v>
      </c>
      <c r="K189" s="251">
        <v>0.17573091292540916</v>
      </c>
      <c r="L189" s="186">
        <v>6.1486260481095761E-2</v>
      </c>
      <c r="M189" s="251">
        <v>3.6136040229265996E-2</v>
      </c>
      <c r="N189" s="186">
        <v>3.1991790871312833E-2</v>
      </c>
      <c r="O189" s="251">
        <v>4.6116821343734585E-2</v>
      </c>
      <c r="P189" s="186">
        <v>1.0777316045785168E-2</v>
      </c>
      <c r="Q189" s="251">
        <v>1.4399990929139572E-2</v>
      </c>
      <c r="R189" s="186">
        <v>0</v>
      </c>
      <c r="S189" s="251">
        <v>0</v>
      </c>
      <c r="T189" s="186">
        <v>2.4196520191168382E-2</v>
      </c>
      <c r="U189" s="251">
        <v>1.5930698626331573E-3</v>
      </c>
      <c r="V189" s="186">
        <v>1.1650386361961346E-3</v>
      </c>
      <c r="W189" s="251">
        <v>7.8803099966551198E-3</v>
      </c>
      <c r="X189" s="186">
        <v>0.8386634087159629</v>
      </c>
      <c r="Y189" s="256">
        <v>1</v>
      </c>
    </row>
    <row r="190" spans="2:25" ht="15" hidden="1" customHeight="1" outlineLevel="1">
      <c r="B190" s="41" t="s">
        <v>12</v>
      </c>
      <c r="C190" s="251">
        <v>0.16750378312244438</v>
      </c>
      <c r="D190" s="186">
        <v>2.6052566620517938E-2</v>
      </c>
      <c r="E190" s="251">
        <v>3.3369286411882762E-2</v>
      </c>
      <c r="F190" s="186">
        <v>0.18337143286433347</v>
      </c>
      <c r="G190" s="251">
        <v>3.237923521899181E-2</v>
      </c>
      <c r="H190" s="186">
        <v>0.31326131985361194</v>
      </c>
      <c r="I190" s="251">
        <v>2.4067098103609259E-3</v>
      </c>
      <c r="J190" s="186">
        <v>1.7638473013726563E-2</v>
      </c>
      <c r="K190" s="251">
        <v>0.16297208538587848</v>
      </c>
      <c r="L190" s="186">
        <v>5.2617598763643386E-2</v>
      </c>
      <c r="M190" s="251">
        <v>4.2129495476351461E-2</v>
      </c>
      <c r="N190" s="186">
        <v>2.4244180430793006E-2</v>
      </c>
      <c r="O190" s="251">
        <v>4.3980810715090635E-2</v>
      </c>
      <c r="P190" s="186">
        <v>1.1617673889479164E-2</v>
      </c>
      <c r="Q190" s="251">
        <v>9.9192933878532261E-3</v>
      </c>
      <c r="R190" s="186">
        <v>0</v>
      </c>
      <c r="S190" s="251">
        <v>0</v>
      </c>
      <c r="T190" s="186">
        <v>2.455004990501948E-2</v>
      </c>
      <c r="U190" s="251">
        <v>7.2093971688292173E-3</v>
      </c>
      <c r="V190" s="186">
        <v>1.0598108975390923E-3</v>
      </c>
      <c r="W190" s="251">
        <v>6.3642315163613336E-3</v>
      </c>
      <c r="X190" s="186">
        <v>0.83217156594438546</v>
      </c>
      <c r="Y190" s="256">
        <v>1</v>
      </c>
    </row>
    <row r="191" spans="2:25" ht="15" hidden="1" customHeight="1" outlineLevel="1">
      <c r="B191" s="41" t="s">
        <v>13</v>
      </c>
      <c r="C191" s="251">
        <v>0.23988042148810751</v>
      </c>
      <c r="D191" s="186">
        <v>2.7378714676257739E-2</v>
      </c>
      <c r="E191" s="251">
        <v>3.6463311534561851E-2</v>
      </c>
      <c r="F191" s="186">
        <v>0.1675261251158453</v>
      </c>
      <c r="G191" s="251">
        <v>4.9661688102286695E-2</v>
      </c>
      <c r="H191" s="186">
        <v>0.3263743830056739</v>
      </c>
      <c r="I191" s="251">
        <v>5.9992620762385641E-3</v>
      </c>
      <c r="J191" s="186">
        <v>2.357579261437092E-2</v>
      </c>
      <c r="K191" s="251">
        <v>8.0087969809040427E-2</v>
      </c>
      <c r="L191" s="186">
        <v>3.1533167348907203E-2</v>
      </c>
      <c r="M191" s="251">
        <v>1.3695167761447261E-2</v>
      </c>
      <c r="N191" s="186">
        <v>1.3852049191043813E-2</v>
      </c>
      <c r="O191" s="251">
        <v>2.100758550764216E-2</v>
      </c>
      <c r="P191" s="186">
        <v>1.2719016643957595E-2</v>
      </c>
      <c r="Q191" s="251">
        <v>6.888256843952366E-3</v>
      </c>
      <c r="R191" s="186">
        <v>0</v>
      </c>
      <c r="S191" s="251">
        <v>0</v>
      </c>
      <c r="T191" s="186">
        <v>1.5040280759654745E-2</v>
      </c>
      <c r="U191" s="251">
        <v>1.1185064887902407E-3</v>
      </c>
      <c r="V191" s="186">
        <v>1.4322693479833473E-3</v>
      </c>
      <c r="W191" s="251">
        <v>5.188708023323039E-3</v>
      </c>
      <c r="X191" s="186">
        <v>0.75945428504193657</v>
      </c>
      <c r="Y191" s="256">
        <v>1</v>
      </c>
    </row>
    <row r="192" spans="2:25" ht="15" hidden="1" customHeight="1" outlineLevel="1">
      <c r="B192" s="41" t="s">
        <v>14</v>
      </c>
      <c r="C192" s="251">
        <v>0.3305728434194577</v>
      </c>
      <c r="D192" s="186">
        <v>2.5132569291533419E-2</v>
      </c>
      <c r="E192" s="251">
        <v>2.8615547488465766E-2</v>
      </c>
      <c r="F192" s="186">
        <v>0.1484368882471411</v>
      </c>
      <c r="G192" s="251">
        <v>5.4719090917633204E-2</v>
      </c>
      <c r="H192" s="186">
        <v>0.31751793953023644</v>
      </c>
      <c r="I192" s="251">
        <v>7.4326504148565309E-3</v>
      </c>
      <c r="J192" s="186">
        <v>3.3273091174471525E-2</v>
      </c>
      <c r="K192" s="251">
        <v>6.8312728844509459E-3</v>
      </c>
      <c r="L192" s="186">
        <v>3.5456216896829298E-3</v>
      </c>
      <c r="M192" s="251">
        <v>2.6529519179871392E-3</v>
      </c>
      <c r="N192" s="186">
        <v>4.6356184635430535E-4</v>
      </c>
      <c r="O192" s="251">
        <v>1.6913743042657085E-4</v>
      </c>
      <c r="P192" s="186">
        <v>1.0445802416159515E-2</v>
      </c>
      <c r="Q192" s="251">
        <v>7.9525914046863592E-3</v>
      </c>
      <c r="R192" s="186">
        <v>0</v>
      </c>
      <c r="S192" s="251">
        <v>0</v>
      </c>
      <c r="T192" s="186">
        <v>1.7674861479576656E-2</v>
      </c>
      <c r="U192" s="251">
        <v>1.3217776970372761E-3</v>
      </c>
      <c r="V192" s="186">
        <v>1.9450804499055649E-3</v>
      </c>
      <c r="W192" s="251">
        <v>7.9118731343984817E-3</v>
      </c>
      <c r="X192" s="186">
        <v>0.66921103653055281</v>
      </c>
      <c r="Y192" s="256">
        <v>1</v>
      </c>
    </row>
    <row r="193" spans="2:25" ht="15" hidden="1" customHeight="1" outlineLevel="1">
      <c r="B193" s="41" t="s">
        <v>15</v>
      </c>
      <c r="C193" s="251">
        <v>0.32667592590124256</v>
      </c>
      <c r="D193" s="186">
        <v>2.0326774560741733E-2</v>
      </c>
      <c r="E193" s="251">
        <v>3.0531481841859026E-2</v>
      </c>
      <c r="F193" s="186">
        <v>0.12761482295046131</v>
      </c>
      <c r="G193" s="251">
        <v>6.6413237328755259E-2</v>
      </c>
      <c r="H193" s="186">
        <v>0.30416585581718963</v>
      </c>
      <c r="I193" s="251">
        <v>1.0135396312123289E-2</v>
      </c>
      <c r="J193" s="186">
        <v>5.1012873179587387E-2</v>
      </c>
      <c r="K193" s="251">
        <v>5.6701704250095297E-3</v>
      </c>
      <c r="L193" s="186">
        <v>2.8550787612530355E-3</v>
      </c>
      <c r="M193" s="251">
        <v>2.5005264967837043E-3</v>
      </c>
      <c r="N193" s="186">
        <v>2.8257548897555723E-4</v>
      </c>
      <c r="O193" s="251">
        <v>3.1989677997232895E-5</v>
      </c>
      <c r="P193" s="186">
        <v>7.3123072288674854E-3</v>
      </c>
      <c r="Q193" s="251">
        <v>1.06658918055774E-2</v>
      </c>
      <c r="R193" s="186">
        <v>0</v>
      </c>
      <c r="S193" s="251">
        <v>0</v>
      </c>
      <c r="T193" s="186">
        <v>2.768973211310484E-2</v>
      </c>
      <c r="U193" s="251">
        <v>1.1036438909045349E-3</v>
      </c>
      <c r="V193" s="186">
        <v>1.6288077713591082E-3</v>
      </c>
      <c r="W193" s="251">
        <v>8.8718040312325882E-3</v>
      </c>
      <c r="X193" s="186">
        <v>0.67314279925677301</v>
      </c>
      <c r="Y193" s="256">
        <v>1</v>
      </c>
    </row>
    <row r="194" spans="2:25" ht="15" hidden="1" customHeight="1" outlineLevel="1">
      <c r="B194" s="41" t="s">
        <v>16</v>
      </c>
      <c r="C194" s="251">
        <v>0.29412638714769929</v>
      </c>
      <c r="D194" s="186">
        <v>3.1818111467087649E-2</v>
      </c>
      <c r="E194" s="251">
        <v>3.9367909489096284E-2</v>
      </c>
      <c r="F194" s="186">
        <v>0.14833077958861493</v>
      </c>
      <c r="G194" s="251">
        <v>5.5015399854513938E-2</v>
      </c>
      <c r="H194" s="186">
        <v>0.315407593134296</v>
      </c>
      <c r="I194" s="251">
        <v>8.3979508133289991E-3</v>
      </c>
      <c r="J194" s="186">
        <v>3.6027920942254418E-2</v>
      </c>
      <c r="K194" s="251">
        <v>9.2213400195013239E-3</v>
      </c>
      <c r="L194" s="186">
        <v>4.4295862933556203E-3</v>
      </c>
      <c r="M194" s="251">
        <v>4.1943322344492424E-3</v>
      </c>
      <c r="N194" s="186">
        <v>4.519354289517265E-4</v>
      </c>
      <c r="O194" s="251">
        <v>1.4548606274473387E-4</v>
      </c>
      <c r="P194" s="186">
        <v>1.0360464936311155E-2</v>
      </c>
      <c r="Q194" s="251">
        <v>9.3111080156629677E-3</v>
      </c>
      <c r="R194" s="186">
        <v>0</v>
      </c>
      <c r="S194" s="251">
        <v>0</v>
      </c>
      <c r="T194" s="186">
        <v>2.6311309219792297E-2</v>
      </c>
      <c r="U194" s="251">
        <v>3.733110461067001E-3</v>
      </c>
      <c r="V194" s="186">
        <v>1.8603643342464905E-3</v>
      </c>
      <c r="W194" s="251">
        <v>1.0357369488167649E-2</v>
      </c>
      <c r="X194" s="186">
        <v>0.70552073176394103</v>
      </c>
      <c r="Y194" s="256">
        <v>1</v>
      </c>
    </row>
    <row r="195" spans="2:25" ht="15" hidden="1" customHeight="1" outlineLevel="1">
      <c r="B195" s="41" t="s">
        <v>17</v>
      </c>
      <c r="C195" s="251">
        <v>0.30220558114799456</v>
      </c>
      <c r="D195" s="186">
        <v>1.9694998814203685E-2</v>
      </c>
      <c r="E195" s="251">
        <v>3.0629478177754462E-2</v>
      </c>
      <c r="F195" s="186">
        <v>0.14951454217482232</v>
      </c>
      <c r="G195" s="251">
        <v>5.7266775424551011E-2</v>
      </c>
      <c r="H195" s="186">
        <v>0.34332756006238008</v>
      </c>
      <c r="I195" s="251">
        <v>1.1944202893343012E-2</v>
      </c>
      <c r="J195" s="186">
        <v>3.3313689838803569E-2</v>
      </c>
      <c r="K195" s="251">
        <v>4.3874463696666121E-3</v>
      </c>
      <c r="L195" s="186">
        <v>2.0805335364758133E-3</v>
      </c>
      <c r="M195" s="251">
        <v>1.3187492364190388E-3</v>
      </c>
      <c r="N195" s="186">
        <v>2.5512587407561786E-4</v>
      </c>
      <c r="O195" s="251">
        <v>7.3303772269614151E-4</v>
      </c>
      <c r="P195" s="186">
        <v>9.259991232293905E-3</v>
      </c>
      <c r="Q195" s="251">
        <v>1.1042279028653151E-2</v>
      </c>
      <c r="R195" s="186">
        <v>0</v>
      </c>
      <c r="S195" s="251">
        <v>0</v>
      </c>
      <c r="T195" s="186">
        <v>1.8617002163179946E-2</v>
      </c>
      <c r="U195" s="251">
        <v>1.7751011520190877E-3</v>
      </c>
      <c r="V195" s="186">
        <v>1.5487218553041028E-3</v>
      </c>
      <c r="W195" s="251">
        <v>5.2606236569958387E-3</v>
      </c>
      <c r="X195" s="186">
        <v>0.69758241284397082</v>
      </c>
      <c r="Y195" s="256">
        <v>1</v>
      </c>
    </row>
    <row r="196" spans="2:25" ht="15" hidden="1" customHeight="1" outlineLevel="1">
      <c r="B196" s="41" t="s">
        <v>18</v>
      </c>
      <c r="C196" s="251">
        <v>0.23891801514264344</v>
      </c>
      <c r="D196" s="186">
        <v>2.3536419851281236E-2</v>
      </c>
      <c r="E196" s="251">
        <v>2.5096714581140402E-2</v>
      </c>
      <c r="F196" s="186">
        <v>0.1892999658156686</v>
      </c>
      <c r="G196" s="251">
        <v>7.7361511150522755E-2</v>
      </c>
      <c r="H196" s="186">
        <v>0.3562887323705311</v>
      </c>
      <c r="I196" s="251">
        <v>8.7288505603184217E-3</v>
      </c>
      <c r="J196" s="186">
        <v>2.6653624723733064E-2</v>
      </c>
      <c r="K196" s="251">
        <v>5.2630331994164958E-3</v>
      </c>
      <c r="L196" s="186">
        <v>3.7873531512199743E-3</v>
      </c>
      <c r="M196" s="251">
        <v>1.692293633252893E-4</v>
      </c>
      <c r="N196" s="186">
        <v>1.9630606145733557E-4</v>
      </c>
      <c r="O196" s="251">
        <v>1.1101446234138977E-3</v>
      </c>
      <c r="P196" s="186">
        <v>1.0258684004779037E-2</v>
      </c>
      <c r="Q196" s="251">
        <v>9.6765349949400423E-3</v>
      </c>
      <c r="R196" s="186">
        <v>0</v>
      </c>
      <c r="S196" s="251">
        <v>0</v>
      </c>
      <c r="T196" s="186">
        <v>2.0781365816345525E-2</v>
      </c>
      <c r="U196" s="251">
        <v>1.1439904960789556E-3</v>
      </c>
      <c r="V196" s="186">
        <v>1.3538349066023144E-3</v>
      </c>
      <c r="W196" s="251">
        <v>5.4018012773432347E-3</v>
      </c>
      <c r="X196" s="186">
        <v>0.7608450637487012</v>
      </c>
      <c r="Y196" s="256">
        <v>1</v>
      </c>
    </row>
    <row r="197" spans="2:25" ht="15" hidden="1" customHeight="1" outlineLevel="1">
      <c r="B197" s="41" t="s">
        <v>19</v>
      </c>
      <c r="C197" s="251">
        <v>0.27477611168140198</v>
      </c>
      <c r="D197" s="186">
        <v>1.8692530339624081E-2</v>
      </c>
      <c r="E197" s="251">
        <v>2.7732472179034413E-2</v>
      </c>
      <c r="F197" s="186">
        <v>0.16010227114924344</v>
      </c>
      <c r="G197" s="251">
        <v>7.8805420697654782E-2</v>
      </c>
      <c r="H197" s="186">
        <v>0.28494876912478662</v>
      </c>
      <c r="I197" s="251">
        <v>4.0761424498786955E-3</v>
      </c>
      <c r="J197" s="186">
        <v>3.583846821997555E-2</v>
      </c>
      <c r="K197" s="251">
        <v>6.8760738334526852E-2</v>
      </c>
      <c r="L197" s="186">
        <v>3.8550450771798646E-2</v>
      </c>
      <c r="M197" s="251">
        <v>8.683245339120349E-3</v>
      </c>
      <c r="N197" s="186">
        <v>9.8622498019109127E-3</v>
      </c>
      <c r="O197" s="251">
        <v>1.166479242169695E-2</v>
      </c>
      <c r="P197" s="186">
        <v>1.1008579776125295E-2</v>
      </c>
      <c r="Q197" s="251">
        <v>9.5872395230613815E-3</v>
      </c>
      <c r="R197" s="186">
        <v>0</v>
      </c>
      <c r="S197" s="251">
        <v>0</v>
      </c>
      <c r="T197" s="186">
        <v>1.8180630018597231E-2</v>
      </c>
      <c r="U197" s="251">
        <v>1.4240631271119292E-3</v>
      </c>
      <c r="V197" s="186">
        <v>9.393915465652305E-4</v>
      </c>
      <c r="W197" s="251">
        <v>4.7568609618824859E-3</v>
      </c>
      <c r="X197" s="186">
        <v>0.72485357744806811</v>
      </c>
      <c r="Y197" s="256">
        <v>1</v>
      </c>
    </row>
    <row r="198" spans="2:25" ht="15" hidden="1" customHeight="1" outlineLevel="1">
      <c r="B198" s="41" t="s">
        <v>20</v>
      </c>
      <c r="C198" s="251">
        <v>0.16764297691987612</v>
      </c>
      <c r="D198" s="186">
        <v>2.376532674209712E-2</v>
      </c>
      <c r="E198" s="251">
        <v>2.8641479440176806E-2</v>
      </c>
      <c r="F198" s="186">
        <v>0.18572984070902301</v>
      </c>
      <c r="G198" s="251">
        <v>7.3433813141443316E-2</v>
      </c>
      <c r="H198" s="186">
        <v>0.30937781088899463</v>
      </c>
      <c r="I198" s="251">
        <v>3.7947780067324297E-3</v>
      </c>
      <c r="J198" s="186">
        <v>3.0251083243426413E-2</v>
      </c>
      <c r="K198" s="251">
        <v>0.1302558173722595</v>
      </c>
      <c r="L198" s="186">
        <v>4.2888715581014647E-2</v>
      </c>
      <c r="M198" s="251">
        <v>2.274624321960627E-2</v>
      </c>
      <c r="N198" s="186">
        <v>2.6289364904158806E-2</v>
      </c>
      <c r="O198" s="251">
        <v>3.8331493667479774E-2</v>
      </c>
      <c r="P198" s="186">
        <v>9.4109497908262552E-3</v>
      </c>
      <c r="Q198" s="251">
        <v>1.1730672919038922E-2</v>
      </c>
      <c r="R198" s="186">
        <v>0</v>
      </c>
      <c r="S198" s="251">
        <v>0</v>
      </c>
      <c r="T198" s="186">
        <v>1.7581059498032844E-2</v>
      </c>
      <c r="U198" s="251">
        <v>2.9700429310735759E-3</v>
      </c>
      <c r="V198" s="186">
        <v>9.2190929907485153E-4</v>
      </c>
      <c r="W198" s="251">
        <v>3.9716849262846311E-3</v>
      </c>
      <c r="X198" s="186">
        <v>0.83183626890848439</v>
      </c>
      <c r="Y198" s="256">
        <v>1</v>
      </c>
    </row>
    <row r="199" spans="2:25" ht="15" hidden="1" customHeight="1" outlineLevel="1">
      <c r="B199" s="41" t="s">
        <v>21</v>
      </c>
      <c r="C199" s="251">
        <v>0.12659259865345054</v>
      </c>
      <c r="D199" s="186">
        <v>2.310290817280718E-2</v>
      </c>
      <c r="E199" s="251">
        <v>3.6398915279596038E-2</v>
      </c>
      <c r="F199" s="186">
        <v>0.19851961380213204</v>
      </c>
      <c r="G199" s="251">
        <v>6.2590588180288009E-2</v>
      </c>
      <c r="H199" s="186">
        <v>0.31304645128109221</v>
      </c>
      <c r="I199" s="251">
        <v>4.184589489433327E-3</v>
      </c>
      <c r="J199" s="186">
        <v>4.4820693847017021E-2</v>
      </c>
      <c r="K199" s="251">
        <v>0.1415601037965214</v>
      </c>
      <c r="L199" s="186">
        <v>4.6530180475032726E-2</v>
      </c>
      <c r="M199" s="251">
        <v>2.436237609874696E-2</v>
      </c>
      <c r="N199" s="186">
        <v>2.8003436506452217E-2</v>
      </c>
      <c r="O199" s="251">
        <v>4.2664110716289505E-2</v>
      </c>
      <c r="P199" s="186">
        <v>9.625724705442304E-3</v>
      </c>
      <c r="Q199" s="251">
        <v>1.1814452029175238E-2</v>
      </c>
      <c r="R199" s="186">
        <v>0</v>
      </c>
      <c r="S199" s="251">
        <v>0</v>
      </c>
      <c r="T199" s="186">
        <v>1.8222835234711052E-2</v>
      </c>
      <c r="U199" s="251">
        <v>2.9718767533196185E-3</v>
      </c>
      <c r="V199" s="186">
        <v>1.9724845707873575E-3</v>
      </c>
      <c r="W199" s="251">
        <v>4.1144567046942212E-3</v>
      </c>
      <c r="X199" s="186">
        <v>0.87294569384701703</v>
      </c>
      <c r="Y199" s="256">
        <v>1</v>
      </c>
    </row>
    <row r="200" spans="2:25" ht="15" hidden="1" customHeight="1" outlineLevel="1">
      <c r="B200" s="41" t="s">
        <v>22</v>
      </c>
      <c r="C200" s="251">
        <v>0.12731117022028374</v>
      </c>
      <c r="D200" s="186">
        <v>2.3636759372588481E-2</v>
      </c>
      <c r="E200" s="251">
        <v>3.6125063953800621E-2</v>
      </c>
      <c r="F200" s="186">
        <v>0.17722764160996804</v>
      </c>
      <c r="G200" s="251">
        <v>4.4438351362887291E-2</v>
      </c>
      <c r="H200" s="186">
        <v>0.32810490401983206</v>
      </c>
      <c r="I200" s="251">
        <v>3.6803468910679509E-3</v>
      </c>
      <c r="J200" s="186">
        <v>5.7028416687631263E-2</v>
      </c>
      <c r="K200" s="251">
        <v>0.1495374126200282</v>
      </c>
      <c r="L200" s="186">
        <v>5.3184121931984248E-2</v>
      </c>
      <c r="M200" s="251">
        <v>2.3984441912988912E-2</v>
      </c>
      <c r="N200" s="186">
        <v>3.0423635628697661E-2</v>
      </c>
      <c r="O200" s="251">
        <v>4.1945213146357387E-2</v>
      </c>
      <c r="P200" s="186">
        <v>9.7153243199696974E-3</v>
      </c>
      <c r="Q200" s="251">
        <v>1.0738585129928683E-2</v>
      </c>
      <c r="R200" s="186">
        <v>0</v>
      </c>
      <c r="S200" s="251">
        <v>0</v>
      </c>
      <c r="T200" s="186">
        <v>2.1222768401027783E-2</v>
      </c>
      <c r="U200" s="251">
        <v>1.9278007524641647E-3</v>
      </c>
      <c r="V200" s="186">
        <v>1.8034265103697023E-3</v>
      </c>
      <c r="W200" s="251">
        <v>7.1062919233063192E-3</v>
      </c>
      <c r="X200" s="186">
        <v>0.87229309355487017</v>
      </c>
      <c r="Y200" s="256">
        <v>1</v>
      </c>
    </row>
    <row r="201" spans="2:25" ht="15" customHeight="1" collapsed="1">
      <c r="B201" s="258">
        <v>1996</v>
      </c>
      <c r="C201" s="199">
        <v>0.2269233454240828</v>
      </c>
      <c r="D201" s="199">
        <v>2.4168167102496009E-2</v>
      </c>
      <c r="E201" s="199">
        <v>3.2958684929806754E-2</v>
      </c>
      <c r="F201" s="199">
        <v>0.16777102622054033</v>
      </c>
      <c r="G201" s="199">
        <v>5.7393488447856099E-2</v>
      </c>
      <c r="H201" s="199">
        <v>0.3158797983646946</v>
      </c>
      <c r="I201" s="199">
        <v>5.8747274248642824E-3</v>
      </c>
      <c r="J201" s="199">
        <v>3.4725514777959737E-2</v>
      </c>
      <c r="K201" s="199">
        <v>8.2230670556649565E-2</v>
      </c>
      <c r="L201" s="199">
        <v>2.9959510048314517E-2</v>
      </c>
      <c r="M201" s="199">
        <v>1.5964491786144022E-2</v>
      </c>
      <c r="N201" s="199">
        <v>1.4577255235042424E-2</v>
      </c>
      <c r="O201" s="199">
        <v>2.1729413487148609E-2</v>
      </c>
      <c r="P201" s="199">
        <v>1.0203448433002025E-2</v>
      </c>
      <c r="Q201" s="199">
        <v>1.0350098461556361E-2</v>
      </c>
      <c r="R201" s="199">
        <v>0</v>
      </c>
      <c r="S201" s="199">
        <v>0</v>
      </c>
      <c r="T201" s="199">
        <v>2.0892417539052539E-2</v>
      </c>
      <c r="U201" s="199">
        <v>2.4050604682911126E-3</v>
      </c>
      <c r="V201" s="199">
        <v>1.452198877800046E-3</v>
      </c>
      <c r="W201" s="199">
        <v>6.4140601745062619E-3</v>
      </c>
      <c r="X201" s="199">
        <v>0.77271936177907574</v>
      </c>
      <c r="Y201" s="199">
        <v>1</v>
      </c>
    </row>
    <row r="202" spans="2:25" ht="15" hidden="1" customHeight="1" outlineLevel="1">
      <c r="B202" s="41" t="s">
        <v>11</v>
      </c>
      <c r="C202" s="251">
        <v>0.16409777631779895</v>
      </c>
      <c r="D202" s="186">
        <v>2.4619853214498742E-2</v>
      </c>
      <c r="E202" s="251">
        <v>3.635923547056942E-2</v>
      </c>
      <c r="F202" s="186">
        <v>0.17404196094364577</v>
      </c>
      <c r="G202" s="251">
        <v>4.3796482795782583E-2</v>
      </c>
      <c r="H202" s="186">
        <v>0.31756844371061299</v>
      </c>
      <c r="I202" s="251">
        <v>4.9821776928684839E-3</v>
      </c>
      <c r="J202" s="186">
        <v>3.1789117586885546E-2</v>
      </c>
      <c r="K202" s="251">
        <v>0.15034996268409417</v>
      </c>
      <c r="L202" s="186">
        <v>5.1400859274371317E-2</v>
      </c>
      <c r="M202" s="251">
        <v>2.5766704991110459E-2</v>
      </c>
      <c r="N202" s="186">
        <v>2.7106619755242235E-2</v>
      </c>
      <c r="O202" s="251">
        <v>4.607577866337019E-2</v>
      </c>
      <c r="P202" s="186">
        <v>1.0318784452378276E-2</v>
      </c>
      <c r="Q202" s="251">
        <v>1.0454216697355037E-2</v>
      </c>
      <c r="R202" s="186">
        <v>0</v>
      </c>
      <c r="S202" s="251">
        <v>0</v>
      </c>
      <c r="T202" s="186">
        <v>2.0484847437016802E-2</v>
      </c>
      <c r="U202" s="251">
        <v>2.6164357114659242E-3</v>
      </c>
      <c r="V202" s="186">
        <v>8.5581652676803915E-4</v>
      </c>
      <c r="W202" s="251">
        <v>7.3104596916178967E-3</v>
      </c>
      <c r="X202" s="186">
        <v>0.83554779461555984</v>
      </c>
      <c r="Y202" s="256">
        <v>1</v>
      </c>
    </row>
    <row r="203" spans="2:25" ht="15" hidden="1" customHeight="1" outlineLevel="1">
      <c r="B203" s="41" t="s">
        <v>12</v>
      </c>
      <c r="C203" s="251">
        <v>0.19019033007762065</v>
      </c>
      <c r="D203" s="186">
        <v>2.5224431516108942E-2</v>
      </c>
      <c r="E203" s="251">
        <v>2.915862865128431E-2</v>
      </c>
      <c r="F203" s="186">
        <v>0.20793826804186349</v>
      </c>
      <c r="G203" s="251">
        <v>2.743608828399131E-2</v>
      </c>
      <c r="H203" s="186">
        <v>0.29354579010526638</v>
      </c>
      <c r="I203" s="251">
        <v>4.1893883007002568E-3</v>
      </c>
      <c r="J203" s="186">
        <v>2.6795072380113315E-2</v>
      </c>
      <c r="K203" s="251">
        <v>0.14281287500189874</v>
      </c>
      <c r="L203" s="186">
        <v>5.2013427916090711E-2</v>
      </c>
      <c r="M203" s="251">
        <v>2.2836571324411768E-2</v>
      </c>
      <c r="N203" s="186">
        <v>2.1536311576261145E-2</v>
      </c>
      <c r="O203" s="251">
        <v>4.6426564185135112E-2</v>
      </c>
      <c r="P203" s="186">
        <v>1.2993483511308917E-2</v>
      </c>
      <c r="Q203" s="251">
        <v>1.1832971306183829E-2</v>
      </c>
      <c r="R203" s="186">
        <v>0</v>
      </c>
      <c r="S203" s="251">
        <v>0</v>
      </c>
      <c r="T203" s="186">
        <v>1.8689714884632329E-2</v>
      </c>
      <c r="U203" s="251">
        <v>1.5432989534124224E-3</v>
      </c>
      <c r="V203" s="186">
        <v>9.8430878131028506E-4</v>
      </c>
      <c r="W203" s="251">
        <v>6.3524372275302662E-3</v>
      </c>
      <c r="X203" s="186">
        <v>0.80949675694560497</v>
      </c>
      <c r="Y203" s="256">
        <v>1</v>
      </c>
    </row>
    <row r="204" spans="2:25" ht="15" hidden="1" customHeight="1" outlineLevel="1">
      <c r="B204" s="41" t="s">
        <v>13</v>
      </c>
      <c r="C204" s="251">
        <v>0.24846917948020139</v>
      </c>
      <c r="D204" s="186">
        <v>2.6639111897310292E-2</v>
      </c>
      <c r="E204" s="251">
        <v>3.1585930058511361E-2</v>
      </c>
      <c r="F204" s="186">
        <v>0.15098709574998867</v>
      </c>
      <c r="G204" s="251">
        <v>6.0234952601260945E-2</v>
      </c>
      <c r="H204" s="186">
        <v>0.32421361182927383</v>
      </c>
      <c r="I204" s="251">
        <v>7.5435433392298272E-3</v>
      </c>
      <c r="J204" s="186">
        <v>3.7485258765364904E-2</v>
      </c>
      <c r="K204" s="251">
        <v>7.1100943439016656E-2</v>
      </c>
      <c r="L204" s="186">
        <v>2.599843516124643E-2</v>
      </c>
      <c r="M204" s="251">
        <v>1.0369891595228376E-2</v>
      </c>
      <c r="N204" s="186">
        <v>1.2958112214813806E-2</v>
      </c>
      <c r="O204" s="251">
        <v>2.1774504467728037E-2</v>
      </c>
      <c r="P204" s="186">
        <v>1.3085680591463691E-2</v>
      </c>
      <c r="Q204" s="251">
        <v>9.910645439288792E-3</v>
      </c>
      <c r="R204" s="186">
        <v>0</v>
      </c>
      <c r="S204" s="251">
        <v>0</v>
      </c>
      <c r="T204" s="186">
        <v>1.1733455798974918E-2</v>
      </c>
      <c r="U204" s="251">
        <v>1.5364902254274958E-3</v>
      </c>
      <c r="V204" s="186">
        <v>1.0403909829001679E-3</v>
      </c>
      <c r="W204" s="251">
        <v>4.2749580441783465E-3</v>
      </c>
      <c r="X204" s="186">
        <v>0.75137206876218976</v>
      </c>
      <c r="Y204" s="256">
        <v>1</v>
      </c>
    </row>
    <row r="205" spans="2:25" ht="15" hidden="1" customHeight="1" outlineLevel="1">
      <c r="B205" s="41" t="s">
        <v>14</v>
      </c>
      <c r="C205" s="251">
        <v>0.28006533704072406</v>
      </c>
      <c r="D205" s="186">
        <v>2.1958280411474605E-2</v>
      </c>
      <c r="E205" s="251">
        <v>2.2887988740516976E-2</v>
      </c>
      <c r="F205" s="186">
        <v>0.16118853912784778</v>
      </c>
      <c r="G205" s="251">
        <v>6.3491927271062898E-2</v>
      </c>
      <c r="H205" s="186">
        <v>0.34808279839346401</v>
      </c>
      <c r="I205" s="251">
        <v>1.345359468149623E-2</v>
      </c>
      <c r="J205" s="186">
        <v>3.923655212660053E-2</v>
      </c>
      <c r="K205" s="251">
        <v>4.9059993363312852E-3</v>
      </c>
      <c r="L205" s="186">
        <v>6.6080807387319351E-4</v>
      </c>
      <c r="M205" s="251">
        <v>2.4401267836096714E-3</v>
      </c>
      <c r="N205" s="186">
        <v>9.4973281612943823E-4</v>
      </c>
      <c r="O205" s="251">
        <v>8.553316627189821E-4</v>
      </c>
      <c r="P205" s="186">
        <v>1.0830386873090523E-2</v>
      </c>
      <c r="Q205" s="251">
        <v>1.0060874440744681E-2</v>
      </c>
      <c r="R205" s="186">
        <v>0</v>
      </c>
      <c r="S205" s="251">
        <v>0</v>
      </c>
      <c r="T205" s="186">
        <v>1.5129930314784937E-2</v>
      </c>
      <c r="U205" s="251">
        <v>1.6591717872140789E-3</v>
      </c>
      <c r="V205" s="186">
        <v>1.4160173011568433E-3</v>
      </c>
      <c r="W205" s="251">
        <v>5.4266360005950131E-3</v>
      </c>
      <c r="X205" s="186">
        <v>0.7197286968063803</v>
      </c>
      <c r="Y205" s="256">
        <v>1</v>
      </c>
    </row>
    <row r="206" spans="2:25" ht="15" hidden="1" customHeight="1" outlineLevel="1">
      <c r="B206" s="41" t="s">
        <v>15</v>
      </c>
      <c r="C206" s="251">
        <v>0.32354640315112987</v>
      </c>
      <c r="D206" s="186">
        <v>2.130329624766775E-2</v>
      </c>
      <c r="E206" s="251">
        <v>3.0740100891438048E-2</v>
      </c>
      <c r="F206" s="186">
        <v>0.12402736507497754</v>
      </c>
      <c r="G206" s="251">
        <v>6.785156519936425E-2</v>
      </c>
      <c r="H206" s="186">
        <v>0.31615506875820609</v>
      </c>
      <c r="I206" s="251">
        <v>1.1252850528643494E-2</v>
      </c>
      <c r="J206" s="186">
        <v>5.7864694907055488E-2</v>
      </c>
      <c r="K206" s="251">
        <v>3.1953562297007809E-3</v>
      </c>
      <c r="L206" s="186">
        <v>4.3120724207034757E-4</v>
      </c>
      <c r="M206" s="251">
        <v>1.9514891852670858E-3</v>
      </c>
      <c r="N206" s="186">
        <v>6.191693732292171E-4</v>
      </c>
      <c r="O206" s="251">
        <v>1.9349042913413032E-4</v>
      </c>
      <c r="P206" s="186">
        <v>7.8142491880312352E-3</v>
      </c>
      <c r="Q206" s="251">
        <v>8.123833874645844E-3</v>
      </c>
      <c r="R206" s="186">
        <v>0</v>
      </c>
      <c r="S206" s="251">
        <v>0</v>
      </c>
      <c r="T206" s="186">
        <v>2.2320503075115749E-2</v>
      </c>
      <c r="U206" s="251">
        <v>1.1664708727800429E-3</v>
      </c>
      <c r="V206" s="186">
        <v>1.1194803399903256E-3</v>
      </c>
      <c r="W206" s="251">
        <v>3.38055421187202E-3</v>
      </c>
      <c r="X206" s="186">
        <v>0.67631538939948854</v>
      </c>
      <c r="Y206" s="256">
        <v>1</v>
      </c>
    </row>
    <row r="207" spans="2:25" ht="15" hidden="1" customHeight="1" outlineLevel="1">
      <c r="B207" s="41" t="s">
        <v>16</v>
      </c>
      <c r="C207" s="251">
        <v>0.28471275728228079</v>
      </c>
      <c r="D207" s="186">
        <v>3.1981811947291529E-2</v>
      </c>
      <c r="E207" s="251">
        <v>4.3836319051639434E-2</v>
      </c>
      <c r="F207" s="186">
        <v>0.14121962534686103</v>
      </c>
      <c r="G207" s="251">
        <v>7.0991611942104821E-2</v>
      </c>
      <c r="H207" s="186">
        <v>0.31691932653490512</v>
      </c>
      <c r="I207" s="251">
        <v>1.1961122749185255E-2</v>
      </c>
      <c r="J207" s="186">
        <v>4.9803913658616708E-2</v>
      </c>
      <c r="K207" s="251">
        <v>3.8064666710849724E-3</v>
      </c>
      <c r="L207" s="186">
        <v>1.7548358839445484E-3</v>
      </c>
      <c r="M207" s="251">
        <v>1.362951351569411E-3</v>
      </c>
      <c r="N207" s="186">
        <v>6.0799732596436735E-4</v>
      </c>
      <c r="O207" s="251">
        <v>8.0682109606645901E-5</v>
      </c>
      <c r="P207" s="186">
        <v>1.0687498018966058E-2</v>
      </c>
      <c r="Q207" s="251">
        <v>9.2438645577900009E-3</v>
      </c>
      <c r="R207" s="186">
        <v>0</v>
      </c>
      <c r="S207" s="251">
        <v>0</v>
      </c>
      <c r="T207" s="186">
        <v>1.6055739811722536E-2</v>
      </c>
      <c r="U207" s="251">
        <v>1.5156710590391337E-3</v>
      </c>
      <c r="V207" s="186">
        <v>1.4724485003212878E-3</v>
      </c>
      <c r="W207" s="251">
        <v>5.6131696254909363E-3</v>
      </c>
      <c r="X207" s="186">
        <v>0.71510858947501899</v>
      </c>
      <c r="Y207" s="256">
        <v>1</v>
      </c>
    </row>
    <row r="208" spans="2:25" ht="15" hidden="1" customHeight="1" outlineLevel="1">
      <c r="B208" s="41" t="s">
        <v>17</v>
      </c>
      <c r="C208" s="251">
        <v>0.26419375332235606</v>
      </c>
      <c r="D208" s="186">
        <v>2.5321215107158138E-2</v>
      </c>
      <c r="E208" s="251">
        <v>2.7408627105239274E-2</v>
      </c>
      <c r="F208" s="186">
        <v>0.17406876790830947</v>
      </c>
      <c r="G208" s="251">
        <v>5.6901424885581302E-2</v>
      </c>
      <c r="H208" s="186">
        <v>0.35289579794889081</v>
      </c>
      <c r="I208" s="251">
        <v>1.5013808035887928E-2</v>
      </c>
      <c r="J208" s="186">
        <v>3.7447004369303372E-2</v>
      </c>
      <c r="K208" s="251">
        <v>2.2040996253030634E-3</v>
      </c>
      <c r="L208" s="186">
        <v>5.5750755228253963E-4</v>
      </c>
      <c r="M208" s="251">
        <v>1.1603936262624952E-3</v>
      </c>
      <c r="N208" s="186">
        <v>3.2089097486029898E-4</v>
      </c>
      <c r="O208" s="251">
        <v>1.6530747189772978E-4</v>
      </c>
      <c r="P208" s="186">
        <v>9.266942395208028E-3</v>
      </c>
      <c r="Q208" s="251">
        <v>1.207068677151266E-2</v>
      </c>
      <c r="R208" s="186">
        <v>0</v>
      </c>
      <c r="S208" s="251">
        <v>0</v>
      </c>
      <c r="T208" s="186">
        <v>1.3529282111786747E-2</v>
      </c>
      <c r="U208" s="251">
        <v>2.8523642209804354E-3</v>
      </c>
      <c r="V208" s="186">
        <v>1.3483903590089331E-3</v>
      </c>
      <c r="W208" s="251">
        <v>5.3028043926409002E-3</v>
      </c>
      <c r="X208" s="186">
        <v>0.73563121523681096</v>
      </c>
      <c r="Y208" s="256">
        <v>1</v>
      </c>
    </row>
    <row r="209" spans="2:25" ht="15" hidden="1" customHeight="1" outlineLevel="1">
      <c r="B209" s="41" t="s">
        <v>18</v>
      </c>
      <c r="C209" s="251">
        <v>0.27165335144074104</v>
      </c>
      <c r="D209" s="186">
        <v>2.2398170198802442E-2</v>
      </c>
      <c r="E209" s="251">
        <v>2.8714103309691902E-2</v>
      </c>
      <c r="F209" s="186">
        <v>0.16106604113803757</v>
      </c>
      <c r="G209" s="251">
        <v>8.3124047655404765E-2</v>
      </c>
      <c r="H209" s="186">
        <v>0.35662604412705939</v>
      </c>
      <c r="I209" s="251">
        <v>1.0422589207681786E-2</v>
      </c>
      <c r="J209" s="186">
        <v>2.9708277966035614E-2</v>
      </c>
      <c r="K209" s="251">
        <v>1.5887300880786763E-3</v>
      </c>
      <c r="L209" s="186">
        <v>4.1911284532136859E-4</v>
      </c>
      <c r="M209" s="251">
        <v>1.2021066106116774E-4</v>
      </c>
      <c r="N209" s="186">
        <v>3.8012560389612498E-4</v>
      </c>
      <c r="O209" s="251">
        <v>6.6928097780001496E-4</v>
      </c>
      <c r="P209" s="186">
        <v>9.4511571088361328E-3</v>
      </c>
      <c r="Q209" s="251">
        <v>1.0445331765179845E-2</v>
      </c>
      <c r="R209" s="186">
        <v>0</v>
      </c>
      <c r="S209" s="251">
        <v>0</v>
      </c>
      <c r="T209" s="186">
        <v>7.9111610725390111E-3</v>
      </c>
      <c r="U209" s="251">
        <v>1.5399960362971218E-3</v>
      </c>
      <c r="V209" s="186">
        <v>1.137127874902938E-3</v>
      </c>
      <c r="W209" s="251">
        <v>4.0189348035855263E-3</v>
      </c>
      <c r="X209" s="186">
        <v>0.72815171235213272</v>
      </c>
      <c r="Y209" s="256">
        <v>1</v>
      </c>
    </row>
    <row r="210" spans="2:25" ht="15" hidden="1" customHeight="1" outlineLevel="1">
      <c r="B210" s="41" t="s">
        <v>19</v>
      </c>
      <c r="C210" s="251">
        <v>0.27811925344493049</v>
      </c>
      <c r="D210" s="186">
        <v>2.5176083121375249E-2</v>
      </c>
      <c r="E210" s="251">
        <v>2.6345077545965767E-2</v>
      </c>
      <c r="F210" s="186">
        <v>0.15796904566818173</v>
      </c>
      <c r="G210" s="251">
        <v>0.10536963443569329</v>
      </c>
      <c r="H210" s="186">
        <v>0.27055815480368633</v>
      </c>
      <c r="I210" s="251">
        <v>5.3165225885486583E-3</v>
      </c>
      <c r="J210" s="186">
        <v>3.3441781141824646E-2</v>
      </c>
      <c r="K210" s="251">
        <v>5.0792540854753772E-2</v>
      </c>
      <c r="L210" s="186">
        <v>2.3550700462526789E-2</v>
      </c>
      <c r="M210" s="251">
        <v>1.210362948748402E-2</v>
      </c>
      <c r="N210" s="186">
        <v>7.4783615929283846E-3</v>
      </c>
      <c r="O210" s="251">
        <v>7.6598493118145835E-3</v>
      </c>
      <c r="P210" s="186">
        <v>9.5387809896952339E-3</v>
      </c>
      <c r="Q210" s="251">
        <v>1.0811863958941072E-2</v>
      </c>
      <c r="R210" s="186">
        <v>0</v>
      </c>
      <c r="S210" s="251">
        <v>0</v>
      </c>
      <c r="T210" s="186">
        <v>1.8730600163872735E-2</v>
      </c>
      <c r="U210" s="251">
        <v>2.7943770834389786E-3</v>
      </c>
      <c r="V210" s="186">
        <v>8.8074922400655496E-4</v>
      </c>
      <c r="W210" s="251">
        <v>3.8539450892892888E-3</v>
      </c>
      <c r="X210" s="186">
        <v>0.7215791566692733</v>
      </c>
      <c r="Y210" s="256">
        <v>1</v>
      </c>
    </row>
    <row r="211" spans="2:25" ht="15" hidden="1" customHeight="1" outlineLevel="1">
      <c r="B211" s="41" t="s">
        <v>20</v>
      </c>
      <c r="C211" s="251">
        <v>0.16669257686464786</v>
      </c>
      <c r="D211" s="186">
        <v>3.033675075207759E-2</v>
      </c>
      <c r="E211" s="251">
        <v>2.79448303700249E-2</v>
      </c>
      <c r="F211" s="186">
        <v>0.19193456447684584</v>
      </c>
      <c r="G211" s="251">
        <v>7.5682324608415091E-2</v>
      </c>
      <c r="H211" s="186">
        <v>0.32568027906646918</v>
      </c>
      <c r="I211" s="251">
        <v>3.9410774824015209E-3</v>
      </c>
      <c r="J211" s="186">
        <v>3.1004961121066082E-2</v>
      </c>
      <c r="K211" s="251">
        <v>0.10829371800431473</v>
      </c>
      <c r="L211" s="186">
        <v>4.0815380293521629E-2</v>
      </c>
      <c r="M211" s="251">
        <v>1.8557156533051868E-2</v>
      </c>
      <c r="N211" s="186">
        <v>2.1699108961928372E-2</v>
      </c>
      <c r="O211" s="251">
        <v>2.7222072215812857E-2</v>
      </c>
      <c r="P211" s="186">
        <v>6.6821036898849313E-3</v>
      </c>
      <c r="Q211" s="251">
        <v>9.5895006423001704E-3</v>
      </c>
      <c r="R211" s="186">
        <v>0</v>
      </c>
      <c r="S211" s="251">
        <v>0</v>
      </c>
      <c r="T211" s="186">
        <v>1.2134154822978801E-2</v>
      </c>
      <c r="U211" s="251">
        <v>3.207409771144767E-3</v>
      </c>
      <c r="V211" s="186">
        <v>6.5730081194378303E-4</v>
      </c>
      <c r="W211" s="251">
        <v>4.1019934488109944E-3</v>
      </c>
      <c r="X211" s="186">
        <v>0.83119096906867829</v>
      </c>
      <c r="Y211" s="256">
        <v>1</v>
      </c>
    </row>
    <row r="212" spans="2:25" ht="15" hidden="1" customHeight="1" outlineLevel="1">
      <c r="B212" s="41" t="s">
        <v>21</v>
      </c>
      <c r="C212" s="251">
        <v>0.1494883541435845</v>
      </c>
      <c r="D212" s="186">
        <v>3.1582616489686167E-2</v>
      </c>
      <c r="E212" s="251">
        <v>3.5986381008104175E-2</v>
      </c>
      <c r="F212" s="186">
        <v>0.18187080630905403</v>
      </c>
      <c r="G212" s="251">
        <v>8.2280371970272256E-2</v>
      </c>
      <c r="H212" s="186">
        <v>0.30730807055982273</v>
      </c>
      <c r="I212" s="251">
        <v>3.6163776469270129E-3</v>
      </c>
      <c r="J212" s="186">
        <v>4.6767045525277294E-2</v>
      </c>
      <c r="K212" s="251">
        <v>0.11922219870781411</v>
      </c>
      <c r="L212" s="186">
        <v>4.9017166901119145E-2</v>
      </c>
      <c r="M212" s="251">
        <v>2.2470091747687635E-2</v>
      </c>
      <c r="N212" s="186">
        <v>1.88350408943221E-2</v>
      </c>
      <c r="O212" s="251">
        <v>2.889989916468523E-2</v>
      </c>
      <c r="P212" s="186">
        <v>8.0076933610526702E-3</v>
      </c>
      <c r="Q212" s="251">
        <v>1.2604414346002067E-2</v>
      </c>
      <c r="R212" s="186">
        <v>0</v>
      </c>
      <c r="S212" s="251">
        <v>0</v>
      </c>
      <c r="T212" s="186">
        <v>1.1480909758617685E-2</v>
      </c>
      <c r="U212" s="251">
        <v>3.0219472419674089E-3</v>
      </c>
      <c r="V212" s="186">
        <v>1.0892703755804255E-3</v>
      </c>
      <c r="W212" s="251">
        <v>3.687958271608012E-3</v>
      </c>
      <c r="X212" s="186">
        <v>0.84852606157178612</v>
      </c>
      <c r="Y212" s="256">
        <v>1</v>
      </c>
    </row>
    <row r="213" spans="2:25" ht="15" hidden="1" customHeight="1" outlineLevel="1">
      <c r="B213" s="41" t="s">
        <v>22</v>
      </c>
      <c r="C213" s="251">
        <v>0.13661911487011855</v>
      </c>
      <c r="D213" s="186">
        <v>3.3063044478649294E-2</v>
      </c>
      <c r="E213" s="251">
        <v>3.87851282946413E-2</v>
      </c>
      <c r="F213" s="186">
        <v>0.18012028118503942</v>
      </c>
      <c r="G213" s="251">
        <v>5.278090734540377E-2</v>
      </c>
      <c r="H213" s="186">
        <v>0.28711341024135578</v>
      </c>
      <c r="I213" s="251">
        <v>2.7071200748980465E-3</v>
      </c>
      <c r="J213" s="186">
        <v>6.5342198384614164E-2</v>
      </c>
      <c r="K213" s="251">
        <v>0.15010393690791668</v>
      </c>
      <c r="L213" s="186">
        <v>6.1616337929830685E-2</v>
      </c>
      <c r="M213" s="251">
        <v>2.9946524064171122E-2</v>
      </c>
      <c r="N213" s="186">
        <v>2.320569986829369E-2</v>
      </c>
      <c r="O213" s="251">
        <v>3.5335375045621162E-2</v>
      </c>
      <c r="P213" s="186">
        <v>7.6516606102921339E-3</v>
      </c>
      <c r="Q213" s="251">
        <v>1.2688236880940668E-2</v>
      </c>
      <c r="R213" s="186">
        <v>0</v>
      </c>
      <c r="S213" s="251">
        <v>0</v>
      </c>
      <c r="T213" s="186">
        <v>1.7858106285405989E-2</v>
      </c>
      <c r="U213" s="251">
        <v>7.8293847887145138E-3</v>
      </c>
      <c r="V213" s="186">
        <v>2.1866421238039323E-3</v>
      </c>
      <c r="W213" s="251">
        <v>3.849632650470493E-3</v>
      </c>
      <c r="X213" s="186">
        <v>0.86207969025214592</v>
      </c>
      <c r="Y213" s="256">
        <v>1</v>
      </c>
    </row>
    <row r="214" spans="2:25" ht="15" customHeight="1" collapsed="1">
      <c r="B214" s="258">
        <v>1995</v>
      </c>
      <c r="C214" s="199">
        <v>0.23092281705711332</v>
      </c>
      <c r="D214" s="199">
        <v>2.6597285143262327E-2</v>
      </c>
      <c r="E214" s="199">
        <v>3.157940644789501E-2</v>
      </c>
      <c r="F214" s="199">
        <v>0.16669892688625504</v>
      </c>
      <c r="G214" s="199">
        <v>6.6226147242829284E-2</v>
      </c>
      <c r="H214" s="199">
        <v>0.31750842971788562</v>
      </c>
      <c r="I214" s="199">
        <v>7.8370282310406686E-3</v>
      </c>
      <c r="J214" s="199">
        <v>4.0481266939677962E-2</v>
      </c>
      <c r="K214" s="199">
        <v>6.7126574890833873E-2</v>
      </c>
      <c r="L214" s="199">
        <v>2.5574840360915903E-2</v>
      </c>
      <c r="M214" s="199">
        <v>1.2382779021089363E-2</v>
      </c>
      <c r="N214" s="199">
        <v>1.1312801459501337E-2</v>
      </c>
      <c r="O214" s="199">
        <v>1.7856154049327264E-2</v>
      </c>
      <c r="P214" s="199">
        <v>9.6957069079829095E-3</v>
      </c>
      <c r="Q214" s="199">
        <v>1.0593684412727612E-2</v>
      </c>
      <c r="R214" s="199">
        <v>0</v>
      </c>
      <c r="S214" s="199">
        <v>0</v>
      </c>
      <c r="T214" s="199">
        <v>1.5614272966540353E-2</v>
      </c>
      <c r="U214" s="199">
        <v>2.5728954371962128E-3</v>
      </c>
      <c r="V214" s="199">
        <v>1.1699434065909834E-3</v>
      </c>
      <c r="W214" s="199">
        <v>4.758913253657941E-3</v>
      </c>
      <c r="X214" s="199">
        <v>0.76846048188437577</v>
      </c>
      <c r="Y214" s="199">
        <v>1</v>
      </c>
    </row>
    <row r="215" spans="2:25" ht="15" hidden="1" customHeight="1" outlineLevel="1">
      <c r="B215" s="41" t="s">
        <v>11</v>
      </c>
      <c r="C215" s="251">
        <v>0.16756315263690527</v>
      </c>
      <c r="D215" s="186">
        <v>2.2963707774859995E-2</v>
      </c>
      <c r="E215" s="251">
        <v>3.5839914614185626E-2</v>
      </c>
      <c r="F215" s="186">
        <v>0.18391792028271034</v>
      </c>
      <c r="G215" s="251">
        <v>4.8413496425445235E-2</v>
      </c>
      <c r="H215" s="186">
        <v>0.33326174461701663</v>
      </c>
      <c r="I215" s="251">
        <v>7.9821418693115445E-3</v>
      </c>
      <c r="J215" s="186">
        <v>2.8840490577948723E-2</v>
      </c>
      <c r="K215" s="251">
        <v>0.12301870092512146</v>
      </c>
      <c r="L215" s="186">
        <v>4.9249782793326632E-2</v>
      </c>
      <c r="M215" s="251">
        <v>2.0640328527127244E-2</v>
      </c>
      <c r="N215" s="186">
        <v>2.2456078695523428E-2</v>
      </c>
      <c r="O215" s="251">
        <v>3.0672510909144156E-2</v>
      </c>
      <c r="P215" s="186">
        <v>8.4669927207291634E-3</v>
      </c>
      <c r="Q215" s="251">
        <v>1.0497509038075436E-2</v>
      </c>
      <c r="R215" s="186">
        <v>0</v>
      </c>
      <c r="S215" s="251">
        <v>0</v>
      </c>
      <c r="T215" s="186">
        <v>1.7493679041752492E-2</v>
      </c>
      <c r="U215" s="251">
        <v>2.3884598989297487E-3</v>
      </c>
      <c r="V215" s="186">
        <v>8.1025410740259869E-4</v>
      </c>
      <c r="W215" s="251">
        <v>8.1188112368252349E-3</v>
      </c>
      <c r="X215" s="186">
        <v>0.83201382313031425</v>
      </c>
      <c r="Y215" s="256">
        <v>1</v>
      </c>
    </row>
    <row r="216" spans="2:25" ht="15" hidden="1" customHeight="1" outlineLevel="1">
      <c r="B216" s="41" t="s">
        <v>12</v>
      </c>
      <c r="C216" s="251">
        <v>0.17817128884080313</v>
      </c>
      <c r="D216" s="186">
        <v>2.3886878945837853E-2</v>
      </c>
      <c r="E216" s="251">
        <v>3.1003849292837064E-2</v>
      </c>
      <c r="F216" s="186">
        <v>0.19412193283906454</v>
      </c>
      <c r="G216" s="251">
        <v>3.3461643094568776E-2</v>
      </c>
      <c r="H216" s="186">
        <v>0.33258077730074204</v>
      </c>
      <c r="I216" s="251">
        <v>4.0838151463888257E-3</v>
      </c>
      <c r="J216" s="186">
        <v>2.9662381683494946E-2</v>
      </c>
      <c r="K216" s="251">
        <v>0.13312424366555242</v>
      </c>
      <c r="L216" s="186">
        <v>5.3686847050803788E-2</v>
      </c>
      <c r="M216" s="251">
        <v>2.7073255388540926E-2</v>
      </c>
      <c r="N216" s="186">
        <v>2.0559789117539456E-2</v>
      </c>
      <c r="O216" s="251">
        <v>3.1804352108668256E-2</v>
      </c>
      <c r="P216" s="186">
        <v>8.0394247636796871E-3</v>
      </c>
      <c r="Q216" s="251">
        <v>1.0919358722197381E-2</v>
      </c>
      <c r="R216" s="186">
        <v>0</v>
      </c>
      <c r="S216" s="251">
        <v>0</v>
      </c>
      <c r="T216" s="186">
        <v>1.3399041272799478E-2</v>
      </c>
      <c r="U216" s="251">
        <v>1.2851822551039871E-3</v>
      </c>
      <c r="V216" s="186">
        <v>1.0193903045350361E-3</v>
      </c>
      <c r="W216" s="251">
        <v>4.8593022492252943E-3</v>
      </c>
      <c r="X216" s="186">
        <v>0.82144722153602723</v>
      </c>
      <c r="Y216" s="256">
        <v>1</v>
      </c>
    </row>
    <row r="217" spans="2:25" ht="15" hidden="1" customHeight="1" outlineLevel="1">
      <c r="B217" s="41" t="s">
        <v>13</v>
      </c>
      <c r="C217" s="251">
        <v>0.23599461976712333</v>
      </c>
      <c r="D217" s="186">
        <v>2.9215772577433186E-2</v>
      </c>
      <c r="E217" s="251">
        <v>2.9652839550251928E-2</v>
      </c>
      <c r="F217" s="186">
        <v>0.1545739674292767</v>
      </c>
      <c r="G217" s="251">
        <v>7.2106816705807764E-2</v>
      </c>
      <c r="H217" s="186">
        <v>0.33234634171865812</v>
      </c>
      <c r="I217" s="251">
        <v>5.6726368373587613E-3</v>
      </c>
      <c r="J217" s="186">
        <v>4.2096936529872911E-2</v>
      </c>
      <c r="K217" s="251">
        <v>6.4251922940783579E-2</v>
      </c>
      <c r="L217" s="186">
        <v>2.213344085591256E-2</v>
      </c>
      <c r="M217" s="251">
        <v>1.7264145426340364E-2</v>
      </c>
      <c r="N217" s="186">
        <v>8.6490013635258378E-3</v>
      </c>
      <c r="O217" s="251">
        <v>1.6205335295004817E-2</v>
      </c>
      <c r="P217" s="186">
        <v>1.2130147463934281E-2</v>
      </c>
      <c r="Q217" s="251">
        <v>8.3381297842674354E-3</v>
      </c>
      <c r="R217" s="186">
        <v>0</v>
      </c>
      <c r="S217" s="251">
        <v>0</v>
      </c>
      <c r="T217" s="186">
        <v>9.0645227813464738E-3</v>
      </c>
      <c r="U217" s="251">
        <v>8.8336775492238982E-4</v>
      </c>
      <c r="V217" s="186">
        <v>9.2338092849030299E-4</v>
      </c>
      <c r="W217" s="251">
        <v>2.6624150104803735E-3</v>
      </c>
      <c r="X217" s="186">
        <v>0.7639191980128841</v>
      </c>
      <c r="Y217" s="256">
        <v>1</v>
      </c>
    </row>
    <row r="218" spans="2:25" ht="15" hidden="1" customHeight="1" outlineLevel="1">
      <c r="B218" s="41" t="s">
        <v>14</v>
      </c>
      <c r="C218" s="251">
        <v>0.28335411752332584</v>
      </c>
      <c r="D218" s="186">
        <v>2.5049205943777512E-2</v>
      </c>
      <c r="E218" s="251">
        <v>2.5427828778340371E-2</v>
      </c>
      <c r="F218" s="186">
        <v>0.14881980858512253</v>
      </c>
      <c r="G218" s="251">
        <v>5.6405787520471172E-2</v>
      </c>
      <c r="H218" s="186">
        <v>0.37175653950748982</v>
      </c>
      <c r="I218" s="251">
        <v>8.5460582658473186E-3</v>
      </c>
      <c r="J218" s="186">
        <v>4.3108914163799451E-2</v>
      </c>
      <c r="K218" s="251">
        <v>3.4917439187463375E-3</v>
      </c>
      <c r="L218" s="186">
        <v>6.6709737518217467E-4</v>
      </c>
      <c r="M218" s="251">
        <v>2.1214898508045733E-3</v>
      </c>
      <c r="N218" s="186">
        <v>4.5374641284913681E-4</v>
      </c>
      <c r="O218" s="251">
        <v>2.4941027991045271E-4</v>
      </c>
      <c r="P218" s="186">
        <v>8.3837913367489515E-3</v>
      </c>
      <c r="Q218" s="251">
        <v>8.3597517916973417E-3</v>
      </c>
      <c r="R218" s="186">
        <v>0</v>
      </c>
      <c r="S218" s="251">
        <v>0</v>
      </c>
      <c r="T218" s="186">
        <v>1.2867166488874197E-2</v>
      </c>
      <c r="U218" s="251">
        <v>1.1088240155055066E-3</v>
      </c>
      <c r="V218" s="186">
        <v>9.5256697267004223E-4</v>
      </c>
      <c r="W218" s="251">
        <v>2.2086332016166593E-3</v>
      </c>
      <c r="X218" s="186">
        <v>0.71648662049070722</v>
      </c>
      <c r="Y218" s="256">
        <v>1</v>
      </c>
    </row>
    <row r="219" spans="2:25" ht="15" hidden="1" customHeight="1" outlineLevel="1">
      <c r="B219" s="41" t="s">
        <v>15</v>
      </c>
      <c r="C219" s="251">
        <v>0.29383762396270369</v>
      </c>
      <c r="D219" s="186">
        <v>2.7188192877396003E-2</v>
      </c>
      <c r="E219" s="251">
        <v>3.2389778925567582E-2</v>
      </c>
      <c r="F219" s="186">
        <v>0.11508403750987065</v>
      </c>
      <c r="G219" s="251">
        <v>7.0970316394691063E-2</v>
      </c>
      <c r="H219" s="186">
        <v>0.34836013747249567</v>
      </c>
      <c r="I219" s="251">
        <v>8.5484736674975338E-3</v>
      </c>
      <c r="J219" s="186">
        <v>6.77948478725766E-2</v>
      </c>
      <c r="K219" s="251">
        <v>4.6170750281717444E-3</v>
      </c>
      <c r="L219" s="186">
        <v>2.8101491346145741E-4</v>
      </c>
      <c r="M219" s="251">
        <v>1.2477062157688708E-3</v>
      </c>
      <c r="N219" s="186">
        <v>3.0743031532683438E-3</v>
      </c>
      <c r="O219" s="251">
        <v>1.405074567307287E-5</v>
      </c>
      <c r="P219" s="186">
        <v>7.5368199790362871E-3</v>
      </c>
      <c r="Q219" s="251">
        <v>6.9129668711518516E-3</v>
      </c>
      <c r="R219" s="186">
        <v>0</v>
      </c>
      <c r="S219" s="251">
        <v>0</v>
      </c>
      <c r="T219" s="186">
        <v>1.2055539787496522E-2</v>
      </c>
      <c r="U219" s="251">
        <v>1.5708733662495469E-3</v>
      </c>
      <c r="V219" s="186">
        <v>6.5757489749981033E-4</v>
      </c>
      <c r="W219" s="251">
        <v>2.3464745274031692E-3</v>
      </c>
      <c r="X219" s="186">
        <v>0.70603310917710416</v>
      </c>
      <c r="Y219" s="256">
        <v>1</v>
      </c>
    </row>
    <row r="220" spans="2:25" ht="15" hidden="1" customHeight="1" outlineLevel="1">
      <c r="B220" s="41" t="s">
        <v>16</v>
      </c>
      <c r="C220" s="251">
        <v>0.25532714100662596</v>
      </c>
      <c r="D220" s="186">
        <v>3.2900533335542909E-2</v>
      </c>
      <c r="E220" s="251">
        <v>4.5428808957606592E-2</v>
      </c>
      <c r="F220" s="186">
        <v>0.13651567001140691</v>
      </c>
      <c r="G220" s="251">
        <v>6.0636191139062205E-2</v>
      </c>
      <c r="H220" s="186">
        <v>0.36861468095155236</v>
      </c>
      <c r="I220" s="251">
        <v>1.3080668727092949E-2</v>
      </c>
      <c r="J220" s="186">
        <v>4.3857250573798336E-2</v>
      </c>
      <c r="K220" s="251">
        <v>5.3444032911581195E-3</v>
      </c>
      <c r="L220" s="186">
        <v>3.121021043415336E-4</v>
      </c>
      <c r="M220" s="251">
        <v>2.297955316921734E-3</v>
      </c>
      <c r="N220" s="186">
        <v>2.6570108351907551E-3</v>
      </c>
      <c r="O220" s="251">
        <v>7.7335034704096819E-5</v>
      </c>
      <c r="P220" s="186">
        <v>9.2525845092401564E-3</v>
      </c>
      <c r="Q220" s="251">
        <v>9.9375519594764421E-3</v>
      </c>
      <c r="R220" s="186">
        <v>0</v>
      </c>
      <c r="S220" s="251">
        <v>0</v>
      </c>
      <c r="T220" s="186">
        <v>1.3895448557011112E-2</v>
      </c>
      <c r="U220" s="251">
        <v>1.8339451086971533E-3</v>
      </c>
      <c r="V220" s="186">
        <v>8.6725717489594296E-4</v>
      </c>
      <c r="W220" s="251">
        <v>2.3808142826761236E-3</v>
      </c>
      <c r="X220" s="186">
        <v>0.74454580857921726</v>
      </c>
      <c r="Y220" s="256">
        <v>1</v>
      </c>
    </row>
    <row r="221" spans="2:25" ht="15" hidden="1" customHeight="1" outlineLevel="1">
      <c r="B221" s="41" t="s">
        <v>17</v>
      </c>
      <c r="C221" s="251">
        <v>0.30573159903208097</v>
      </c>
      <c r="D221" s="186">
        <v>2.3099916628822027E-2</v>
      </c>
      <c r="E221" s="251">
        <v>2.8437705462506693E-2</v>
      </c>
      <c r="F221" s="186">
        <v>0.1524235255841066</v>
      </c>
      <c r="G221" s="251">
        <v>5.6072200795754173E-2</v>
      </c>
      <c r="H221" s="186">
        <v>0.35477486392874813</v>
      </c>
      <c r="I221" s="251">
        <v>6.6053018646675659E-3</v>
      </c>
      <c r="J221" s="186">
        <v>3.9326794683223414E-2</v>
      </c>
      <c r="K221" s="251">
        <v>4.4701863311936985E-3</v>
      </c>
      <c r="L221" s="186">
        <v>3.8296516711515389E-4</v>
      </c>
      <c r="M221" s="251">
        <v>9.5232930937485171E-4</v>
      </c>
      <c r="N221" s="186">
        <v>3.10100113195014E-3</v>
      </c>
      <c r="O221" s="251">
        <v>3.389072275355344E-5</v>
      </c>
      <c r="P221" s="186">
        <v>7.0052123931594965E-3</v>
      </c>
      <c r="Q221" s="251">
        <v>8.8387004941267375E-3</v>
      </c>
      <c r="R221" s="186">
        <v>0</v>
      </c>
      <c r="S221" s="251">
        <v>0</v>
      </c>
      <c r="T221" s="186">
        <v>8.5946872903011531E-3</v>
      </c>
      <c r="U221" s="251">
        <v>1.1793971518236598E-3</v>
      </c>
      <c r="V221" s="186">
        <v>1.318349115113229E-3</v>
      </c>
      <c r="W221" s="251">
        <v>1.9690509919814548E-3</v>
      </c>
      <c r="X221" s="186">
        <v>0.69411589271552787</v>
      </c>
      <c r="Y221" s="256">
        <v>1</v>
      </c>
    </row>
    <row r="222" spans="2:25" ht="15" hidden="1" customHeight="1" outlineLevel="1">
      <c r="B222" s="41" t="s">
        <v>18</v>
      </c>
      <c r="C222" s="251">
        <v>0.26937848328364927</v>
      </c>
      <c r="D222" s="186">
        <v>2.6201796811580361E-2</v>
      </c>
      <c r="E222" s="251">
        <v>2.6808919934785427E-2</v>
      </c>
      <c r="F222" s="186">
        <v>0.14234308595908399</v>
      </c>
      <c r="G222" s="251">
        <v>8.0331257290593691E-2</v>
      </c>
      <c r="H222" s="186">
        <v>0.36874202724550287</v>
      </c>
      <c r="I222" s="251">
        <v>1.0157374499464503E-2</v>
      </c>
      <c r="J222" s="186">
        <v>3.6942418805809278E-2</v>
      </c>
      <c r="K222" s="251">
        <v>5.9075126370290538E-3</v>
      </c>
      <c r="L222" s="186">
        <v>5.6278267038671701E-4</v>
      </c>
      <c r="M222" s="251">
        <v>4.7103204109336739E-3</v>
      </c>
      <c r="N222" s="186">
        <v>1.7054020314748999E-4</v>
      </c>
      <c r="O222" s="251">
        <v>4.6386935256117275E-4</v>
      </c>
      <c r="P222" s="186">
        <v>9.4547488624968454E-3</v>
      </c>
      <c r="Q222" s="251">
        <v>9.0556847871317188E-3</v>
      </c>
      <c r="R222" s="186">
        <v>0</v>
      </c>
      <c r="S222" s="251">
        <v>0</v>
      </c>
      <c r="T222" s="186">
        <v>1.0191482540094002E-2</v>
      </c>
      <c r="U222" s="251">
        <v>1.1937814220324299E-3</v>
      </c>
      <c r="V222" s="186">
        <v>7.1626885321945792E-4</v>
      </c>
      <c r="W222" s="251">
        <v>2.3295791749947132E-3</v>
      </c>
      <c r="X222" s="186">
        <v>0.73037593882381824</v>
      </c>
      <c r="Y222" s="256">
        <v>1</v>
      </c>
    </row>
    <row r="223" spans="2:25" ht="15" hidden="1" customHeight="1" outlineLevel="1">
      <c r="B223" s="41" t="s">
        <v>19</v>
      </c>
      <c r="C223" s="251">
        <v>0.25377688580990942</v>
      </c>
      <c r="D223" s="186">
        <v>2.4223558873780044E-2</v>
      </c>
      <c r="E223" s="251">
        <v>3.0440353874599198E-2</v>
      </c>
      <c r="F223" s="186">
        <v>0.1632808294521029</v>
      </c>
      <c r="G223" s="251">
        <v>0.10080277108151754</v>
      </c>
      <c r="H223" s="186">
        <v>0.31422461207199193</v>
      </c>
      <c r="I223" s="251">
        <v>4.8856694829967004E-3</v>
      </c>
      <c r="J223" s="186">
        <v>3.8590937814496691E-2</v>
      </c>
      <c r="K223" s="251">
        <v>3.8895195075713249E-2</v>
      </c>
      <c r="L223" s="186">
        <v>1.8787885880122639E-2</v>
      </c>
      <c r="M223" s="251">
        <v>7.6356870363002314E-3</v>
      </c>
      <c r="N223" s="186">
        <v>6.0939218760970816E-3</v>
      </c>
      <c r="O223" s="251">
        <v>6.377700283193297E-3</v>
      </c>
      <c r="P223" s="186">
        <v>1.0464694455496524E-2</v>
      </c>
      <c r="Q223" s="251">
        <v>9.1598988929716581E-3</v>
      </c>
      <c r="R223" s="186">
        <v>0</v>
      </c>
      <c r="S223" s="251">
        <v>0</v>
      </c>
      <c r="T223" s="186">
        <v>5.8979099866594891E-3</v>
      </c>
      <c r="U223" s="251">
        <v>2.1034708732183397E-3</v>
      </c>
      <c r="V223" s="186">
        <v>5.6755681419243102E-4</v>
      </c>
      <c r="W223" s="251">
        <v>1.5242118566714256E-3</v>
      </c>
      <c r="X223" s="186">
        <v>0.74506167060640804</v>
      </c>
      <c r="Y223" s="256">
        <v>1</v>
      </c>
    </row>
    <row r="224" spans="2:25" ht="15" hidden="1" customHeight="1" outlineLevel="1">
      <c r="B224" s="41" t="s">
        <v>20</v>
      </c>
      <c r="C224" s="251">
        <v>0.21258454742094601</v>
      </c>
      <c r="D224" s="186">
        <v>2.8050860066150131E-2</v>
      </c>
      <c r="E224" s="251">
        <v>2.5166805910022089E-2</v>
      </c>
      <c r="F224" s="186">
        <v>0.1805566682307701</v>
      </c>
      <c r="G224" s="251">
        <v>6.2141639104112065E-2</v>
      </c>
      <c r="H224" s="186">
        <v>0.30919177815672316</v>
      </c>
      <c r="I224" s="251">
        <v>3.4992045961751948E-3</v>
      </c>
      <c r="J224" s="186">
        <v>3.7229476864621122E-2</v>
      </c>
      <c r="K224" s="251">
        <v>0.11278425672659852</v>
      </c>
      <c r="L224" s="186">
        <v>4.6365176190530689E-2</v>
      </c>
      <c r="M224" s="251">
        <v>2.0262769378669443E-2</v>
      </c>
      <c r="N224" s="186">
        <v>1.917552674044657E-2</v>
      </c>
      <c r="O224" s="251">
        <v>2.6980784416951828E-2</v>
      </c>
      <c r="P224" s="186">
        <v>7.178662577108392E-3</v>
      </c>
      <c r="Q224" s="251">
        <v>9.2015061171704226E-3</v>
      </c>
      <c r="R224" s="186">
        <v>0</v>
      </c>
      <c r="S224" s="251">
        <v>0</v>
      </c>
      <c r="T224" s="186">
        <v>4.9469540039140739E-3</v>
      </c>
      <c r="U224" s="251">
        <v>3.0471405518614739E-3</v>
      </c>
      <c r="V224" s="186">
        <v>8.1257081382972635E-4</v>
      </c>
      <c r="W224" s="251">
        <v>2.4634629250260367E-3</v>
      </c>
      <c r="X224" s="186">
        <v>0.78627098664408257</v>
      </c>
      <c r="Y224" s="256">
        <v>1</v>
      </c>
    </row>
    <row r="225" spans="2:25" ht="15" hidden="1" customHeight="1" outlineLevel="1">
      <c r="B225" s="41" t="s">
        <v>21</v>
      </c>
      <c r="C225" s="251">
        <v>0.14975909032506746</v>
      </c>
      <c r="D225" s="186">
        <v>3.2082744443016835E-2</v>
      </c>
      <c r="E225" s="251">
        <v>3.6859180264679429E-2</v>
      </c>
      <c r="F225" s="186">
        <v>0.18216304766799435</v>
      </c>
      <c r="G225" s="251">
        <v>7.2892843376590008E-2</v>
      </c>
      <c r="H225" s="186">
        <v>0.29906848259026081</v>
      </c>
      <c r="I225" s="251">
        <v>4.5291018887318518E-3</v>
      </c>
      <c r="J225" s="186">
        <v>5.8075292303738917E-2</v>
      </c>
      <c r="K225" s="251">
        <v>0.1286361300269819</v>
      </c>
      <c r="L225" s="186">
        <v>5.2129641526403703E-2</v>
      </c>
      <c r="M225" s="251">
        <v>2.0637928819221382E-2</v>
      </c>
      <c r="N225" s="186">
        <v>2.3130540922523448E-2</v>
      </c>
      <c r="O225" s="251">
        <v>3.2738018758833358E-2</v>
      </c>
      <c r="P225" s="186">
        <v>7.9564435307721958E-3</v>
      </c>
      <c r="Q225" s="251">
        <v>1.0792753436978029E-2</v>
      </c>
      <c r="R225" s="186">
        <v>0</v>
      </c>
      <c r="S225" s="251">
        <v>0</v>
      </c>
      <c r="T225" s="186">
        <v>4.9209816266221253E-3</v>
      </c>
      <c r="U225" s="251">
        <v>4.2914043427984064E-3</v>
      </c>
      <c r="V225" s="186">
        <v>1.6863677245278171E-3</v>
      </c>
      <c r="W225" s="251">
        <v>2.1264293974045997E-3</v>
      </c>
      <c r="X225" s="186">
        <v>0.84608120262109709</v>
      </c>
      <c r="Y225" s="256">
        <v>1</v>
      </c>
    </row>
    <row r="226" spans="2:25" ht="15" hidden="1" customHeight="1" outlineLevel="1">
      <c r="B226" s="41" t="s">
        <v>22</v>
      </c>
      <c r="C226" s="251">
        <v>0.1371079001449714</v>
      </c>
      <c r="D226" s="186">
        <v>2.8646986665817019E-2</v>
      </c>
      <c r="E226" s="251">
        <v>3.8084465756479904E-2</v>
      </c>
      <c r="F226" s="186">
        <v>0.18758025202721001</v>
      </c>
      <c r="G226" s="251">
        <v>5.1718150101161361E-2</v>
      </c>
      <c r="H226" s="186">
        <v>0.29198515237928341</v>
      </c>
      <c r="I226" s="251">
        <v>4.8366283793471508E-3</v>
      </c>
      <c r="J226" s="186">
        <v>7.7258606681429323E-2</v>
      </c>
      <c r="K226" s="251">
        <v>0.1472718293479473</v>
      </c>
      <c r="L226" s="186">
        <v>5.6070478405633173E-2</v>
      </c>
      <c r="M226" s="251">
        <v>2.316993516114129E-2</v>
      </c>
      <c r="N226" s="186">
        <v>2.8822226824489015E-2</v>
      </c>
      <c r="O226" s="251">
        <v>3.9209188956683821E-2</v>
      </c>
      <c r="P226" s="186">
        <v>9.6573258351786654E-3</v>
      </c>
      <c r="Q226" s="251">
        <v>1.2085198578961622E-2</v>
      </c>
      <c r="R226" s="186">
        <v>0</v>
      </c>
      <c r="S226" s="251">
        <v>0</v>
      </c>
      <c r="T226" s="186">
        <v>6.2066878016918637E-3</v>
      </c>
      <c r="U226" s="251">
        <v>2.705070812955027E-3</v>
      </c>
      <c r="V226" s="186">
        <v>1.4783897022510395E-3</v>
      </c>
      <c r="W226" s="251">
        <v>2.8293320163769895E-3</v>
      </c>
      <c r="X226" s="186">
        <v>0.86234407608609065</v>
      </c>
      <c r="Y226" s="256">
        <v>1</v>
      </c>
    </row>
    <row r="227" spans="2:25" ht="15" customHeight="1" collapsed="1">
      <c r="B227" s="258">
        <v>1994</v>
      </c>
      <c r="C227" s="199">
        <v>0.22939188264068691</v>
      </c>
      <c r="D227" s="199">
        <v>2.7043703404749847E-2</v>
      </c>
      <c r="E227" s="199">
        <v>3.2215102779227289E-2</v>
      </c>
      <c r="F227" s="199">
        <v>0.16121371133574736</v>
      </c>
      <c r="G227" s="199">
        <v>6.4027129692922735E-2</v>
      </c>
      <c r="H227" s="199">
        <v>0.33548784847827984</v>
      </c>
      <c r="I227" s="199">
        <v>6.9027061873808849E-3</v>
      </c>
      <c r="J227" s="199">
        <v>4.5385574695332227E-2</v>
      </c>
      <c r="K227" s="199">
        <v>6.3475363619216921E-2</v>
      </c>
      <c r="L227" s="199">
        <v>2.4737853532723234E-2</v>
      </c>
      <c r="M227" s="199">
        <v>1.219285299144993E-2</v>
      </c>
      <c r="N227" s="199">
        <v>1.1385933496832847E-2</v>
      </c>
      <c r="O227" s="199">
        <v>1.5158723598210907E-2</v>
      </c>
      <c r="P227" s="199">
        <v>8.7957551888659946E-3</v>
      </c>
      <c r="Q227" s="199">
        <v>9.4767614607264624E-3</v>
      </c>
      <c r="R227" s="199">
        <v>0</v>
      </c>
      <c r="S227" s="199">
        <v>0</v>
      </c>
      <c r="T227" s="199">
        <v>9.9701775043743324E-3</v>
      </c>
      <c r="U227" s="199">
        <v>1.9682898297177214E-3</v>
      </c>
      <c r="V227" s="199">
        <v>9.7403602807250651E-4</v>
      </c>
      <c r="W227" s="199">
        <v>2.953842311091138E-3</v>
      </c>
      <c r="X227" s="199">
        <v>0.76989000251570539</v>
      </c>
      <c r="Y227" s="199">
        <v>1</v>
      </c>
    </row>
    <row r="228" spans="2:25" ht="15" hidden="1" customHeight="1" outlineLevel="1">
      <c r="B228" s="41" t="s">
        <v>11</v>
      </c>
      <c r="C228" s="251">
        <v>0.19104414570054598</v>
      </c>
      <c r="D228" s="186">
        <v>2.5844847821796919E-2</v>
      </c>
      <c r="E228" s="251">
        <v>3.2135549562212859E-2</v>
      </c>
      <c r="F228" s="186">
        <v>0.17486558255637225</v>
      </c>
      <c r="G228" s="251">
        <v>3.0875331932322159E-2</v>
      </c>
      <c r="H228" s="186">
        <v>0.34295230214756317</v>
      </c>
      <c r="I228" s="251">
        <v>3.611008208725276E-3</v>
      </c>
      <c r="J228" s="186">
        <v>3.6130854905327879E-2</v>
      </c>
      <c r="K228" s="251">
        <v>0.13083413250980649</v>
      </c>
      <c r="L228" s="186">
        <v>4.9505087609360232E-2</v>
      </c>
      <c r="M228" s="251">
        <v>2.1451396798908735E-2</v>
      </c>
      <c r="N228" s="186">
        <v>1.9228705264870742E-2</v>
      </c>
      <c r="O228" s="251">
        <v>4.0648942836666792E-2</v>
      </c>
      <c r="P228" s="186">
        <v>1.0213302220268039E-2</v>
      </c>
      <c r="Q228" s="251">
        <v>9.6801332230065876E-3</v>
      </c>
      <c r="R228" s="186">
        <v>0</v>
      </c>
      <c r="S228" s="251">
        <v>0</v>
      </c>
      <c r="T228" s="186">
        <v>4.8054452480447585E-3</v>
      </c>
      <c r="U228" s="251">
        <v>2.8147168491789542E-3</v>
      </c>
      <c r="V228" s="186">
        <v>1.0213302220268038E-3</v>
      </c>
      <c r="W228" s="251">
        <v>2.8701110307126116E-3</v>
      </c>
      <c r="X228" s="186">
        <v>0.80865464843736468</v>
      </c>
      <c r="Y228" s="256">
        <v>1</v>
      </c>
    </row>
    <row r="229" spans="2:25" ht="15" hidden="1" customHeight="1" outlineLevel="1">
      <c r="B229" s="41" t="s">
        <v>12</v>
      </c>
      <c r="C229" s="251">
        <v>0.18548233874542927</v>
      </c>
      <c r="D229" s="186">
        <v>2.7382694403797245E-2</v>
      </c>
      <c r="E229" s="251">
        <v>3.0919278550167163E-2</v>
      </c>
      <c r="F229" s="186">
        <v>0.21146506581513097</v>
      </c>
      <c r="G229" s="251">
        <v>3.0915945294609792E-2</v>
      </c>
      <c r="H229" s="186">
        <v>0.31672594306132856</v>
      </c>
      <c r="I229" s="251">
        <v>4.2399010689750573E-3</v>
      </c>
      <c r="J229" s="186">
        <v>3.0659284616692276E-2</v>
      </c>
      <c r="K229" s="251">
        <v>0.13110694083804711</v>
      </c>
      <c r="L229" s="186">
        <v>5.3375421240171063E-2</v>
      </c>
      <c r="M229" s="251">
        <v>2.4812754369064723E-2</v>
      </c>
      <c r="N229" s="186">
        <v>2.0659517944581294E-2</v>
      </c>
      <c r="O229" s="251">
        <v>3.2259247284230033E-2</v>
      </c>
      <c r="P229" s="186">
        <v>9.9531010943078001E-3</v>
      </c>
      <c r="Q229" s="251">
        <v>1.2559706940171396E-2</v>
      </c>
      <c r="R229" s="186">
        <v>0</v>
      </c>
      <c r="S229" s="251">
        <v>0</v>
      </c>
      <c r="T229" s="186">
        <v>4.0232394577459857E-3</v>
      </c>
      <c r="U229" s="251">
        <v>1.493298489701907E-3</v>
      </c>
      <c r="V229" s="186">
        <v>6.2998530034299202E-4</v>
      </c>
      <c r="W229" s="251">
        <v>2.049952167782752E-3</v>
      </c>
      <c r="X229" s="186">
        <v>0.81412433709880094</v>
      </c>
      <c r="Y229" s="256">
        <v>1</v>
      </c>
    </row>
    <row r="230" spans="2:25" ht="15" hidden="1" customHeight="1" outlineLevel="1">
      <c r="B230" s="41" t="s">
        <v>13</v>
      </c>
      <c r="C230" s="251">
        <v>0.24751083335420684</v>
      </c>
      <c r="D230" s="186">
        <v>2.5971870851388922E-2</v>
      </c>
      <c r="E230" s="251">
        <v>2.7111564762167171E-2</v>
      </c>
      <c r="F230" s="186">
        <v>0.13690103449139593</v>
      </c>
      <c r="G230" s="251">
        <v>5.2203616962653104E-2</v>
      </c>
      <c r="H230" s="186">
        <v>0.3663489717706585</v>
      </c>
      <c r="I230" s="251">
        <v>1.2085765097813291E-2</v>
      </c>
      <c r="J230" s="186">
        <v>4.6649174661222856E-2</v>
      </c>
      <c r="K230" s="251">
        <v>5.5300202890564337E-2</v>
      </c>
      <c r="L230" s="186">
        <v>1.9938381384164518E-2</v>
      </c>
      <c r="M230" s="251">
        <v>1.0116348971770658E-2</v>
      </c>
      <c r="N230" s="186">
        <v>1.2762066978934448E-2</v>
      </c>
      <c r="O230" s="251">
        <v>1.2483405555694712E-2</v>
      </c>
      <c r="P230" s="186">
        <v>1.1522180196878992E-2</v>
      </c>
      <c r="Q230" s="251">
        <v>7.7712095784384944E-3</v>
      </c>
      <c r="R230" s="186">
        <v>0</v>
      </c>
      <c r="S230" s="251">
        <v>0</v>
      </c>
      <c r="T230" s="186">
        <v>5.9019863236730707E-3</v>
      </c>
      <c r="U230" s="251">
        <v>1.8222578463542318E-3</v>
      </c>
      <c r="V230" s="186">
        <v>6.6690879943891992E-4</v>
      </c>
      <c r="W230" s="251">
        <v>1.9099266087217895E-3</v>
      </c>
      <c r="X230" s="186">
        <v>0.75216667084136957</v>
      </c>
      <c r="Y230" s="256">
        <v>1</v>
      </c>
    </row>
    <row r="231" spans="2:25" ht="15" hidden="1" customHeight="1" outlineLevel="1">
      <c r="B231" s="41" t="s">
        <v>14</v>
      </c>
      <c r="C231" s="251">
        <v>0.31888442635945674</v>
      </c>
      <c r="D231" s="186">
        <v>2.219521217565925E-2</v>
      </c>
      <c r="E231" s="251">
        <v>3.0369788088569466E-2</v>
      </c>
      <c r="F231" s="186">
        <v>0.13036384294245099</v>
      </c>
      <c r="G231" s="251">
        <v>5.6475585266606773E-2</v>
      </c>
      <c r="H231" s="186">
        <v>0.34372192569888493</v>
      </c>
      <c r="I231" s="251">
        <v>1.0803651640860329E-2</v>
      </c>
      <c r="J231" s="186">
        <v>5.0266210431749725E-2</v>
      </c>
      <c r="K231" s="251">
        <v>4.6900597156899013E-3</v>
      </c>
      <c r="L231" s="186">
        <v>8.2241187972308832E-4</v>
      </c>
      <c r="M231" s="251">
        <v>3.1046874174285263E-4</v>
      </c>
      <c r="N231" s="186">
        <v>3.5109390688580033E-3</v>
      </c>
      <c r="O231" s="251">
        <v>4.6240025365956769E-5</v>
      </c>
      <c r="P231" s="186">
        <v>8.4321989113776887E-3</v>
      </c>
      <c r="Q231" s="251">
        <v>8.2043016435026164E-3</v>
      </c>
      <c r="R231" s="186">
        <v>0</v>
      </c>
      <c r="S231" s="251">
        <v>0</v>
      </c>
      <c r="T231" s="186">
        <v>8.9474449083126358E-3</v>
      </c>
      <c r="U231" s="251">
        <v>3.2632246472546638E-3</v>
      </c>
      <c r="V231" s="186">
        <v>8.6534904613433383E-4</v>
      </c>
      <c r="W231" s="251">
        <v>2.0973154362416107E-3</v>
      </c>
      <c r="X231" s="186">
        <v>0.68069611055329493</v>
      </c>
      <c r="Y231" s="256">
        <v>1</v>
      </c>
    </row>
    <row r="232" spans="2:25" ht="15" hidden="1" customHeight="1" outlineLevel="1">
      <c r="B232" s="41" t="s">
        <v>15</v>
      </c>
      <c r="C232" s="251">
        <v>0.37284926245493943</v>
      </c>
      <c r="D232" s="186">
        <v>2.2080059254480672E-2</v>
      </c>
      <c r="E232" s="251">
        <v>3.0078219498427546E-2</v>
      </c>
      <c r="F232" s="186">
        <v>9.5888324418281684E-2</v>
      </c>
      <c r="G232" s="251">
        <v>5.7779091889244294E-2</v>
      </c>
      <c r="H232" s="186">
        <v>0.29086364002902992</v>
      </c>
      <c r="I232" s="251">
        <v>7.5860071021751534E-3</v>
      </c>
      <c r="J232" s="186">
        <v>8.2800968858544863E-2</v>
      </c>
      <c r="K232" s="251">
        <v>4.8651990430879236E-3</v>
      </c>
      <c r="L232" s="186">
        <v>3.7034050420067674E-4</v>
      </c>
      <c r="M232" s="251">
        <v>1.8815686906969867E-4</v>
      </c>
      <c r="N232" s="186">
        <v>4.2708622661852243E-3</v>
      </c>
      <c r="O232" s="251">
        <v>3.5839403632323555E-5</v>
      </c>
      <c r="P232" s="186">
        <v>7.2335862997906378E-3</v>
      </c>
      <c r="Q232" s="251">
        <v>6.5018651422973656E-3</v>
      </c>
      <c r="R232" s="186">
        <v>0</v>
      </c>
      <c r="S232" s="251">
        <v>0</v>
      </c>
      <c r="T232" s="186">
        <v>1.6539884776317321E-2</v>
      </c>
      <c r="U232" s="251">
        <v>1.7292512252596118E-3</v>
      </c>
      <c r="V232" s="186">
        <v>7.0185498779966966E-4</v>
      </c>
      <c r="W232" s="251">
        <v>2.3773471076107958E-3</v>
      </c>
      <c r="X232" s="186">
        <v>0.62702529963234732</v>
      </c>
      <c r="Y232" s="256">
        <v>1</v>
      </c>
    </row>
    <row r="233" spans="2:25" ht="15" hidden="1" customHeight="1" outlineLevel="1">
      <c r="B233" s="41" t="s">
        <v>16</v>
      </c>
      <c r="C233" s="251">
        <v>0.31067430219153652</v>
      </c>
      <c r="D233" s="186">
        <v>2.7906124059671439E-2</v>
      </c>
      <c r="E233" s="251">
        <v>4.6546457901556419E-2</v>
      </c>
      <c r="F233" s="186">
        <v>0.13365482911732629</v>
      </c>
      <c r="G233" s="251">
        <v>5.9671440423330405E-2</v>
      </c>
      <c r="H233" s="186">
        <v>0.31577017608730101</v>
      </c>
      <c r="I233" s="251">
        <v>1.1580684152142908E-2</v>
      </c>
      <c r="J233" s="186">
        <v>5.3714860997610532E-2</v>
      </c>
      <c r="K233" s="251">
        <v>4.9560480876490315E-3</v>
      </c>
      <c r="L233" s="186">
        <v>9.2595757374257757E-4</v>
      </c>
      <c r="M233" s="251">
        <v>5.655177128226481E-4</v>
      </c>
      <c r="N233" s="186">
        <v>3.3247469929683156E-3</v>
      </c>
      <c r="O233" s="251">
        <v>1.3982580811548991E-4</v>
      </c>
      <c r="P233" s="186">
        <v>9.2005381739992363E-3</v>
      </c>
      <c r="Q233" s="251">
        <v>1.1708080999537022E-2</v>
      </c>
      <c r="R233" s="186">
        <v>0</v>
      </c>
      <c r="S233" s="251">
        <v>0</v>
      </c>
      <c r="T233" s="186">
        <v>9.9276323761997836E-3</v>
      </c>
      <c r="U233" s="251">
        <v>1.382721880253178E-3</v>
      </c>
      <c r="V233" s="186">
        <v>1.01606753897256E-3</v>
      </c>
      <c r="W233" s="251">
        <v>2.0973871217323486E-3</v>
      </c>
      <c r="X233" s="186">
        <v>0.68913304891728211</v>
      </c>
      <c r="Y233" s="256">
        <v>1</v>
      </c>
    </row>
    <row r="234" spans="2:25" ht="15" hidden="1" customHeight="1" outlineLevel="1">
      <c r="B234" s="41" t="s">
        <v>17</v>
      </c>
      <c r="C234" s="251">
        <v>0.327782538986095</v>
      </c>
      <c r="D234" s="186">
        <v>2.0178866522600248E-2</v>
      </c>
      <c r="E234" s="251">
        <v>3.1861368193579341E-2</v>
      </c>
      <c r="F234" s="186">
        <v>0.12045401424535304</v>
      </c>
      <c r="G234" s="251">
        <v>5.6349925574796303E-2</v>
      </c>
      <c r="H234" s="186">
        <v>0.34343028429197642</v>
      </c>
      <c r="I234" s="251">
        <v>9.6896284480602283E-3</v>
      </c>
      <c r="J234" s="186">
        <v>5.2470793745822551E-2</v>
      </c>
      <c r="K234" s="251">
        <v>5.8309994300218566E-3</v>
      </c>
      <c r="L234" s="186">
        <v>1.0743472930138723E-3</v>
      </c>
      <c r="M234" s="251">
        <v>5.0026858682325351E-4</v>
      </c>
      <c r="N234" s="186">
        <v>4.1538694955078346E-3</v>
      </c>
      <c r="O234" s="251">
        <v>1.025140546768962E-4</v>
      </c>
      <c r="P234" s="186">
        <v>7.7090569117025942E-3</v>
      </c>
      <c r="Q234" s="251">
        <v>9.9766678011555376E-3</v>
      </c>
      <c r="R234" s="186">
        <v>0</v>
      </c>
      <c r="S234" s="251">
        <v>0</v>
      </c>
      <c r="T234" s="186">
        <v>5.1462055447801898E-3</v>
      </c>
      <c r="U234" s="251">
        <v>2.0215771582283932E-3</v>
      </c>
      <c r="V234" s="186">
        <v>8.5291693491177636E-4</v>
      </c>
      <c r="W234" s="251">
        <v>6.0606309124981031E-3</v>
      </c>
      <c r="X234" s="186">
        <v>0.6720329357154865</v>
      </c>
      <c r="Y234" s="256">
        <v>1</v>
      </c>
    </row>
    <row r="235" spans="2:25" ht="15" hidden="1" customHeight="1" outlineLevel="1">
      <c r="B235" s="41" t="s">
        <v>18</v>
      </c>
      <c r="C235" s="251">
        <v>0.288104421467414</v>
      </c>
      <c r="D235" s="186">
        <v>1.923741504434973E-2</v>
      </c>
      <c r="E235" s="251">
        <v>2.6268227480546101E-2</v>
      </c>
      <c r="F235" s="186">
        <v>0.13768078522655502</v>
      </c>
      <c r="G235" s="251">
        <v>9.5158272724022733E-2</v>
      </c>
      <c r="H235" s="186">
        <v>0.33469447743585873</v>
      </c>
      <c r="I235" s="251">
        <v>1.5034816424295628E-2</v>
      </c>
      <c r="J235" s="186">
        <v>4.97439910386933E-2</v>
      </c>
      <c r="K235" s="251">
        <v>3.7815443159655055E-3</v>
      </c>
      <c r="L235" s="186">
        <v>4.4885977700010723E-4</v>
      </c>
      <c r="M235" s="251">
        <v>1.8272167913278701E-4</v>
      </c>
      <c r="N235" s="186">
        <v>2.9592967598679638E-3</v>
      </c>
      <c r="O235" s="251">
        <v>1.9066609996464733E-4</v>
      </c>
      <c r="P235" s="186">
        <v>1.014105319186968E-2</v>
      </c>
      <c r="Q235" s="251">
        <v>1.014105319186968E-2</v>
      </c>
      <c r="R235" s="186">
        <v>0</v>
      </c>
      <c r="S235" s="251">
        <v>0</v>
      </c>
      <c r="T235" s="186">
        <v>4.6911805012135105E-3</v>
      </c>
      <c r="U235" s="251">
        <v>2.5541312974430882E-3</v>
      </c>
      <c r="V235" s="186">
        <v>8.6594187067277331E-4</v>
      </c>
      <c r="W235" s="251">
        <v>1.7279115309296164E-3</v>
      </c>
      <c r="X235" s="186">
        <v>0.71172080127428516</v>
      </c>
      <c r="Y235" s="256">
        <v>1</v>
      </c>
    </row>
    <row r="236" spans="2:25" ht="15" hidden="1" customHeight="1" outlineLevel="1">
      <c r="B236" s="41" t="s">
        <v>19</v>
      </c>
      <c r="C236" s="251">
        <v>0.27775016970842631</v>
      </c>
      <c r="D236" s="186">
        <v>1.7493771944355124E-2</v>
      </c>
      <c r="E236" s="251">
        <v>2.8358359236198401E-2</v>
      </c>
      <c r="F236" s="186">
        <v>0.15371198612450915</v>
      </c>
      <c r="G236" s="251">
        <v>8.8530958389767475E-2</v>
      </c>
      <c r="H236" s="186">
        <v>0.31607666598458495</v>
      </c>
      <c r="I236" s="251">
        <v>1.0666458794144492E-2</v>
      </c>
      <c r="J236" s="186">
        <v>3.7475518138501564E-2</v>
      </c>
      <c r="K236" s="251">
        <v>4.1970761430552707E-2</v>
      </c>
      <c r="L236" s="186">
        <v>1.7980973168204597E-2</v>
      </c>
      <c r="M236" s="251">
        <v>7.8829158018844936E-3</v>
      </c>
      <c r="N236" s="186">
        <v>9.5523919956086931E-3</v>
      </c>
      <c r="O236" s="251">
        <v>6.5544804648549277E-3</v>
      </c>
      <c r="P236" s="186">
        <v>7.8374436876585442E-3</v>
      </c>
      <c r="Q236" s="251">
        <v>9.5556400037676899E-3</v>
      </c>
      <c r="R236" s="186">
        <v>0</v>
      </c>
      <c r="S236" s="251">
        <v>0</v>
      </c>
      <c r="T236" s="186">
        <v>4.4497711778251989E-3</v>
      </c>
      <c r="U236" s="251">
        <v>3.0596236857746988E-3</v>
      </c>
      <c r="V236" s="186">
        <v>7.2430581945621844E-4</v>
      </c>
      <c r="W236" s="251">
        <v>2.1144533115067185E-3</v>
      </c>
      <c r="X236" s="186">
        <v>0.72202571772860313</v>
      </c>
      <c r="Y236" s="256">
        <v>1</v>
      </c>
    </row>
    <row r="237" spans="2:25" ht="15" hidden="1" customHeight="1" outlineLevel="1">
      <c r="B237" s="41" t="s">
        <v>20</v>
      </c>
      <c r="C237" s="251">
        <v>0.21784817211346821</v>
      </c>
      <c r="D237" s="186">
        <v>2.5213640210773474E-2</v>
      </c>
      <c r="E237" s="251">
        <v>2.5251180822890219E-2</v>
      </c>
      <c r="F237" s="186">
        <v>0.17132170256914298</v>
      </c>
      <c r="G237" s="251">
        <v>6.063491413438174E-2</v>
      </c>
      <c r="H237" s="186">
        <v>0.31075436153657138</v>
      </c>
      <c r="I237" s="251">
        <v>5.525295547000846E-3</v>
      </c>
      <c r="J237" s="186">
        <v>3.9509787861413709E-2</v>
      </c>
      <c r="K237" s="251">
        <v>0.11727687225270976</v>
      </c>
      <c r="L237" s="186">
        <v>4.4492450924181616E-2</v>
      </c>
      <c r="M237" s="251">
        <v>2.0108116962896223E-2</v>
      </c>
      <c r="N237" s="186">
        <v>2.2043164878368417E-2</v>
      </c>
      <c r="O237" s="251">
        <v>3.0633139487263494E-2</v>
      </c>
      <c r="P237" s="186">
        <v>8.6002129576541898E-3</v>
      </c>
      <c r="Q237" s="251">
        <v>8.7094220110847196E-3</v>
      </c>
      <c r="R237" s="186">
        <v>0</v>
      </c>
      <c r="S237" s="251">
        <v>0</v>
      </c>
      <c r="T237" s="186">
        <v>3.5527070194119091E-3</v>
      </c>
      <c r="U237" s="251">
        <v>3.6414393753242142E-3</v>
      </c>
      <c r="V237" s="186">
        <v>5.153302208753106E-4</v>
      </c>
      <c r="W237" s="251">
        <v>1.1978868048161194E-3</v>
      </c>
      <c r="X237" s="186">
        <v>0.78170475332405087</v>
      </c>
      <c r="Y237" s="256">
        <v>1</v>
      </c>
    </row>
    <row r="238" spans="2:25" ht="15" hidden="1" customHeight="1" outlineLevel="1">
      <c r="B238" s="41" t="s">
        <v>21</v>
      </c>
      <c r="C238" s="251">
        <v>0.16273673737696762</v>
      </c>
      <c r="D238" s="186">
        <v>2.5604946167785952E-2</v>
      </c>
      <c r="E238" s="251">
        <v>3.391607149202288E-2</v>
      </c>
      <c r="F238" s="186">
        <v>0.16771488469601678</v>
      </c>
      <c r="G238" s="251">
        <v>6.4349927157730163E-2</v>
      </c>
      <c r="H238" s="186">
        <v>0.31076999609139039</v>
      </c>
      <c r="I238" s="251">
        <v>7.8314323277546821E-3</v>
      </c>
      <c r="J238" s="186">
        <v>5.6532707955797179E-2</v>
      </c>
      <c r="K238" s="251">
        <v>0.1380627509505028</v>
      </c>
      <c r="L238" s="186">
        <v>5.0001776640727712E-2</v>
      </c>
      <c r="M238" s="251">
        <v>2.1792275166115909E-2</v>
      </c>
      <c r="N238" s="186">
        <v>2.510748676402658E-2</v>
      </c>
      <c r="O238" s="251">
        <v>4.1161212379632592E-2</v>
      </c>
      <c r="P238" s="186">
        <v>8.8725437941939381E-3</v>
      </c>
      <c r="Q238" s="251">
        <v>1.2663895107131435E-2</v>
      </c>
      <c r="R238" s="186">
        <v>0</v>
      </c>
      <c r="S238" s="251">
        <v>0</v>
      </c>
      <c r="T238" s="186">
        <v>2.6827274988451837E-3</v>
      </c>
      <c r="U238" s="251">
        <v>5.0172334150588071E-3</v>
      </c>
      <c r="V238" s="186">
        <v>7.4263582418363362E-4</v>
      </c>
      <c r="W238" s="251">
        <v>1.6309561880396546E-3</v>
      </c>
      <c r="X238" s="186">
        <v>0.83639270866645332</v>
      </c>
      <c r="Y238" s="256">
        <v>1</v>
      </c>
    </row>
    <row r="239" spans="2:25" ht="15" hidden="1" customHeight="1" outlineLevel="1">
      <c r="B239" s="41" t="s">
        <v>22</v>
      </c>
      <c r="C239" s="251">
        <v>0.13630363735185538</v>
      </c>
      <c r="D239" s="186">
        <v>2.199140249454715E-2</v>
      </c>
      <c r="E239" s="251">
        <v>3.3775914279058933E-2</v>
      </c>
      <c r="F239" s="186">
        <v>0.17247245339488526</v>
      </c>
      <c r="G239" s="251">
        <v>4.4311034877072615E-2</v>
      </c>
      <c r="H239" s="186">
        <v>0.29581983355568259</v>
      </c>
      <c r="I239" s="251">
        <v>8.2375113821654706E-3</v>
      </c>
      <c r="J239" s="186">
        <v>6.8614164002004679E-2</v>
      </c>
      <c r="K239" s="251">
        <v>0.18828748702962539</v>
      </c>
      <c r="L239" s="186">
        <v>5.9631959003028187E-2</v>
      </c>
      <c r="M239" s="251">
        <v>2.2746684172260691E-2</v>
      </c>
      <c r="N239" s="186">
        <v>3.1379483161453808E-2</v>
      </c>
      <c r="O239" s="251">
        <v>7.4529360692882712E-2</v>
      </c>
      <c r="P239" s="186">
        <v>9.3669045451016102E-3</v>
      </c>
      <c r="Q239" s="251">
        <v>9.3598458378332597E-3</v>
      </c>
      <c r="R239" s="186">
        <v>0</v>
      </c>
      <c r="S239" s="251">
        <v>0</v>
      </c>
      <c r="T239" s="186">
        <v>3.7587616203968405E-3</v>
      </c>
      <c r="U239" s="251">
        <v>4.8916841369671558E-3</v>
      </c>
      <c r="V239" s="186">
        <v>7.9410456768947335E-4</v>
      </c>
      <c r="W239" s="251">
        <v>1.429388221841052E-3</v>
      </c>
      <c r="X239" s="186">
        <v>0.86311048994487138</v>
      </c>
      <c r="Y239" s="256">
        <v>1</v>
      </c>
    </row>
    <row r="240" spans="2:25" ht="15" customHeight="1" collapsed="1">
      <c r="B240" s="258">
        <v>1993</v>
      </c>
      <c r="C240" s="199">
        <v>0.2543207770498595</v>
      </c>
      <c r="D240" s="199">
        <v>2.3532298819729566E-2</v>
      </c>
      <c r="E240" s="199">
        <v>3.1480017920410594E-2</v>
      </c>
      <c r="F240" s="199">
        <v>0.15015626518693873</v>
      </c>
      <c r="G240" s="199">
        <v>5.7780005707101033E-2</v>
      </c>
      <c r="H240" s="199">
        <v>0.32356004088483303</v>
      </c>
      <c r="I240" s="199">
        <v>8.8700931753669734E-3</v>
      </c>
      <c r="J240" s="199">
        <v>5.0595405925353727E-2</v>
      </c>
      <c r="K240" s="199">
        <v>6.8375547650751489E-2</v>
      </c>
      <c r="L240" s="199">
        <v>2.4728976459483409E-2</v>
      </c>
      <c r="M240" s="199">
        <v>1.0846042306790968E-2</v>
      </c>
      <c r="N240" s="199">
        <v>1.3178472724222619E-2</v>
      </c>
      <c r="O240" s="199">
        <v>1.9622056160254489E-2</v>
      </c>
      <c r="P240" s="199">
        <v>9.0874390786800669E-3</v>
      </c>
      <c r="Q240" s="199">
        <v>9.6830858697675819E-3</v>
      </c>
      <c r="R240" s="199">
        <v>0</v>
      </c>
      <c r="S240" s="199">
        <v>0</v>
      </c>
      <c r="T240" s="199">
        <v>6.4010777183044071E-3</v>
      </c>
      <c r="U240" s="199">
        <v>2.7764734819578814E-3</v>
      </c>
      <c r="V240" s="199">
        <v>7.8068834892773662E-4</v>
      </c>
      <c r="W240" s="199">
        <v>2.2496859535888567E-3</v>
      </c>
      <c r="X240" s="199">
        <v>0.7453281257217117</v>
      </c>
      <c r="Y240" s="199">
        <v>1</v>
      </c>
    </row>
    <row r="241" spans="2:25" ht="15" hidden="1" customHeight="1" outlineLevel="1">
      <c r="B241" s="41" t="s">
        <v>11</v>
      </c>
      <c r="C241" s="251">
        <v>0.21913634022913739</v>
      </c>
      <c r="D241" s="186">
        <v>2.7110847823814337E-2</v>
      </c>
      <c r="E241" s="251">
        <v>3.8900698098523652E-2</v>
      </c>
      <c r="F241" s="186">
        <v>0.17042044658171779</v>
      </c>
      <c r="G241" s="251">
        <v>3.9806716149190971E-2</v>
      </c>
      <c r="H241" s="186">
        <v>0.27251783965029253</v>
      </c>
      <c r="I241" s="251">
        <v>8.3206529524960018E-3</v>
      </c>
      <c r="J241" s="186">
        <v>3.5857406697564202E-2</v>
      </c>
      <c r="K241" s="251">
        <v>0.15705474439836917</v>
      </c>
      <c r="L241" s="186">
        <v>6.5457868224707963E-2</v>
      </c>
      <c r="M241" s="251">
        <v>1.9293538232800177E-2</v>
      </c>
      <c r="N241" s="186">
        <v>2.6255164109295202E-2</v>
      </c>
      <c r="O241" s="251">
        <v>4.6048173831565821E-2</v>
      </c>
      <c r="P241" s="186">
        <v>1.0024276637511471E-2</v>
      </c>
      <c r="Q241" s="251">
        <v>9.5209332760296268E-3</v>
      </c>
      <c r="R241" s="186">
        <v>0</v>
      </c>
      <c r="S241" s="251">
        <v>0</v>
      </c>
      <c r="T241" s="186">
        <v>5.4748270241178907E-3</v>
      </c>
      <c r="U241" s="251">
        <v>2.9890851927998666E-3</v>
      </c>
      <c r="V241" s="186">
        <v>6.2337139383520539E-4</v>
      </c>
      <c r="W241" s="251">
        <v>1.9862703418475798E-3</v>
      </c>
      <c r="X241" s="186">
        <v>0.78060811621811033</v>
      </c>
      <c r="Y241" s="256">
        <v>1</v>
      </c>
    </row>
    <row r="242" spans="2:25" ht="15" hidden="1" customHeight="1" outlineLevel="1">
      <c r="B242" s="41" t="s">
        <v>12</v>
      </c>
      <c r="C242" s="251">
        <v>0.20484540409457633</v>
      </c>
      <c r="D242" s="186">
        <v>2.2109002160767305E-2</v>
      </c>
      <c r="E242" s="251">
        <v>3.2881748511557771E-2</v>
      </c>
      <c r="F242" s="186">
        <v>0.16815899516547747</v>
      </c>
      <c r="G242" s="251">
        <v>1.9143776523807304E-2</v>
      </c>
      <c r="H242" s="186">
        <v>0.3143022587013633</v>
      </c>
      <c r="I242" s="251">
        <v>7.4305523169954455E-3</v>
      </c>
      <c r="J242" s="186">
        <v>3.6223942545352793E-2</v>
      </c>
      <c r="K242" s="251">
        <v>0.16215081844891105</v>
      </c>
      <c r="L242" s="186">
        <v>6.4908517154005196E-2</v>
      </c>
      <c r="M242" s="251">
        <v>2.1456108442537581E-2</v>
      </c>
      <c r="N242" s="186">
        <v>2.8672915792255439E-2</v>
      </c>
      <c r="O242" s="251">
        <v>4.7113277060112854E-2</v>
      </c>
      <c r="P242" s="186">
        <v>1.1682134029753299E-2</v>
      </c>
      <c r="Q242" s="251">
        <v>1.0702793452408712E-2</v>
      </c>
      <c r="R242" s="186">
        <v>0</v>
      </c>
      <c r="S242" s="251">
        <v>0</v>
      </c>
      <c r="T242" s="186">
        <v>2.8758413779166473E-3</v>
      </c>
      <c r="U242" s="251">
        <v>4.1621974537144986E-3</v>
      </c>
      <c r="V242" s="186">
        <v>1.5117598594723996E-3</v>
      </c>
      <c r="W242" s="251">
        <v>1.4651245938845621E-3</v>
      </c>
      <c r="X242" s="186">
        <v>0.79480094514138244</v>
      </c>
      <c r="Y242" s="256">
        <v>1</v>
      </c>
    </row>
    <row r="243" spans="2:25" ht="15" hidden="1" customHeight="1" outlineLevel="1">
      <c r="B243" s="41" t="s">
        <v>13</v>
      </c>
      <c r="C243" s="251">
        <v>0.25382506869933857</v>
      </c>
      <c r="D243" s="186">
        <v>3.5381885468881616E-2</v>
      </c>
      <c r="E243" s="251">
        <v>4.0636176588370133E-2</v>
      </c>
      <c r="F243" s="186">
        <v>0.13285209274065482</v>
      </c>
      <c r="G243" s="251">
        <v>4.9059613074278141E-2</v>
      </c>
      <c r="H243" s="186">
        <v>0.34046908874987919</v>
      </c>
      <c r="I243" s="251">
        <v>8.7686592927075126E-3</v>
      </c>
      <c r="J243" s="186">
        <v>4.2275984920667802E-2</v>
      </c>
      <c r="K243" s="251">
        <v>6.6210282116077712E-2</v>
      </c>
      <c r="L243" s="186">
        <v>2.4673074001960865E-2</v>
      </c>
      <c r="M243" s="251">
        <v>8.2957040473921866E-3</v>
      </c>
      <c r="N243" s="186">
        <v>1.6681166024552246E-2</v>
      </c>
      <c r="O243" s="251">
        <v>1.6560338042172419E-2</v>
      </c>
      <c r="P243" s="186">
        <v>1.2210530676498613E-2</v>
      </c>
      <c r="Q243" s="251">
        <v>9.5039838711904658E-3</v>
      </c>
      <c r="R243" s="186">
        <v>0</v>
      </c>
      <c r="S243" s="251">
        <v>0</v>
      </c>
      <c r="T243" s="186">
        <v>2.9999861910877282E-3</v>
      </c>
      <c r="U243" s="251">
        <v>3.2209287874394132E-3</v>
      </c>
      <c r="V243" s="186">
        <v>1.070190701078476E-3</v>
      </c>
      <c r="W243" s="251">
        <v>1.1703053150503334E-3</v>
      </c>
      <c r="X243" s="186">
        <v>0.74582970849386199</v>
      </c>
      <c r="Y243" s="256">
        <v>1</v>
      </c>
    </row>
    <row r="244" spans="2:25" ht="15" hidden="1" customHeight="1" outlineLevel="1">
      <c r="B244" s="41" t="s">
        <v>14</v>
      </c>
      <c r="C244" s="251">
        <v>0.3315157919983211</v>
      </c>
      <c r="D244" s="186">
        <v>2.31858314221043E-2</v>
      </c>
      <c r="E244" s="251">
        <v>3.1718906926893616E-2</v>
      </c>
      <c r="F244" s="186">
        <v>0.12219124282352235</v>
      </c>
      <c r="G244" s="251">
        <v>5.2678718652096355E-2</v>
      </c>
      <c r="H244" s="186">
        <v>0.33572799088606076</v>
      </c>
      <c r="I244" s="251">
        <v>8.7616734871310571E-3</v>
      </c>
      <c r="J244" s="186">
        <v>5.845362833715579E-2</v>
      </c>
      <c r="K244" s="251">
        <v>5.8048897483173687E-3</v>
      </c>
      <c r="L244" s="186">
        <v>1.3678403861432148E-3</v>
      </c>
      <c r="M244" s="251">
        <v>2.2859798234174273E-4</v>
      </c>
      <c r="N244" s="186">
        <v>4.0435610319137774E-3</v>
      </c>
      <c r="O244" s="251">
        <v>1.6489034791863412E-4</v>
      </c>
      <c r="P244" s="186">
        <v>1.0478032108647749E-2</v>
      </c>
      <c r="Q244" s="251">
        <v>9.4362249104345611E-3</v>
      </c>
      <c r="R244" s="186">
        <v>0</v>
      </c>
      <c r="S244" s="251">
        <v>0</v>
      </c>
      <c r="T244" s="186">
        <v>5.2839861492107749E-3</v>
      </c>
      <c r="U244" s="251">
        <v>1.8737539536208422E-3</v>
      </c>
      <c r="V244" s="186">
        <v>1.4652755917314985E-3</v>
      </c>
      <c r="W244" s="251">
        <v>1.2066975461318223E-3</v>
      </c>
      <c r="X244" s="186">
        <v>0.66826685254305895</v>
      </c>
      <c r="Y244" s="256">
        <v>1</v>
      </c>
    </row>
    <row r="245" spans="2:25" ht="15" hidden="1" customHeight="1" outlineLevel="1">
      <c r="B245" s="41" t="s">
        <v>15</v>
      </c>
      <c r="C245" s="251">
        <v>0.37932288264107106</v>
      </c>
      <c r="D245" s="186">
        <v>2.7648121269809364E-2</v>
      </c>
      <c r="E245" s="251">
        <v>3.091162237981359E-2</v>
      </c>
      <c r="F245" s="186">
        <v>9.2598887926523932E-2</v>
      </c>
      <c r="G245" s="251">
        <v>5.4814403154717736E-2</v>
      </c>
      <c r="H245" s="186">
        <v>0.29487387928001962</v>
      </c>
      <c r="I245" s="251">
        <v>1.1587793796391821E-2</v>
      </c>
      <c r="J245" s="186">
        <v>7.5944390414056706E-2</v>
      </c>
      <c r="K245" s="251">
        <v>5.4421245865197299E-3</v>
      </c>
      <c r="L245" s="186">
        <v>9.5776663010993621E-4</v>
      </c>
      <c r="M245" s="251">
        <v>2.6013414644961234E-4</v>
      </c>
      <c r="N245" s="186">
        <v>4.0645960382751922E-3</v>
      </c>
      <c r="O245" s="251">
        <v>1.5962777168498937E-4</v>
      </c>
      <c r="P245" s="186">
        <v>6.8758184618386165E-3</v>
      </c>
      <c r="Q245" s="251">
        <v>8.2208302417769528E-3</v>
      </c>
      <c r="R245" s="186">
        <v>0</v>
      </c>
      <c r="S245" s="251">
        <v>0</v>
      </c>
      <c r="T245" s="186">
        <v>7.8779261396388269E-3</v>
      </c>
      <c r="U245" s="251">
        <v>1.6701794630003518E-3</v>
      </c>
      <c r="V245" s="186">
        <v>3.6950873075229022E-4</v>
      </c>
      <c r="W245" s="251">
        <v>1.5578488088516555E-3</v>
      </c>
      <c r="X245" s="186">
        <v>0.62039333465371127</v>
      </c>
      <c r="Y245" s="256">
        <v>1</v>
      </c>
    </row>
    <row r="246" spans="2:25" ht="15" hidden="1" customHeight="1" outlineLevel="1">
      <c r="B246" s="41" t="s">
        <v>16</v>
      </c>
      <c r="C246" s="251">
        <v>0.33199623921947535</v>
      </c>
      <c r="D246" s="186">
        <v>3.8765969490830658E-2</v>
      </c>
      <c r="E246" s="251">
        <v>4.6033775452773901E-2</v>
      </c>
      <c r="F246" s="186">
        <v>0.1211420280236708</v>
      </c>
      <c r="G246" s="251">
        <v>4.7582332139383114E-2</v>
      </c>
      <c r="H246" s="186">
        <v>0.30730391726282846</v>
      </c>
      <c r="I246" s="251">
        <v>9.8378895384585354E-3</v>
      </c>
      <c r="J246" s="186">
        <v>6.0328645370758958E-2</v>
      </c>
      <c r="K246" s="251">
        <v>4.9124382285292293E-3</v>
      </c>
      <c r="L246" s="186">
        <v>6.311344479037552E-4</v>
      </c>
      <c r="M246" s="251">
        <v>1.1386446225067749E-4</v>
      </c>
      <c r="N246" s="186">
        <v>4.1088804520744478E-3</v>
      </c>
      <c r="O246" s="251">
        <v>5.8558866300348423E-5</v>
      </c>
      <c r="P246" s="186">
        <v>1.1018826675515563E-2</v>
      </c>
      <c r="Q246" s="251">
        <v>1.1464524713468214E-2</v>
      </c>
      <c r="R246" s="186">
        <v>0</v>
      </c>
      <c r="S246" s="251">
        <v>0</v>
      </c>
      <c r="T246" s="186">
        <v>5.7843146823344169E-3</v>
      </c>
      <c r="U246" s="251">
        <v>1.5713295790593495E-3</v>
      </c>
      <c r="V246" s="186">
        <v>7.4499891015443269E-4</v>
      </c>
      <c r="W246" s="251">
        <v>1.2752819772075879E-3</v>
      </c>
      <c r="X246" s="186">
        <v>0.66776627204497341</v>
      </c>
      <c r="Y246" s="256">
        <v>1</v>
      </c>
    </row>
    <row r="247" spans="2:25" ht="15" hidden="1" customHeight="1" outlineLevel="1">
      <c r="B247" s="41" t="s">
        <v>17</v>
      </c>
      <c r="C247" s="251">
        <v>0.35614295192614859</v>
      </c>
      <c r="D247" s="186">
        <v>2.189903590180451E-2</v>
      </c>
      <c r="E247" s="251">
        <v>3.8780993258684664E-2</v>
      </c>
      <c r="F247" s="186">
        <v>0.12036483376063825</v>
      </c>
      <c r="G247" s="251">
        <v>4.9806279334551083E-2</v>
      </c>
      <c r="H247" s="186">
        <v>0.29517623256309233</v>
      </c>
      <c r="I247" s="251">
        <v>1.8442371173709688E-2</v>
      </c>
      <c r="J247" s="186">
        <v>6.1826789970757599E-2</v>
      </c>
      <c r="K247" s="251">
        <v>8.0682814151028393E-3</v>
      </c>
      <c r="L247" s="186">
        <v>7.7406354693118618E-4</v>
      </c>
      <c r="M247" s="251">
        <v>7.0853435777299052E-4</v>
      </c>
      <c r="N247" s="186">
        <v>6.3890959429240765E-3</v>
      </c>
      <c r="O247" s="251">
        <v>1.9658756747458695E-4</v>
      </c>
      <c r="P247" s="186">
        <v>9.640981954899536E-3</v>
      </c>
      <c r="Q247" s="251">
        <v>1.1758393879573732E-2</v>
      </c>
      <c r="R247" s="186">
        <v>0</v>
      </c>
      <c r="S247" s="251">
        <v>0</v>
      </c>
      <c r="T247" s="186">
        <v>3.8662221603335436E-3</v>
      </c>
      <c r="U247" s="251">
        <v>2.0068314179697419E-3</v>
      </c>
      <c r="V247" s="186">
        <v>7.331078037073139E-4</v>
      </c>
      <c r="W247" s="251">
        <v>1.16723868188036E-3</v>
      </c>
      <c r="X247" s="186">
        <v>0.64353759327670512</v>
      </c>
      <c r="Y247" s="256">
        <v>1</v>
      </c>
    </row>
    <row r="248" spans="2:25" ht="15" hidden="1" customHeight="1" outlineLevel="1">
      <c r="B248" s="41" t="s">
        <v>18</v>
      </c>
      <c r="C248" s="251">
        <v>0.26042331576210787</v>
      </c>
      <c r="D248" s="186">
        <v>2.0058251360114306E-2</v>
      </c>
      <c r="E248" s="251">
        <v>3.4845135081437766E-2</v>
      </c>
      <c r="F248" s="186">
        <v>0.13655251710975183</v>
      </c>
      <c r="G248" s="251">
        <v>0.10344900469646306</v>
      </c>
      <c r="H248" s="186">
        <v>0.34886984752347172</v>
      </c>
      <c r="I248" s="251">
        <v>1.1121867087136087E-2</v>
      </c>
      <c r="J248" s="186">
        <v>4.6634906007330036E-2</v>
      </c>
      <c r="K248" s="251">
        <v>8.1923901234776646E-3</v>
      </c>
      <c r="L248" s="186">
        <v>1.9064850080951635E-3</v>
      </c>
      <c r="M248" s="251">
        <v>2.7054332709110972E-4</v>
      </c>
      <c r="N248" s="186">
        <v>5.6391374740553174E-3</v>
      </c>
      <c r="O248" s="251">
        <v>3.7622431423607443E-4</v>
      </c>
      <c r="P248" s="186">
        <v>8.8729756806912377E-3</v>
      </c>
      <c r="Q248" s="251">
        <v>1.0052375497229045E-2</v>
      </c>
      <c r="R248" s="186">
        <v>0</v>
      </c>
      <c r="S248" s="251">
        <v>0</v>
      </c>
      <c r="T248" s="186">
        <v>3.8848330874489034E-3</v>
      </c>
      <c r="U248" s="251">
        <v>4.7429627030660167E-3</v>
      </c>
      <c r="V248" s="186">
        <v>1.0990822663076332E-3</v>
      </c>
      <c r="W248" s="251">
        <v>9.4267440533308535E-4</v>
      </c>
      <c r="X248" s="186">
        <v>0.73931882262925852</v>
      </c>
      <c r="Y248" s="256">
        <v>1</v>
      </c>
    </row>
    <row r="249" spans="2:25" ht="15" hidden="1" customHeight="1" outlineLevel="1">
      <c r="B249" s="41" t="s">
        <v>19</v>
      </c>
      <c r="C249" s="251">
        <v>0.29577305760466421</v>
      </c>
      <c r="D249" s="186">
        <v>1.9478697633678679E-2</v>
      </c>
      <c r="E249" s="251">
        <v>2.7905894589896944E-2</v>
      </c>
      <c r="F249" s="186">
        <v>0.16958065884735926</v>
      </c>
      <c r="G249" s="251">
        <v>8.3296837149465563E-2</v>
      </c>
      <c r="H249" s="186">
        <v>0.26350815005405998</v>
      </c>
      <c r="I249" s="251">
        <v>8.6530170939001193E-3</v>
      </c>
      <c r="J249" s="186">
        <v>3.8953973750119754E-2</v>
      </c>
      <c r="K249" s="251">
        <v>6.431083799800183E-2</v>
      </c>
      <c r="L249" s="186">
        <v>2.8829704244049983E-2</v>
      </c>
      <c r="M249" s="251">
        <v>6.0252918554203677E-3</v>
      </c>
      <c r="N249" s="186">
        <v>1.1718696538793162E-2</v>
      </c>
      <c r="O249" s="251">
        <v>1.7737145359738322E-2</v>
      </c>
      <c r="P249" s="186">
        <v>9.901870885625521E-3</v>
      </c>
      <c r="Q249" s="251">
        <v>8.1089958531211075E-3</v>
      </c>
      <c r="R249" s="186">
        <v>0</v>
      </c>
      <c r="S249" s="251">
        <v>0</v>
      </c>
      <c r="T249" s="186">
        <v>4.2871610987176151E-3</v>
      </c>
      <c r="U249" s="251">
        <v>4.0613409610357615E-3</v>
      </c>
      <c r="V249" s="186">
        <v>4.7216937878933034E-4</v>
      </c>
      <c r="W249" s="251">
        <v>1.3241271709526874E-3</v>
      </c>
      <c r="X249" s="186">
        <v>0.7038437324647242</v>
      </c>
      <c r="Y249" s="256">
        <v>1</v>
      </c>
    </row>
    <row r="250" spans="2:25" ht="15" hidden="1" customHeight="1" outlineLevel="1">
      <c r="B250" s="41" t="s">
        <v>20</v>
      </c>
      <c r="C250" s="251">
        <v>0.19496695293122482</v>
      </c>
      <c r="D250" s="186">
        <v>2.5294269451891782E-2</v>
      </c>
      <c r="E250" s="251">
        <v>2.6330126596797086E-2</v>
      </c>
      <c r="F250" s="186">
        <v>0.15420651192131787</v>
      </c>
      <c r="G250" s="251">
        <v>5.685744598488867E-2</v>
      </c>
      <c r="H250" s="186">
        <v>0.29324076330843452</v>
      </c>
      <c r="I250" s="251">
        <v>3.0538072230426243E-3</v>
      </c>
      <c r="J250" s="186">
        <v>4.1832140962594445E-2</v>
      </c>
      <c r="K250" s="251">
        <v>0.17912801617227486</v>
      </c>
      <c r="L250" s="186">
        <v>8.2811223099972756E-2</v>
      </c>
      <c r="M250" s="251">
        <v>1.2770792412794449E-2</v>
      </c>
      <c r="N250" s="186">
        <v>2.9609743508867511E-2</v>
      </c>
      <c r="O250" s="251">
        <v>5.3936257150640154E-2</v>
      </c>
      <c r="P250" s="186">
        <v>8.2653514745731124E-3</v>
      </c>
      <c r="Q250" s="251">
        <v>8.0682160317710645E-3</v>
      </c>
      <c r="R250" s="186">
        <v>0</v>
      </c>
      <c r="S250" s="251">
        <v>0</v>
      </c>
      <c r="T250" s="186">
        <v>2.3333667866205967E-3</v>
      </c>
      <c r="U250" s="251">
        <v>3.8100904672468423E-3</v>
      </c>
      <c r="V250" s="186">
        <v>5.2330499361998017E-4</v>
      </c>
      <c r="W250" s="251">
        <v>9.068230368894178E-4</v>
      </c>
      <c r="X250" s="186">
        <v>0.80385023441196279</v>
      </c>
      <c r="Y250" s="256">
        <v>1</v>
      </c>
    </row>
    <row r="251" spans="2:25" ht="15" hidden="1" customHeight="1" outlineLevel="1">
      <c r="B251" s="41" t="s">
        <v>21</v>
      </c>
      <c r="C251" s="251">
        <v>0.1529891304347826</v>
      </c>
      <c r="D251" s="186">
        <v>2.5456672705314008E-2</v>
      </c>
      <c r="E251" s="251">
        <v>3.5624245169082129E-2</v>
      </c>
      <c r="F251" s="186">
        <v>0.16169610507246376</v>
      </c>
      <c r="G251" s="251">
        <v>5.6216032608695655E-2</v>
      </c>
      <c r="H251" s="186">
        <v>0.30025286835748793</v>
      </c>
      <c r="I251" s="251">
        <v>7.1557971014492754E-3</v>
      </c>
      <c r="J251" s="186">
        <v>5.0524607487922708E-2</v>
      </c>
      <c r="K251" s="251">
        <v>0.17890247584541061</v>
      </c>
      <c r="L251" s="186">
        <v>6.6908212560386468E-2</v>
      </c>
      <c r="M251" s="251">
        <v>1.6145833333333335E-2</v>
      </c>
      <c r="N251" s="186">
        <v>3.3952294685990335E-2</v>
      </c>
      <c r="O251" s="251">
        <v>6.189613526570048E-2</v>
      </c>
      <c r="P251" s="186">
        <v>9.7108997584541071E-3</v>
      </c>
      <c r="Q251" s="251">
        <v>1.0499698067632851E-2</v>
      </c>
      <c r="R251" s="186">
        <v>0</v>
      </c>
      <c r="S251" s="251">
        <v>0</v>
      </c>
      <c r="T251" s="186">
        <v>3.2872886473429954E-3</v>
      </c>
      <c r="U251" s="251">
        <v>3.5892210144927534E-3</v>
      </c>
      <c r="V251" s="186">
        <v>7.963466183574879E-4</v>
      </c>
      <c r="W251" s="251">
        <v>1.7096920289855072E-3</v>
      </c>
      <c r="X251" s="186">
        <v>0.84542195048309188</v>
      </c>
      <c r="Y251" s="256">
        <v>1</v>
      </c>
    </row>
    <row r="252" spans="2:25" ht="15" hidden="1" customHeight="1" outlineLevel="1">
      <c r="B252" s="41" t="s">
        <v>22</v>
      </c>
      <c r="C252" s="251">
        <v>0.12124074546847077</v>
      </c>
      <c r="D252" s="186">
        <v>2.7039644042452314E-2</v>
      </c>
      <c r="E252" s="251">
        <v>3.7951785258397465E-2</v>
      </c>
      <c r="F252" s="186">
        <v>0.17996644662460337</v>
      </c>
      <c r="G252" s="251">
        <v>2.9275320033553376E-2</v>
      </c>
      <c r="H252" s="186">
        <v>0.31151026660345016</v>
      </c>
      <c r="I252" s="251">
        <v>8.8952915861264092E-3</v>
      </c>
      <c r="J252" s="186">
        <v>6.5717203399102808E-2</v>
      </c>
      <c r="K252" s="251">
        <v>0.18558663700353767</v>
      </c>
      <c r="L252" s="186">
        <v>6.563696706663262E-2</v>
      </c>
      <c r="M252" s="251">
        <v>1.490207520332616E-2</v>
      </c>
      <c r="N252" s="186">
        <v>3.2131004048287684E-2</v>
      </c>
      <c r="O252" s="251">
        <v>7.2916590685291216E-2</v>
      </c>
      <c r="P252" s="186">
        <v>7.6953937050950067E-3</v>
      </c>
      <c r="Q252" s="251">
        <v>1.4019475546154127E-2</v>
      </c>
      <c r="R252" s="186">
        <v>0</v>
      </c>
      <c r="S252" s="251">
        <v>0</v>
      </c>
      <c r="T252" s="186">
        <v>5.5727780006564788E-3</v>
      </c>
      <c r="U252" s="251">
        <v>2.582151063131405E-3</v>
      </c>
      <c r="V252" s="186">
        <v>6.8200882599657171E-4</v>
      </c>
      <c r="W252" s="251">
        <v>1.5536671651044897E-3</v>
      </c>
      <c r="X252" s="186">
        <v>0.87804806885736175</v>
      </c>
      <c r="Y252" s="256">
        <v>1</v>
      </c>
    </row>
    <row r="253" spans="2:25" ht="15" customHeight="1" collapsed="1">
      <c r="B253" s="197">
        <v>1992</v>
      </c>
      <c r="C253" s="199">
        <v>0.2613692960102898</v>
      </c>
      <c r="D253" s="199">
        <v>2.6412609341076462E-2</v>
      </c>
      <c r="E253" s="199">
        <v>3.518044601971887E-2</v>
      </c>
      <c r="F253" s="199">
        <v>0.14306877910322185</v>
      </c>
      <c r="G253" s="199">
        <v>5.3312690092695118E-2</v>
      </c>
      <c r="H253" s="199">
        <v>0.30586428409096406</v>
      </c>
      <c r="I253" s="199">
        <v>9.2879472164868696E-3</v>
      </c>
      <c r="J253" s="199">
        <v>5.1754473978153546E-2</v>
      </c>
      <c r="K253" s="199">
        <v>8.3814256770805631E-2</v>
      </c>
      <c r="L253" s="199">
        <v>3.3102421581474514E-2</v>
      </c>
      <c r="M253" s="199">
        <v>8.1646172518338358E-3</v>
      </c>
      <c r="N253" s="199">
        <v>1.6650185922139966E-2</v>
      </c>
      <c r="O253" s="199">
        <v>2.5897032015357313E-2</v>
      </c>
      <c r="P253" s="199">
        <v>9.6639016087463198E-3</v>
      </c>
      <c r="Q253" s="199">
        <v>1.0059197706073778E-2</v>
      </c>
      <c r="R253" s="199">
        <v>0</v>
      </c>
      <c r="S253" s="199">
        <v>0</v>
      </c>
      <c r="T253" s="199">
        <v>4.5459051192657885E-3</v>
      </c>
      <c r="U253" s="199">
        <v>2.9752982249150175E-3</v>
      </c>
      <c r="V253" s="199">
        <v>8.2383575024056247E-4</v>
      </c>
      <c r="W253" s="199">
        <v>1.3590569951694091E-3</v>
      </c>
      <c r="X253" s="199">
        <v>0.73812268201753328</v>
      </c>
      <c r="Y253" s="199">
        <v>1</v>
      </c>
    </row>
    <row r="254" spans="2:25" ht="15" hidden="1" customHeight="1" outlineLevel="1">
      <c r="B254" s="41" t="s">
        <v>11</v>
      </c>
      <c r="C254" s="251">
        <v>0.18403674261983899</v>
      </c>
      <c r="D254" s="186">
        <v>2.3451420758271089E-2</v>
      </c>
      <c r="E254" s="251">
        <v>2.4247801770220442E-2</v>
      </c>
      <c r="F254" s="186">
        <v>0.18625497283577097</v>
      </c>
      <c r="G254" s="251">
        <v>2.7749696357011425E-2</v>
      </c>
      <c r="H254" s="186">
        <v>0.29057724895815906</v>
      </c>
      <c r="I254" s="251">
        <v>2.1200462555546668E-3</v>
      </c>
      <c r="J254" s="186">
        <v>3.4462570092438381E-2</v>
      </c>
      <c r="K254" s="251">
        <v>0.19145144984981491</v>
      </c>
      <c r="L254" s="186">
        <v>6.8750590921983754E-2</v>
      </c>
      <c r="M254" s="251">
        <v>1.8909503480075928E-2</v>
      </c>
      <c r="N254" s="186">
        <v>2.7073317963301018E-2</v>
      </c>
      <c r="O254" s="251">
        <v>7.6718037484454202E-2</v>
      </c>
      <c r="P254" s="186">
        <v>1.2745732634166564E-2</v>
      </c>
      <c r="Q254" s="251">
        <v>1.4807595802090227E-2</v>
      </c>
      <c r="R254" s="186">
        <v>0</v>
      </c>
      <c r="S254" s="251">
        <v>0</v>
      </c>
      <c r="T254" s="186">
        <v>3.3418910958057267E-3</v>
      </c>
      <c r="U254" s="251">
        <v>2.1455013563932302E-3</v>
      </c>
      <c r="V254" s="186">
        <v>5.1637490272515038E-4</v>
      </c>
      <c r="W254" s="251">
        <v>1.6218535677142048E-3</v>
      </c>
      <c r="X254" s="186">
        <v>0.81549415623613597</v>
      </c>
      <c r="Y254" s="256">
        <v>1</v>
      </c>
    </row>
    <row r="255" spans="2:25" ht="15" hidden="1" customHeight="1" outlineLevel="1">
      <c r="B255" s="41" t="s">
        <v>12</v>
      </c>
      <c r="C255" s="251">
        <v>0.18270673784913208</v>
      </c>
      <c r="D255" s="186">
        <v>2.5231348870230243E-2</v>
      </c>
      <c r="E255" s="251">
        <v>3.3480126666362069E-2</v>
      </c>
      <c r="F255" s="186">
        <v>0.16658173038059657</v>
      </c>
      <c r="G255" s="251">
        <v>2.8187131625469639E-2</v>
      </c>
      <c r="H255" s="186">
        <v>0.31132019105392461</v>
      </c>
      <c r="I255" s="251">
        <v>2.2247449275464193E-3</v>
      </c>
      <c r="J255" s="186">
        <v>3.9230020349562605E-2</v>
      </c>
      <c r="K255" s="251">
        <v>0.18173670688546251</v>
      </c>
      <c r="L255" s="186">
        <v>7.3529049967138438E-2</v>
      </c>
      <c r="M255" s="251">
        <v>1.5833295258446473E-2</v>
      </c>
      <c r="N255" s="186">
        <v>2.7902448625262276E-2</v>
      </c>
      <c r="O255" s="251">
        <v>6.4471913034615344E-2</v>
      </c>
      <c r="P255" s="186">
        <v>9.3664221673162833E-3</v>
      </c>
      <c r="Q255" s="251">
        <v>8.4561394876408909E-3</v>
      </c>
      <c r="R255" s="186">
        <v>0</v>
      </c>
      <c r="S255" s="251">
        <v>0</v>
      </c>
      <c r="T255" s="186">
        <v>6.3052012638519367E-3</v>
      </c>
      <c r="U255" s="251">
        <v>2.1052483595581438E-3</v>
      </c>
      <c r="V255" s="186">
        <v>5.8342442017804994E-4</v>
      </c>
      <c r="W255" s="251">
        <v>2.0138686310965217E-3</v>
      </c>
      <c r="X255" s="186">
        <v>0.8168223050887965</v>
      </c>
      <c r="Y255" s="256">
        <v>1</v>
      </c>
    </row>
    <row r="256" spans="2:25" ht="15" hidden="1" customHeight="1" outlineLevel="1">
      <c r="B256" s="41" t="s">
        <v>13</v>
      </c>
      <c r="C256" s="251">
        <v>0.27464786209021752</v>
      </c>
      <c r="D256" s="186">
        <v>2.5082323769801598E-2</v>
      </c>
      <c r="E256" s="251">
        <v>2.7956041435998866E-2</v>
      </c>
      <c r="F256" s="186">
        <v>0.14999587933252354</v>
      </c>
      <c r="G256" s="251">
        <v>5.1626588696471631E-2</v>
      </c>
      <c r="H256" s="186">
        <v>0.31254008692816782</v>
      </c>
      <c r="I256" s="251">
        <v>8.9902214769188877E-3</v>
      </c>
      <c r="J256" s="186">
        <v>5.8717719945105544E-2</v>
      </c>
      <c r="K256" s="251">
        <v>6.1910341442090289E-2</v>
      </c>
      <c r="L256" s="186">
        <v>2.2606340094811182E-2</v>
      </c>
      <c r="M256" s="251">
        <v>5.2565384243284212E-3</v>
      </c>
      <c r="N256" s="186">
        <v>1.6765741845557382E-2</v>
      </c>
      <c r="O256" s="251">
        <v>1.72817210773933E-2</v>
      </c>
      <c r="P256" s="186">
        <v>1.1641781418297914E-2</v>
      </c>
      <c r="Q256" s="251">
        <v>8.6569848896915231E-3</v>
      </c>
      <c r="R256" s="186">
        <v>0</v>
      </c>
      <c r="S256" s="251">
        <v>0</v>
      </c>
      <c r="T256" s="186">
        <v>3.6226041901813453E-3</v>
      </c>
      <c r="U256" s="251">
        <v>1.985086766924298E-3</v>
      </c>
      <c r="V256" s="186">
        <v>1.1287045696410718E-3</v>
      </c>
      <c r="W256" s="251">
        <v>1.221867486500335E-3</v>
      </c>
      <c r="X256" s="186">
        <v>0.72507623234831464</v>
      </c>
      <c r="Y256" s="256">
        <v>1</v>
      </c>
    </row>
    <row r="257" spans="2:25" ht="15" hidden="1" customHeight="1" outlineLevel="1">
      <c r="B257" s="41" t="s">
        <v>14</v>
      </c>
      <c r="C257" s="251">
        <v>0.35269450761491283</v>
      </c>
      <c r="D257" s="186">
        <v>2.8478395699813933E-2</v>
      </c>
      <c r="E257" s="251">
        <v>2.5466887189029012E-2</v>
      </c>
      <c r="F257" s="186">
        <v>0.11942319619598925</v>
      </c>
      <c r="G257" s="251">
        <v>4.8173799186823789E-2</v>
      </c>
      <c r="H257" s="186">
        <v>0.31717662462959134</v>
      </c>
      <c r="I257" s="251">
        <v>1.1081248707876783E-2</v>
      </c>
      <c r="J257" s="186">
        <v>6.0660877954655086E-2</v>
      </c>
      <c r="K257" s="251">
        <v>6.8155192612500866E-3</v>
      </c>
      <c r="L257" s="186">
        <v>8.2695885879677483E-4</v>
      </c>
      <c r="M257" s="251">
        <v>4.6861001998483909E-4</v>
      </c>
      <c r="N257" s="186">
        <v>5.3683412583557305E-3</v>
      </c>
      <c r="O257" s="251">
        <v>1.5160912411274206E-4</v>
      </c>
      <c r="P257" s="186">
        <v>9.0793191372062574E-3</v>
      </c>
      <c r="Q257" s="251">
        <v>9.7684515195369023E-3</v>
      </c>
      <c r="R257" s="186">
        <v>0</v>
      </c>
      <c r="S257" s="251">
        <v>0</v>
      </c>
      <c r="T257" s="186">
        <v>5.785266349665771E-3</v>
      </c>
      <c r="U257" s="251">
        <v>2.3843980428640342E-3</v>
      </c>
      <c r="V257" s="186">
        <v>1.0888291640824203E-3</v>
      </c>
      <c r="W257" s="251">
        <v>1.4816346220108882E-3</v>
      </c>
      <c r="X257" s="186">
        <v>0.64686444766039564</v>
      </c>
      <c r="Y257" s="256">
        <v>1</v>
      </c>
    </row>
    <row r="258" spans="2:25" ht="15" hidden="1" customHeight="1" outlineLevel="1">
      <c r="B258" s="41" t="s">
        <v>15</v>
      </c>
      <c r="C258" s="251">
        <v>0.39177247302994794</v>
      </c>
      <c r="D258" s="186">
        <v>2.6136487188470229E-2</v>
      </c>
      <c r="E258" s="251">
        <v>2.7861000036241951E-2</v>
      </c>
      <c r="F258" s="186">
        <v>0.10810370030322433</v>
      </c>
      <c r="G258" s="251">
        <v>6.3658987399881614E-2</v>
      </c>
      <c r="H258" s="186">
        <v>0.27965799678654701</v>
      </c>
      <c r="I258" s="251">
        <v>7.9037655387366058E-3</v>
      </c>
      <c r="J258" s="186">
        <v>6.6712371794097391E-2</v>
      </c>
      <c r="K258" s="251">
        <v>5.7171678123150152E-3</v>
      </c>
      <c r="L258" s="186">
        <v>3.8054048829989006E-4</v>
      </c>
      <c r="M258" s="251">
        <v>2.7181463449992146E-4</v>
      </c>
      <c r="N258" s="186">
        <v>4.9621271609263445E-3</v>
      </c>
      <c r="O258" s="251">
        <v>1.0268552858885923E-4</v>
      </c>
      <c r="P258" s="186">
        <v>5.6507242349928119E-3</v>
      </c>
      <c r="Q258" s="251">
        <v>6.4269060246203652E-3</v>
      </c>
      <c r="R258" s="186">
        <v>0</v>
      </c>
      <c r="S258" s="251">
        <v>0</v>
      </c>
      <c r="T258" s="186">
        <v>5.4815951290817502E-3</v>
      </c>
      <c r="U258" s="251">
        <v>2.0748517100160672E-3</v>
      </c>
      <c r="V258" s="186">
        <v>5.5873008202761637E-4</v>
      </c>
      <c r="W258" s="251">
        <v>1.9661258562160989E-3</v>
      </c>
      <c r="X258" s="186">
        <v>0.60791040989646894</v>
      </c>
      <c r="Y258" s="256">
        <v>1</v>
      </c>
    </row>
    <row r="259" spans="2:25" ht="15" hidden="1" customHeight="1" outlineLevel="1">
      <c r="B259" s="41" t="s">
        <v>16</v>
      </c>
      <c r="C259" s="251">
        <v>0.35479882149358072</v>
      </c>
      <c r="D259" s="186">
        <v>2.839191901049672E-2</v>
      </c>
      <c r="E259" s="251">
        <v>4.0042277018088622E-2</v>
      </c>
      <c r="F259" s="186">
        <v>0.10217636839033017</v>
      </c>
      <c r="G259" s="251">
        <v>4.9727306325318889E-2</v>
      </c>
      <c r="H259" s="186">
        <v>0.31170665828494848</v>
      </c>
      <c r="I259" s="251">
        <v>1.4658796141185898E-2</v>
      </c>
      <c r="J259" s="186">
        <v>6.6385971214324449E-2</v>
      </c>
      <c r="K259" s="251">
        <v>6.4140868129552815E-3</v>
      </c>
      <c r="L259" s="186">
        <v>5.9408881627803355E-4</v>
      </c>
      <c r="M259" s="251">
        <v>4.9737668339556302E-4</v>
      </c>
      <c r="N259" s="186">
        <v>5.2120931614160039E-3</v>
      </c>
      <c r="O259" s="251">
        <v>1.1052815186568066E-4</v>
      </c>
      <c r="P259" s="186">
        <v>6.8078433539767681E-3</v>
      </c>
      <c r="Q259" s="251">
        <v>9.0287684055277897E-3</v>
      </c>
      <c r="R259" s="186">
        <v>0</v>
      </c>
      <c r="S259" s="251">
        <v>0</v>
      </c>
      <c r="T259" s="186">
        <v>5.2569952231114369E-3</v>
      </c>
      <c r="U259" s="251">
        <v>2.428165336299172E-3</v>
      </c>
      <c r="V259" s="186">
        <v>7.7715106780556716E-4</v>
      </c>
      <c r="W259" s="251">
        <v>9.8784535729952092E-4</v>
      </c>
      <c r="X259" s="186">
        <v>0.64479015194166867</v>
      </c>
      <c r="Y259" s="256">
        <v>1</v>
      </c>
    </row>
    <row r="260" spans="2:25" ht="15" hidden="1" customHeight="1" outlineLevel="1">
      <c r="B260" s="41" t="s">
        <v>17</v>
      </c>
      <c r="C260" s="251">
        <v>0.33848116070154111</v>
      </c>
      <c r="D260" s="186">
        <v>2.7300061239806796E-2</v>
      </c>
      <c r="E260" s="251">
        <v>3.8535033313534001E-2</v>
      </c>
      <c r="F260" s="186">
        <v>0.13078152123363676</v>
      </c>
      <c r="G260" s="251">
        <v>6.3496010203564796E-2</v>
      </c>
      <c r="H260" s="186">
        <v>0.29931531133304784</v>
      </c>
      <c r="I260" s="251">
        <v>8.8037977889206601E-3</v>
      </c>
      <c r="J260" s="186">
        <v>5.0792203666100315E-2</v>
      </c>
      <c r="K260" s="251">
        <v>1.0668618973289313E-2</v>
      </c>
      <c r="L260" s="186">
        <v>2.8501834891955483E-3</v>
      </c>
      <c r="M260" s="251">
        <v>1.4227894962220104E-3</v>
      </c>
      <c r="N260" s="186">
        <v>5.1432228714562642E-3</v>
      </c>
      <c r="O260" s="251">
        <v>1.2524231164154913E-3</v>
      </c>
      <c r="P260" s="186">
        <v>9.1721575290428636E-3</v>
      </c>
      <c r="Q260" s="251">
        <v>1.3095188761344329E-2</v>
      </c>
      <c r="R260" s="186">
        <v>0</v>
      </c>
      <c r="S260" s="251">
        <v>0</v>
      </c>
      <c r="T260" s="186">
        <v>4.2177190243992283E-3</v>
      </c>
      <c r="U260" s="251">
        <v>2.5462867035947307E-3</v>
      </c>
      <c r="V260" s="186">
        <v>7.597419640020444E-4</v>
      </c>
      <c r="W260" s="251">
        <v>1.6898503078106079E-3</v>
      </c>
      <c r="X260" s="186">
        <v>0.66117350204209435</v>
      </c>
      <c r="Y260" s="256">
        <v>1</v>
      </c>
    </row>
    <row r="261" spans="2:25" ht="15" hidden="1" customHeight="1" outlineLevel="1">
      <c r="B261" s="41" t="s">
        <v>18</v>
      </c>
      <c r="C261" s="251">
        <v>0.28329436289091503</v>
      </c>
      <c r="D261" s="186">
        <v>2.673049517827248E-2</v>
      </c>
      <c r="E261" s="251">
        <v>3.3256314825832099E-2</v>
      </c>
      <c r="F261" s="186">
        <v>0.15692405606209445</v>
      </c>
      <c r="G261" s="251">
        <v>0.1275371141580309</v>
      </c>
      <c r="H261" s="186">
        <v>0.29392476168075599</v>
      </c>
      <c r="I261" s="251">
        <v>2.3105552250370105E-3</v>
      </c>
      <c r="J261" s="186">
        <v>4.1811364611148774E-2</v>
      </c>
      <c r="K261" s="251">
        <v>2.1998699447957166E-3</v>
      </c>
      <c r="L261" s="186">
        <v>9.5004865540443937E-4</v>
      </c>
      <c r="M261" s="251">
        <v>1.2913282694817623E-4</v>
      </c>
      <c r="N261" s="186">
        <v>9.2237733534411592E-4</v>
      </c>
      <c r="O261" s="251">
        <v>1.9831112709898493E-4</v>
      </c>
      <c r="P261" s="186">
        <v>1.1451314618297199E-2</v>
      </c>
      <c r="Q261" s="251">
        <v>1.122072028446117E-2</v>
      </c>
      <c r="R261" s="186">
        <v>0</v>
      </c>
      <c r="S261" s="251">
        <v>0</v>
      </c>
      <c r="T261" s="186">
        <v>4.2152644225226096E-3</v>
      </c>
      <c r="U261" s="251">
        <v>3.0115619998985384E-3</v>
      </c>
      <c r="V261" s="186">
        <v>7.0561866153824864E-4</v>
      </c>
      <c r="W261" s="251">
        <v>1.0053912955250864E-3</v>
      </c>
      <c r="X261" s="186">
        <v>0.71630440296821041</v>
      </c>
      <c r="Y261" s="256">
        <v>1</v>
      </c>
    </row>
    <row r="262" spans="2:25" ht="15" hidden="1" customHeight="1" outlineLevel="1">
      <c r="B262" s="41" t="s">
        <v>19</v>
      </c>
      <c r="C262" s="251">
        <v>0.27115400725746358</v>
      </c>
      <c r="D262" s="186">
        <v>2.5696535729560276E-2</v>
      </c>
      <c r="E262" s="251">
        <v>2.4748568128006489E-2</v>
      </c>
      <c r="F262" s="186">
        <v>0.14396321003875645</v>
      </c>
      <c r="G262" s="251">
        <v>0.12839890476673382</v>
      </c>
      <c r="H262" s="186">
        <v>0.26677131053214054</v>
      </c>
      <c r="I262" s="251">
        <v>7.5793316607951468E-3</v>
      </c>
      <c r="J262" s="186">
        <v>4.7420425835864921E-2</v>
      </c>
      <c r="K262" s="251">
        <v>5.5771359032808498E-2</v>
      </c>
      <c r="L262" s="186">
        <v>2.1185973606818311E-2</v>
      </c>
      <c r="M262" s="251">
        <v>3.2274989969180031E-3</v>
      </c>
      <c r="N262" s="186">
        <v>1.3999056441550081E-2</v>
      </c>
      <c r="O262" s="251">
        <v>1.7358829987522102E-2</v>
      </c>
      <c r="P262" s="186">
        <v>9.4884943188081189E-3</v>
      </c>
      <c r="Q262" s="251">
        <v>9.029942548754194E-3</v>
      </c>
      <c r="R262" s="186">
        <v>0</v>
      </c>
      <c r="S262" s="251">
        <v>0</v>
      </c>
      <c r="T262" s="186">
        <v>4.8765217084580752E-3</v>
      </c>
      <c r="U262" s="251">
        <v>2.3368503666209585E-3</v>
      </c>
      <c r="V262" s="186">
        <v>7.2751001979709084E-4</v>
      </c>
      <c r="W262" s="251">
        <v>1.5299756173914577E-3</v>
      </c>
      <c r="X262" s="186">
        <v>0.7283389403044962</v>
      </c>
      <c r="Y262" s="256">
        <v>1</v>
      </c>
    </row>
    <row r="263" spans="2:25" ht="15" hidden="1" customHeight="1" outlineLevel="1">
      <c r="B263" s="41" t="s">
        <v>20</v>
      </c>
      <c r="C263" s="251">
        <v>0.28063373244426681</v>
      </c>
      <c r="D263" s="186">
        <v>2.3532404295136176E-2</v>
      </c>
      <c r="E263" s="251">
        <v>3.1388651683351802E-2</v>
      </c>
      <c r="F263" s="186">
        <v>0.15938152946092771</v>
      </c>
      <c r="G263" s="251">
        <v>5.6229219280873564E-2</v>
      </c>
      <c r="H263" s="186">
        <v>0.22037100964770437</v>
      </c>
      <c r="I263" s="251">
        <v>7.9797961445520448E-3</v>
      </c>
      <c r="J263" s="186">
        <v>2.0091208052471884E-2</v>
      </c>
      <c r="K263" s="251">
        <v>0.18046839513799307</v>
      </c>
      <c r="L263" s="186">
        <v>6.5975035883646144E-2</v>
      </c>
      <c r="M263" s="251">
        <v>8.8192009302494601E-3</v>
      </c>
      <c r="N263" s="186">
        <v>2.9938770689874453E-2</v>
      </c>
      <c r="O263" s="251">
        <v>7.5735387634223009E-2</v>
      </c>
      <c r="P263" s="186">
        <v>7.9034866185795534E-3</v>
      </c>
      <c r="Q263" s="251">
        <v>5.5596940351387196E-3</v>
      </c>
      <c r="R263" s="186">
        <v>0</v>
      </c>
      <c r="S263" s="251">
        <v>0</v>
      </c>
      <c r="T263" s="186">
        <v>3.288577190719308E-3</v>
      </c>
      <c r="U263" s="251">
        <v>1.6315703410309053E-3</v>
      </c>
      <c r="V263" s="186">
        <v>3.8881520376460326E-4</v>
      </c>
      <c r="W263" s="251">
        <v>8.9391158996348047E-4</v>
      </c>
      <c r="X263" s="186">
        <v>0.71910826868220723</v>
      </c>
      <c r="Y263" s="256">
        <v>1</v>
      </c>
    </row>
    <row r="264" spans="2:25" ht="15" hidden="1" customHeight="1" outlineLevel="1">
      <c r="B264" s="41" t="s">
        <v>21</v>
      </c>
      <c r="C264" s="251">
        <v>0.15339664957688412</v>
      </c>
      <c r="D264" s="186">
        <v>2.5687756844391559E-2</v>
      </c>
      <c r="E264" s="251">
        <v>3.4384524530989426E-2</v>
      </c>
      <c r="F264" s="186">
        <v>0.16116888804349269</v>
      </c>
      <c r="G264" s="251">
        <v>7.3210328185755166E-2</v>
      </c>
      <c r="H264" s="186">
        <v>0.27227164349445504</v>
      </c>
      <c r="I264" s="251">
        <v>5.688730033044178E-3</v>
      </c>
      <c r="J264" s="186">
        <v>3.4627821694144502E-2</v>
      </c>
      <c r="K264" s="251">
        <v>0.21348220170661902</v>
      </c>
      <c r="L264" s="186">
        <v>7.3104162150923871E-2</v>
      </c>
      <c r="M264" s="251">
        <v>1.0700651594038777E-2</v>
      </c>
      <c r="N264" s="186">
        <v>3.7498728219374416E-2</v>
      </c>
      <c r="O264" s="251">
        <v>9.2178659742281954E-2</v>
      </c>
      <c r="P264" s="186">
        <v>8.3251865646882927E-3</v>
      </c>
      <c r="Q264" s="251">
        <v>8.5817544821972826E-3</v>
      </c>
      <c r="R264" s="186">
        <v>0</v>
      </c>
      <c r="S264" s="251">
        <v>0</v>
      </c>
      <c r="T264" s="186">
        <v>3.415007453740362E-3</v>
      </c>
      <c r="U264" s="251">
        <v>1.5615254289771344E-3</v>
      </c>
      <c r="V264" s="186">
        <v>1.7517395747165588E-3</v>
      </c>
      <c r="W264" s="251">
        <v>1.866752779117141E-3</v>
      </c>
      <c r="X264" s="186">
        <v>0.84602386081632819</v>
      </c>
      <c r="Y264" s="256">
        <v>1</v>
      </c>
    </row>
    <row r="265" spans="2:25" ht="15" hidden="1" customHeight="1" outlineLevel="1">
      <c r="B265" s="41" t="s">
        <v>22</v>
      </c>
      <c r="C265" s="251">
        <v>0.12028663324188818</v>
      </c>
      <c r="D265" s="186">
        <v>2.6416611484249362E-2</v>
      </c>
      <c r="E265" s="251">
        <v>3.0933686500804088E-2</v>
      </c>
      <c r="F265" s="186">
        <v>0.17403746097814776</v>
      </c>
      <c r="G265" s="251">
        <v>4.9200643269321727E-2</v>
      </c>
      <c r="H265" s="186">
        <v>0.28492574023271211</v>
      </c>
      <c r="I265" s="251">
        <v>1.9392678081543847E-3</v>
      </c>
      <c r="J265" s="186">
        <v>5.0439882697947212E-2</v>
      </c>
      <c r="K265" s="251">
        <v>0.22924510453126479</v>
      </c>
      <c r="L265" s="186">
        <v>7.2826601078422093E-2</v>
      </c>
      <c r="M265" s="251">
        <v>1.689054961687636E-2</v>
      </c>
      <c r="N265" s="186">
        <v>3.9542143600416232E-2</v>
      </c>
      <c r="O265" s="251">
        <v>9.9985810235550088E-2</v>
      </c>
      <c r="P265" s="186">
        <v>8.6604862359284836E-3</v>
      </c>
      <c r="Q265" s="251">
        <v>1.0164601267618957E-2</v>
      </c>
      <c r="R265" s="186">
        <v>0</v>
      </c>
      <c r="S265" s="251">
        <v>0</v>
      </c>
      <c r="T265" s="186">
        <v>5.183993945700501E-3</v>
      </c>
      <c r="U265" s="251">
        <v>4.5265348595213322E-3</v>
      </c>
      <c r="V265" s="186">
        <v>5.8178034244631539E-4</v>
      </c>
      <c r="W265" s="251">
        <v>2.8616024973985433E-3</v>
      </c>
      <c r="X265" s="186">
        <v>0.87911739665121547</v>
      </c>
      <c r="Y265" s="256">
        <v>1</v>
      </c>
    </row>
    <row r="266" spans="2:25" ht="15" customHeight="1" collapsed="1">
      <c r="B266" s="197">
        <v>1991</v>
      </c>
      <c r="C266" s="199">
        <v>0.27148010718119103</v>
      </c>
      <c r="D266" s="199">
        <v>2.5997330716991958E-2</v>
      </c>
      <c r="E266" s="199">
        <v>3.0852057166717472E-2</v>
      </c>
      <c r="F266" s="199">
        <v>0.14495397920418479</v>
      </c>
      <c r="G266" s="199">
        <v>6.1642633726723829E-2</v>
      </c>
      <c r="H266" s="199">
        <v>0.28891978574008559</v>
      </c>
      <c r="I266" s="199">
        <v>6.9889360524839446E-3</v>
      </c>
      <c r="J266" s="199">
        <v>4.8292055937105338E-2</v>
      </c>
      <c r="K266" s="199">
        <v>9.2604203224145476E-2</v>
      </c>
      <c r="L266" s="199">
        <v>3.2784213317211749E-2</v>
      </c>
      <c r="M266" s="199">
        <v>6.73340728084085E-3</v>
      </c>
      <c r="N266" s="199">
        <v>1.7400612756713556E-2</v>
      </c>
      <c r="O266" s="199">
        <v>3.568596986937933E-2</v>
      </c>
      <c r="P266" s="199">
        <v>9.0975287357794084E-3</v>
      </c>
      <c r="Q266" s="199">
        <v>9.4190210750396425E-3</v>
      </c>
      <c r="R266" s="199">
        <v>0</v>
      </c>
      <c r="S266" s="199">
        <v>0</v>
      </c>
      <c r="T266" s="199">
        <v>4.6267358665051097E-3</v>
      </c>
      <c r="U266" s="199">
        <v>2.3439481308614712E-3</v>
      </c>
      <c r="V266" s="199">
        <v>7.87079850499658E-4</v>
      </c>
      <c r="W266" s="199">
        <v>1.5792830848919094E-3</v>
      </c>
      <c r="X266" s="199">
        <v>0.72810457851201549</v>
      </c>
      <c r="Y266" s="199">
        <v>1</v>
      </c>
    </row>
    <row r="267" spans="2:25" ht="15" hidden="1" customHeight="1" outlineLevel="1">
      <c r="B267" s="41" t="s">
        <v>11</v>
      </c>
      <c r="C267" s="251">
        <v>0.19985488380033717</v>
      </c>
      <c r="D267" s="186">
        <v>2.6056894086514865E-2</v>
      </c>
      <c r="E267" s="251">
        <v>3.2988326682174184E-2</v>
      </c>
      <c r="F267" s="186">
        <v>0.16309780405044921</v>
      </c>
      <c r="G267" s="251">
        <v>4.6966431208519177E-2</v>
      </c>
      <c r="H267" s="186">
        <v>0.24532747177703323</v>
      </c>
      <c r="I267" s="251">
        <v>3.8071661793892316E-3</v>
      </c>
      <c r="J267" s="186">
        <v>3.1724962120403766E-2</v>
      </c>
      <c r="K267" s="251">
        <v>0.22563861798160439</v>
      </c>
      <c r="L267" s="186">
        <v>8.6250240081947968E-2</v>
      </c>
      <c r="M267" s="251">
        <v>1.3965300155786509E-2</v>
      </c>
      <c r="N267" s="186">
        <v>3.0815851810751402E-2</v>
      </c>
      <c r="O267" s="251">
        <v>9.4607225933118502E-2</v>
      </c>
      <c r="P267" s="186">
        <v>8.2716233807806402E-3</v>
      </c>
      <c r="Q267" s="251">
        <v>7.5844554941420003E-3</v>
      </c>
      <c r="R267" s="186">
        <v>0</v>
      </c>
      <c r="S267" s="251">
        <v>0</v>
      </c>
      <c r="T267" s="186">
        <v>2.5181928765018458E-3</v>
      </c>
      <c r="U267" s="251">
        <v>3.6108324974924774E-3</v>
      </c>
      <c r="V267" s="186">
        <v>5.3778356345632642E-4</v>
      </c>
      <c r="W267" s="251">
        <v>1.4682344907061609E-3</v>
      </c>
      <c r="X267" s="186">
        <v>0.79959879638916764</v>
      </c>
      <c r="Y267" s="256">
        <v>1</v>
      </c>
    </row>
    <row r="268" spans="2:25" ht="15" hidden="1" customHeight="1" outlineLevel="1">
      <c r="B268" s="41" t="s">
        <v>12</v>
      </c>
      <c r="C268" s="251">
        <v>0.20052599377208763</v>
      </c>
      <c r="D268" s="186">
        <v>2.5454993744692119E-2</v>
      </c>
      <c r="E268" s="251">
        <v>2.6144447386925038E-2</v>
      </c>
      <c r="F268" s="186">
        <v>0.17093884409215848</v>
      </c>
      <c r="G268" s="251">
        <v>2.8815509510807528E-2</v>
      </c>
      <c r="H268" s="186">
        <v>0.2930862867213968</v>
      </c>
      <c r="I268" s="251">
        <v>4.9311916133215226E-3</v>
      </c>
      <c r="J268" s="186">
        <v>2.3395764654314335E-2</v>
      </c>
      <c r="K268" s="251">
        <v>0.19606509172929584</v>
      </c>
      <c r="L268" s="186">
        <v>7.1392696357310492E-2</v>
      </c>
      <c r="M268" s="251">
        <v>1.3574474691115637E-2</v>
      </c>
      <c r="N268" s="186">
        <v>3.094779329175304E-2</v>
      </c>
      <c r="O268" s="251">
        <v>8.0150127389116671E-2</v>
      </c>
      <c r="P268" s="186">
        <v>8.7665628681271521E-3</v>
      </c>
      <c r="Q268" s="251">
        <v>1.0323540960851817E-2</v>
      </c>
      <c r="R268" s="186">
        <v>0</v>
      </c>
      <c r="S268" s="251">
        <v>0</v>
      </c>
      <c r="T268" s="186">
        <v>2.9495831316719481E-3</v>
      </c>
      <c r="U268" s="251">
        <v>5.438008529135124E-3</v>
      </c>
      <c r="V268" s="186">
        <v>9.2688138657802703E-4</v>
      </c>
      <c r="W268" s="251">
        <v>1.0729907677134796E-3</v>
      </c>
      <c r="X268" s="186">
        <v>0.79830969709698929</v>
      </c>
      <c r="Y268" s="256">
        <v>1</v>
      </c>
    </row>
    <row r="269" spans="2:25" ht="15" hidden="1" customHeight="1" outlineLevel="1">
      <c r="B269" s="41" t="s">
        <v>13</v>
      </c>
      <c r="C269" s="251">
        <v>0.314832556816939</v>
      </c>
      <c r="D269" s="186">
        <v>2.2092438261478223E-2</v>
      </c>
      <c r="E269" s="251">
        <v>2.47654045541046E-2</v>
      </c>
      <c r="F269" s="186">
        <v>0.12521381542970886</v>
      </c>
      <c r="G269" s="251">
        <v>4.711157775007109E-2</v>
      </c>
      <c r="H269" s="186">
        <v>0.31065030513813241</v>
      </c>
      <c r="I269" s="251">
        <v>5.1840671960102372E-3</v>
      </c>
      <c r="J269" s="186">
        <v>5.3104971892293892E-2</v>
      </c>
      <c r="K269" s="251">
        <v>7.1701992694183786E-2</v>
      </c>
      <c r="L269" s="186">
        <v>2.9048275258656518E-2</v>
      </c>
      <c r="M269" s="251">
        <v>6.3871207647045953E-3</v>
      </c>
      <c r="N269" s="186">
        <v>1.523284554979548E-2</v>
      </c>
      <c r="O269" s="251">
        <v>2.1033751121027188E-2</v>
      </c>
      <c r="P269" s="186">
        <v>6.8158453091847673E-3</v>
      </c>
      <c r="Q269" s="251">
        <v>7.2751930354135221E-3</v>
      </c>
      <c r="R269" s="186">
        <v>0</v>
      </c>
      <c r="S269" s="251">
        <v>0</v>
      </c>
      <c r="T269" s="186">
        <v>7.1002034254216157E-3</v>
      </c>
      <c r="U269" s="251">
        <v>1.3386705164380864E-3</v>
      </c>
      <c r="V269" s="186">
        <v>1.0236892184526543E-3</v>
      </c>
      <c r="W269" s="251">
        <v>1.5442833081785769E-3</v>
      </c>
      <c r="X269" s="186">
        <v>0.68492245772907234</v>
      </c>
      <c r="Y269" s="256">
        <v>1</v>
      </c>
    </row>
    <row r="270" spans="2:25" ht="15" hidden="1" customHeight="1" outlineLevel="1">
      <c r="B270" s="41" t="s">
        <v>14</v>
      </c>
      <c r="C270" s="251">
        <v>0.35179055830091471</v>
      </c>
      <c r="D270" s="186">
        <v>2.1499316580801179E-2</v>
      </c>
      <c r="E270" s="251">
        <v>3.0083061718010725E-2</v>
      </c>
      <c r="F270" s="186">
        <v>0.10960361686468299</v>
      </c>
      <c r="G270" s="251">
        <v>4.3011250131426766E-2</v>
      </c>
      <c r="H270" s="186">
        <v>0.35126905688150561</v>
      </c>
      <c r="I270" s="251">
        <v>3.6631269056881504E-3</v>
      </c>
      <c r="J270" s="186">
        <v>5.3849227210598254E-2</v>
      </c>
      <c r="K270" s="251">
        <v>5.8038061192303642E-3</v>
      </c>
      <c r="L270" s="186">
        <v>8.0748606876248556E-4</v>
      </c>
      <c r="M270" s="251">
        <v>4.1215434759751866E-4</v>
      </c>
      <c r="N270" s="186">
        <v>4.3486489328146355E-3</v>
      </c>
      <c r="O270" s="251">
        <v>2.3551677005572496E-4</v>
      </c>
      <c r="P270" s="186">
        <v>9.2692671643360321E-3</v>
      </c>
      <c r="Q270" s="251">
        <v>9.6561875722847232E-3</v>
      </c>
      <c r="R270" s="186">
        <v>0</v>
      </c>
      <c r="S270" s="251">
        <v>0</v>
      </c>
      <c r="T270" s="186">
        <v>4.3907054988960147E-3</v>
      </c>
      <c r="U270" s="251">
        <v>3.9911681211229101E-3</v>
      </c>
      <c r="V270" s="186">
        <v>8.116917253706235E-4</v>
      </c>
      <c r="W270" s="251">
        <v>1.0345915256019347E-3</v>
      </c>
      <c r="X270" s="186">
        <v>0.64793607401955622</v>
      </c>
      <c r="Y270" s="256">
        <v>1</v>
      </c>
    </row>
    <row r="271" spans="2:25" ht="15" hidden="1" customHeight="1" outlineLevel="1">
      <c r="B271" s="41" t="s">
        <v>15</v>
      </c>
      <c r="C271" s="251">
        <v>0.39313536797727067</v>
      </c>
      <c r="D271" s="186">
        <v>2.7622089211311096E-2</v>
      </c>
      <c r="E271" s="251">
        <v>2.8912248048899136E-2</v>
      </c>
      <c r="F271" s="186">
        <v>0.10033981232771444</v>
      </c>
      <c r="G271" s="251">
        <v>3.8842241069351323E-2</v>
      </c>
      <c r="H271" s="186">
        <v>0.3177210013888595</v>
      </c>
      <c r="I271" s="251">
        <v>3.2394971905557552E-3</v>
      </c>
      <c r="J271" s="186">
        <v>6.4733543424772458E-2</v>
      </c>
      <c r="K271" s="251">
        <v>5.0548846259596877E-3</v>
      </c>
      <c r="L271" s="186">
        <v>4.4767806659475615E-4</v>
      </c>
      <c r="M271" s="251">
        <v>2.6790183512757064E-4</v>
      </c>
      <c r="N271" s="186">
        <v>4.1947787342343293E-3</v>
      </c>
      <c r="O271" s="251">
        <v>1.4452599000303151E-4</v>
      </c>
      <c r="P271" s="186">
        <v>3.9268768991067588E-3</v>
      </c>
      <c r="Q271" s="251">
        <v>7.6493023977214246E-3</v>
      </c>
      <c r="R271" s="186">
        <v>0</v>
      </c>
      <c r="S271" s="251">
        <v>0</v>
      </c>
      <c r="T271" s="186">
        <v>5.4532123545046286E-3</v>
      </c>
      <c r="U271" s="251">
        <v>9.5880656782498959E-4</v>
      </c>
      <c r="V271" s="186">
        <v>7.5435516733289619E-4</v>
      </c>
      <c r="W271" s="251">
        <v>1.233758451245391E-3</v>
      </c>
      <c r="X271" s="186">
        <v>0.60644162912515942</v>
      </c>
      <c r="Y271" s="256">
        <v>1</v>
      </c>
    </row>
    <row r="272" spans="2:25" ht="15" hidden="1" customHeight="1" outlineLevel="1">
      <c r="B272" s="41" t="s">
        <v>16</v>
      </c>
      <c r="C272" s="251">
        <v>0.34346965856449291</v>
      </c>
      <c r="D272" s="186">
        <v>3.0309651889933335E-2</v>
      </c>
      <c r="E272" s="251">
        <v>4.3035017600177985E-2</v>
      </c>
      <c r="F272" s="186">
        <v>0.10548187936528117</v>
      </c>
      <c r="G272" s="251">
        <v>3.6535267896162925E-2</v>
      </c>
      <c r="H272" s="186">
        <v>0.35456611389659198</v>
      </c>
      <c r="I272" s="251">
        <v>2.8764173506765937E-3</v>
      </c>
      <c r="J272" s="186">
        <v>4.8271368523094771E-2</v>
      </c>
      <c r="K272" s="251">
        <v>9.2967080118552901E-3</v>
      </c>
      <c r="L272" s="186">
        <v>7.1115843338551143E-4</v>
      </c>
      <c r="M272" s="251">
        <v>1.2832635418073754E-3</v>
      </c>
      <c r="N272" s="186">
        <v>7.036098243160563E-3</v>
      </c>
      <c r="O272" s="251">
        <v>2.6618779350183946E-4</v>
      </c>
      <c r="P272" s="186">
        <v>9.7257868431716871E-3</v>
      </c>
      <c r="Q272" s="251">
        <v>9.4357613368189364E-3</v>
      </c>
      <c r="R272" s="186">
        <v>0</v>
      </c>
      <c r="S272" s="251">
        <v>0</v>
      </c>
      <c r="T272" s="186">
        <v>3.1704158091711626E-3</v>
      </c>
      <c r="U272" s="251">
        <v>1.4064250582037489E-3</v>
      </c>
      <c r="V272" s="186">
        <v>6.8732072053460046E-4</v>
      </c>
      <c r="W272" s="251">
        <v>1.4620463881892078E-3</v>
      </c>
      <c r="X272" s="186">
        <v>0.65626018068986347</v>
      </c>
      <c r="Y272" s="256">
        <v>1</v>
      </c>
    </row>
    <row r="273" spans="2:25" ht="15" hidden="1" customHeight="1" outlineLevel="1">
      <c r="B273" s="41" t="s">
        <v>17</v>
      </c>
      <c r="C273" s="251">
        <v>0.30671798868582761</v>
      </c>
      <c r="D273" s="186">
        <v>2.3338794250661408E-2</v>
      </c>
      <c r="E273" s="251">
        <v>3.5612603585118738E-2</v>
      </c>
      <c r="F273" s="186">
        <v>0.12565411716053507</v>
      </c>
      <c r="G273" s="251">
        <v>4.1863498274244085E-2</v>
      </c>
      <c r="H273" s="186">
        <v>0.37459772125993435</v>
      </c>
      <c r="I273" s="251">
        <v>3.4090969339335042E-3</v>
      </c>
      <c r="J273" s="186">
        <v>4.5532386420872366E-2</v>
      </c>
      <c r="K273" s="251">
        <v>7.8944717490310838E-3</v>
      </c>
      <c r="L273" s="186">
        <v>6.2031779357732495E-4</v>
      </c>
      <c r="M273" s="251">
        <v>3.5522471939898099E-4</v>
      </c>
      <c r="N273" s="186">
        <v>6.1713667668718483E-3</v>
      </c>
      <c r="O273" s="251">
        <v>7.4756246918293015E-4</v>
      </c>
      <c r="P273" s="186">
        <v>1.2581317300504206E-2</v>
      </c>
      <c r="Q273" s="251">
        <v>1.2644939638307009E-2</v>
      </c>
      <c r="R273" s="186">
        <v>0</v>
      </c>
      <c r="S273" s="251">
        <v>0</v>
      </c>
      <c r="T273" s="186">
        <v>5.4662191895574535E-3</v>
      </c>
      <c r="U273" s="251">
        <v>2.7516661099712108E-3</v>
      </c>
      <c r="V273" s="186">
        <v>8.1118480698573264E-4</v>
      </c>
      <c r="W273" s="251">
        <v>9.119201751735034E-4</v>
      </c>
      <c r="X273" s="186">
        <v>0.69306993685482965</v>
      </c>
      <c r="Y273" s="256">
        <v>1</v>
      </c>
    </row>
    <row r="274" spans="2:25" ht="15" hidden="1" customHeight="1" outlineLevel="1">
      <c r="B274" s="41" t="s">
        <v>18</v>
      </c>
      <c r="C274" s="251">
        <v>0.25152448084443757</v>
      </c>
      <c r="D274" s="186">
        <v>1.5910468696137981E-2</v>
      </c>
      <c r="E274" s="251">
        <v>2.960405101810358E-2</v>
      </c>
      <c r="F274" s="186">
        <v>0.15277497117453373</v>
      </c>
      <c r="G274" s="251">
        <v>8.2387342945784356E-2</v>
      </c>
      <c r="H274" s="186">
        <v>0.38441879539268009</v>
      </c>
      <c r="I274" s="251">
        <v>2.5556598951585103E-3</v>
      </c>
      <c r="J274" s="186">
        <v>4.0106030168673555E-2</v>
      </c>
      <c r="K274" s="251">
        <v>1.0204809395318981E-2</v>
      </c>
      <c r="L274" s="186">
        <v>1.396697849679651E-3</v>
      </c>
      <c r="M274" s="251">
        <v>3.387735209861281E-4</v>
      </c>
      <c r="N274" s="186">
        <v>7.3638665351195218E-3</v>
      </c>
      <c r="O274" s="251">
        <v>1.1054714895336812E-3</v>
      </c>
      <c r="P274" s="186">
        <v>9.1052813008903211E-3</v>
      </c>
      <c r="Q274" s="251">
        <v>1.02701867414742E-2</v>
      </c>
      <c r="R274" s="186">
        <v>0</v>
      </c>
      <c r="S274" s="251">
        <v>0</v>
      </c>
      <c r="T274" s="186">
        <v>2.763678723834203E-3</v>
      </c>
      <c r="U274" s="251">
        <v>4.6001878112853188E-3</v>
      </c>
      <c r="V274" s="186">
        <v>1.1411318601637999E-3</v>
      </c>
      <c r="W274" s="251">
        <v>1.456131800729849E-3</v>
      </c>
      <c r="X274" s="186">
        <v>0.74729872692476851</v>
      </c>
      <c r="Y274" s="256">
        <v>1</v>
      </c>
    </row>
    <row r="275" spans="2:25" ht="15" hidden="1" customHeight="1" outlineLevel="1">
      <c r="B275" s="41" t="s">
        <v>19</v>
      </c>
      <c r="C275" s="251">
        <v>0.33971826404078365</v>
      </c>
      <c r="D275" s="186">
        <v>1.8345796432714244E-2</v>
      </c>
      <c r="E275" s="251">
        <v>2.6153246897779755E-2</v>
      </c>
      <c r="F275" s="186">
        <v>0.13207175663355064</v>
      </c>
      <c r="G275" s="251">
        <v>8.0809680553712612E-2</v>
      </c>
      <c r="H275" s="186">
        <v>0.25326701566198534</v>
      </c>
      <c r="I275" s="251">
        <v>2.3799026636932151E-3</v>
      </c>
      <c r="J275" s="186">
        <v>3.9978940429666598E-2</v>
      </c>
      <c r="K275" s="251">
        <v>8.2243614712592505E-2</v>
      </c>
      <c r="L275" s="186">
        <v>3.6909893289616177E-2</v>
      </c>
      <c r="M275" s="251">
        <v>1.0705281586145201E-2</v>
      </c>
      <c r="N275" s="186">
        <v>1.2708509008102798E-2</v>
      </c>
      <c r="O275" s="251">
        <v>2.1919930828728337E-2</v>
      </c>
      <c r="P275" s="186">
        <v>7.4478968252269682E-3</v>
      </c>
      <c r="Q275" s="251">
        <v>7.3494476143187958E-3</v>
      </c>
      <c r="R275" s="186">
        <v>0</v>
      </c>
      <c r="S275" s="251">
        <v>0</v>
      </c>
      <c r="T275" s="186">
        <v>3.689705208819337E-3</v>
      </c>
      <c r="U275" s="251">
        <v>2.7565779054288318E-3</v>
      </c>
      <c r="V275" s="186">
        <v>6.5062087208879265E-4</v>
      </c>
      <c r="W275" s="251">
        <v>1.1129041233097769E-3</v>
      </c>
      <c r="X275" s="186">
        <v>0.65825710653488734</v>
      </c>
      <c r="Y275" s="256">
        <v>1</v>
      </c>
    </row>
    <row r="276" spans="2:25" ht="15" hidden="1" customHeight="1" outlineLevel="1">
      <c r="B276" s="41" t="s">
        <v>20</v>
      </c>
      <c r="C276" s="251">
        <v>0.16907239658967499</v>
      </c>
      <c r="D276" s="186">
        <v>2.8569169763116395E-2</v>
      </c>
      <c r="E276" s="251">
        <v>2.5743876103175231E-2</v>
      </c>
      <c r="F276" s="186">
        <v>0.182907597501758</v>
      </c>
      <c r="G276" s="251">
        <v>5.247390036158766E-2</v>
      </c>
      <c r="H276" s="186">
        <v>0.27500218450540714</v>
      </c>
      <c r="I276" s="251">
        <v>2.7795230704575811E-3</v>
      </c>
      <c r="J276" s="186">
        <v>2.5648173961527739E-2</v>
      </c>
      <c r="K276" s="251">
        <v>0.20993305011047353</v>
      </c>
      <c r="L276" s="186">
        <v>7.3291196651257232E-2</v>
      </c>
      <c r="M276" s="251">
        <v>1.0194358566798014E-2</v>
      </c>
      <c r="N276" s="186">
        <v>3.8472260942291607E-2</v>
      </c>
      <c r="O276" s="251">
        <v>8.7975233950126699E-2</v>
      </c>
      <c r="P276" s="186">
        <v>8.7754702928069441E-3</v>
      </c>
      <c r="Q276" s="251">
        <v>6.5784819975949638E-3</v>
      </c>
      <c r="R276" s="186">
        <v>0</v>
      </c>
      <c r="S276" s="251">
        <v>0</v>
      </c>
      <c r="T276" s="186">
        <v>3.778154113735754E-3</v>
      </c>
      <c r="U276" s="251">
        <v>5.3759637829808304E-3</v>
      </c>
      <c r="V276" s="186">
        <v>9.4037756575361274E-4</v>
      </c>
      <c r="W276" s="251">
        <v>1.2274839906960874E-3</v>
      </c>
      <c r="X276" s="186">
        <v>0.82973340712107146</v>
      </c>
      <c r="Y276" s="256">
        <v>1</v>
      </c>
    </row>
    <row r="277" spans="2:25" ht="15" hidden="1" customHeight="1" outlineLevel="1">
      <c r="B277" s="41" t="s">
        <v>21</v>
      </c>
      <c r="C277" s="251">
        <v>0.15719894499218942</v>
      </c>
      <c r="D277" s="186">
        <v>2.5480570890869733E-2</v>
      </c>
      <c r="E277" s="251">
        <v>3.0750974584324142E-2</v>
      </c>
      <c r="F277" s="186">
        <v>0.1558778675492391</v>
      </c>
      <c r="G277" s="251">
        <v>5.7946628471304808E-2</v>
      </c>
      <c r="H277" s="186">
        <v>0.25978872031631695</v>
      </c>
      <c r="I277" s="251">
        <v>2.6838731209411636E-3</v>
      </c>
      <c r="J277" s="186">
        <v>3.1742941506399114E-2</v>
      </c>
      <c r="K277" s="251">
        <v>0.25087955945543794</v>
      </c>
      <c r="L277" s="186">
        <v>8.5499205035854509E-2</v>
      </c>
      <c r="M277" s="251">
        <v>1.4374249651189202E-2</v>
      </c>
      <c r="N277" s="186">
        <v>4.7878627748188733E-2</v>
      </c>
      <c r="O277" s="251">
        <v>0.10312747702020553</v>
      </c>
      <c r="P277" s="186">
        <v>8.3529177270051398E-3</v>
      </c>
      <c r="Q277" s="251">
        <v>7.3702215238280648E-3</v>
      </c>
      <c r="R277" s="186">
        <v>0</v>
      </c>
      <c r="S277" s="251">
        <v>0</v>
      </c>
      <c r="T277" s="186">
        <v>3.2354808953660311E-3</v>
      </c>
      <c r="U277" s="251">
        <v>4.4545804304394788E-3</v>
      </c>
      <c r="V277" s="186">
        <v>1.5018564614593039E-3</v>
      </c>
      <c r="W277" s="251">
        <v>1.2886299268076743E-3</v>
      </c>
      <c r="X277" s="186">
        <v>0.84135482285973873</v>
      </c>
      <c r="Y277" s="256">
        <v>1</v>
      </c>
    </row>
    <row r="278" spans="2:25" ht="15" hidden="1" customHeight="1" outlineLevel="1">
      <c r="B278" s="41" t="s">
        <v>22</v>
      </c>
      <c r="C278" s="251">
        <v>0.13753360056590427</v>
      </c>
      <c r="D278" s="186">
        <v>2.0226361707144543E-2</v>
      </c>
      <c r="E278" s="251">
        <v>3.5199245460976185E-2</v>
      </c>
      <c r="F278" s="186">
        <v>0.15638292855458619</v>
      </c>
      <c r="G278" s="251">
        <v>4.2626738976656448E-2</v>
      </c>
      <c r="H278" s="186">
        <v>0.27247347323744397</v>
      </c>
      <c r="I278" s="251">
        <v>1.7967460504597973E-3</v>
      </c>
      <c r="J278" s="186">
        <v>4.2056118839896253E-2</v>
      </c>
      <c r="K278" s="251">
        <v>0.26145248762084411</v>
      </c>
      <c r="L278" s="186">
        <v>8.3173779768922429E-2</v>
      </c>
      <c r="M278" s="251">
        <v>1.4473001650554115E-2</v>
      </c>
      <c r="N278" s="186">
        <v>5.7175194529592077E-2</v>
      </c>
      <c r="O278" s="251">
        <v>0.10663051167177552</v>
      </c>
      <c r="P278" s="186">
        <v>1.0323037019570856E-2</v>
      </c>
      <c r="Q278" s="251">
        <v>7.0643716104692288E-3</v>
      </c>
      <c r="R278" s="186">
        <v>0</v>
      </c>
      <c r="S278" s="251">
        <v>0</v>
      </c>
      <c r="T278" s="186">
        <v>5.7486441876915826E-3</v>
      </c>
      <c r="U278" s="251">
        <v>4.5932563074746521E-3</v>
      </c>
      <c r="V278" s="186">
        <v>8.0169771280358404E-4</v>
      </c>
      <c r="W278" s="251">
        <v>1.3345908983730251E-3</v>
      </c>
      <c r="X278" s="186">
        <v>0.86207969818439045</v>
      </c>
      <c r="Y278" s="256">
        <v>1</v>
      </c>
    </row>
    <row r="279" spans="2:25" ht="15" customHeight="1" collapsed="1">
      <c r="B279" s="197">
        <v>1990</v>
      </c>
      <c r="C279" s="199">
        <v>0.26811843345092362</v>
      </c>
      <c r="D279" s="199">
        <v>2.4072295008326396E-2</v>
      </c>
      <c r="E279" s="199">
        <v>3.0731937947988307E-2</v>
      </c>
      <c r="F279" s="199">
        <v>0.1386894963589751</v>
      </c>
      <c r="G279" s="199">
        <v>4.9127027382585654E-2</v>
      </c>
      <c r="H279" s="199">
        <v>0.30585898965197911</v>
      </c>
      <c r="I279" s="199">
        <v>3.2900228068449278E-3</v>
      </c>
      <c r="J279" s="199">
        <v>4.2238173624615329E-2</v>
      </c>
      <c r="K279" s="199">
        <v>0.11047371832643675</v>
      </c>
      <c r="L279" s="199">
        <v>3.8933779078358779E-2</v>
      </c>
      <c r="M279" s="199">
        <v>7.1663388804562404E-3</v>
      </c>
      <c r="N279" s="199">
        <v>2.1574560399814421E-2</v>
      </c>
      <c r="O279" s="199">
        <v>4.2799039967807304E-2</v>
      </c>
      <c r="P279" s="199">
        <v>8.4487402433393432E-3</v>
      </c>
      <c r="Q279" s="199">
        <v>8.4907499431579273E-3</v>
      </c>
      <c r="R279" s="199">
        <v>0</v>
      </c>
      <c r="S279" s="199">
        <v>0</v>
      </c>
      <c r="T279" s="199">
        <v>4.2123936721599874E-3</v>
      </c>
      <c r="U279" s="199">
        <v>3.3467727522138928E-3</v>
      </c>
      <c r="V279" s="199">
        <v>8.6967448747244953E-4</v>
      </c>
      <c r="W279" s="199">
        <v>1.2636075498063685E-3</v>
      </c>
      <c r="X279" s="199">
        <v>0.7311135997559014</v>
      </c>
      <c r="Y279" s="199">
        <v>1</v>
      </c>
    </row>
    <row r="280" spans="2:25" ht="15" hidden="1" customHeight="1" outlineLevel="1">
      <c r="B280" s="41" t="s">
        <v>11</v>
      </c>
      <c r="C280" s="251">
        <v>0.18378430446170146</v>
      </c>
      <c r="D280" s="186">
        <v>1.8989867483750821E-2</v>
      </c>
      <c r="E280" s="251">
        <v>3.1911233836824746E-2</v>
      </c>
      <c r="F280" s="186">
        <v>0.1596203861273055</v>
      </c>
      <c r="G280" s="251">
        <v>3.0434244143644127E-2</v>
      </c>
      <c r="H280" s="186">
        <v>0.28744879845512383</v>
      </c>
      <c r="I280" s="251">
        <v>2.2108976152579456E-3</v>
      </c>
      <c r="J280" s="186">
        <v>2.6237208214264417E-2</v>
      </c>
      <c r="K280" s="251">
        <v>0.23030947979689098</v>
      </c>
      <c r="L280" s="186">
        <v>7.3046772869258897E-2</v>
      </c>
      <c r="M280" s="251">
        <v>1.3325015710216458E-2</v>
      </c>
      <c r="N280" s="186">
        <v>4.9382829306778099E-2</v>
      </c>
      <c r="O280" s="251">
        <v>9.4554861910637542E-2</v>
      </c>
      <c r="P280" s="186">
        <v>1.0669186417199132E-2</v>
      </c>
      <c r="Q280" s="251">
        <v>8.4582888019411866E-3</v>
      </c>
      <c r="R280" s="186">
        <v>0</v>
      </c>
      <c r="S280" s="251">
        <v>0</v>
      </c>
      <c r="T280" s="186">
        <v>3.8530165909059634E-3</v>
      </c>
      <c r="U280" s="251">
        <v>3.4723018563283504E-3</v>
      </c>
      <c r="V280" s="186">
        <v>8.8986335551875827E-4</v>
      </c>
      <c r="W280" s="251">
        <v>1.4632289196416695E-3</v>
      </c>
      <c r="X280" s="186">
        <v>0.81596800161459748</v>
      </c>
      <c r="Y280" s="256">
        <v>1</v>
      </c>
    </row>
    <row r="281" spans="2:25" ht="15" hidden="1" customHeight="1" outlineLevel="1">
      <c r="B281" s="41" t="s">
        <v>12</v>
      </c>
      <c r="C281" s="251">
        <v>0.18904501691386938</v>
      </c>
      <c r="D281" s="186">
        <v>1.5971896955503512E-2</v>
      </c>
      <c r="E281" s="251">
        <v>2.7967733541504034E-2</v>
      </c>
      <c r="F281" s="186">
        <v>0.17893832943013271</v>
      </c>
      <c r="G281" s="251">
        <v>2.2034868592245641E-2</v>
      </c>
      <c r="H281" s="186">
        <v>0.2836950299245381</v>
      </c>
      <c r="I281" s="251">
        <v>2.4460057246942493E-3</v>
      </c>
      <c r="J281" s="186">
        <v>2.3866770752016653E-2</v>
      </c>
      <c r="K281" s="251">
        <v>0.22817069997397865</v>
      </c>
      <c r="L281" s="186">
        <v>7.4535519125683056E-2</v>
      </c>
      <c r="M281" s="251">
        <v>1.4847775175644028E-2</v>
      </c>
      <c r="N281" s="186">
        <v>5.1522248243559721E-2</v>
      </c>
      <c r="O281" s="251">
        <v>8.7265157429091855E-2</v>
      </c>
      <c r="P281" s="186">
        <v>1.0096278948737965E-2</v>
      </c>
      <c r="Q281" s="251">
        <v>8.6703096539162122E-3</v>
      </c>
      <c r="R281" s="186">
        <v>0</v>
      </c>
      <c r="S281" s="251">
        <v>0</v>
      </c>
      <c r="T281" s="186">
        <v>4.8607858443924018E-3</v>
      </c>
      <c r="U281" s="251">
        <v>1.8579234972677596E-3</v>
      </c>
      <c r="V281" s="186">
        <v>1.0668748373666406E-3</v>
      </c>
      <c r="W281" s="251">
        <v>9.3156388238355451E-4</v>
      </c>
      <c r="X281" s="186">
        <v>0.81057507155867825</v>
      </c>
      <c r="Y281" s="256">
        <v>1</v>
      </c>
    </row>
    <row r="282" spans="2:25" ht="15" hidden="1" customHeight="1" outlineLevel="1">
      <c r="B282" s="41" t="s">
        <v>13</v>
      </c>
      <c r="C282" s="251">
        <v>0.27851031270151394</v>
      </c>
      <c r="D282" s="186">
        <v>1.5688010702495644E-2</v>
      </c>
      <c r="E282" s="251">
        <v>2.5769723101798828E-2</v>
      </c>
      <c r="F282" s="186">
        <v>0.12568695200238689</v>
      </c>
      <c r="G282" s="251">
        <v>3.2940010202019226E-2</v>
      </c>
      <c r="H282" s="186">
        <v>0.3551794496684344</v>
      </c>
      <c r="I282" s="251">
        <v>3.094291681504509E-3</v>
      </c>
      <c r="J282" s="186">
        <v>4.4552025485798979E-2</v>
      </c>
      <c r="K282" s="251">
        <v>9.3492844149719451E-2</v>
      </c>
      <c r="L282" s="186">
        <v>3.4282634430852443E-2</v>
      </c>
      <c r="M282" s="251">
        <v>6.583189767182222E-3</v>
      </c>
      <c r="N282" s="186">
        <v>2.9595480312990249E-2</v>
      </c>
      <c r="O282" s="251">
        <v>2.3031539638694528E-2</v>
      </c>
      <c r="P282" s="186">
        <v>8.4262904110643782E-3</v>
      </c>
      <c r="Q282" s="251">
        <v>7.61301623660985E-3</v>
      </c>
      <c r="R282" s="186">
        <v>0</v>
      </c>
      <c r="S282" s="251">
        <v>0</v>
      </c>
      <c r="T282" s="186">
        <v>4.0374972329428977E-3</v>
      </c>
      <c r="U282" s="251">
        <v>1.385934687827836E-3</v>
      </c>
      <c r="V282" s="186">
        <v>1.1164473874168679E-3</v>
      </c>
      <c r="W282" s="251">
        <v>2.1270247639579984E-3</v>
      </c>
      <c r="X282" s="186">
        <v>0.72110951771397769</v>
      </c>
      <c r="Y282" s="256">
        <v>1</v>
      </c>
    </row>
    <row r="283" spans="2:25" ht="15" hidden="1" customHeight="1" outlineLevel="1">
      <c r="B283" s="41" t="s">
        <v>14</v>
      </c>
      <c r="C283" s="251">
        <v>0.32425522896162556</v>
      </c>
      <c r="D283" s="186">
        <v>1.8606581625669489E-2</v>
      </c>
      <c r="E283" s="251">
        <v>2.0787799310311331E-2</v>
      </c>
      <c r="F283" s="186">
        <v>0.10608047545247021</v>
      </c>
      <c r="G283" s="251">
        <v>3.8277279571174369E-2</v>
      </c>
      <c r="H283" s="186">
        <v>0.40690306827564587</v>
      </c>
      <c r="I283" s="251">
        <v>2.9009312121653663E-3</v>
      </c>
      <c r="J283" s="186">
        <v>4.54744148464096E-2</v>
      </c>
      <c r="K283" s="251">
        <v>1.2274868751628186E-2</v>
      </c>
      <c r="L283" s="186">
        <v>8.1243735622287276E-4</v>
      </c>
      <c r="M283" s="251">
        <v>2.6050980444102987E-4</v>
      </c>
      <c r="N283" s="186">
        <v>1.0959073468180272E-2</v>
      </c>
      <c r="O283" s="251">
        <v>2.4284812278401087E-4</v>
      </c>
      <c r="P283" s="186">
        <v>7.9300950640015192E-3</v>
      </c>
      <c r="Q283" s="251">
        <v>8.5040997178546362E-3</v>
      </c>
      <c r="R283" s="186">
        <v>0</v>
      </c>
      <c r="S283" s="251">
        <v>0</v>
      </c>
      <c r="T283" s="186">
        <v>3.9297241686867216E-3</v>
      </c>
      <c r="U283" s="251">
        <v>1.2186560343343091E-3</v>
      </c>
      <c r="V283" s="186">
        <v>1.1303476260492143E-3</v>
      </c>
      <c r="W283" s="251">
        <v>1.2186560343343091E-3</v>
      </c>
      <c r="X283" s="186">
        <v>0.6752369976907352</v>
      </c>
      <c r="Y283" s="256">
        <v>1</v>
      </c>
    </row>
    <row r="284" spans="2:25" ht="15" hidden="1" customHeight="1" outlineLevel="1">
      <c r="B284" s="41" t="s">
        <v>15</v>
      </c>
      <c r="C284" s="251">
        <v>0.34370331412543065</v>
      </c>
      <c r="D284" s="186">
        <v>1.527866703253148E-2</v>
      </c>
      <c r="E284" s="251">
        <v>2.2306320314643739E-2</v>
      </c>
      <c r="F284" s="186">
        <v>9.6142412878441413E-2</v>
      </c>
      <c r="G284" s="251">
        <v>3.4818134699228634E-2</v>
      </c>
      <c r="H284" s="186">
        <v>0.3586046830696058</v>
      </c>
      <c r="I284" s="251">
        <v>2.8888075855971218E-3</v>
      </c>
      <c r="J284" s="186">
        <v>9.2521875666941061E-2</v>
      </c>
      <c r="K284" s="251">
        <v>1.2629958230433853E-2</v>
      </c>
      <c r="L284" s="186">
        <v>1.371993048568554E-4</v>
      </c>
      <c r="M284" s="251">
        <v>3.2394280313424191E-4</v>
      </c>
      <c r="N284" s="186">
        <v>1.2050672276593798E-2</v>
      </c>
      <c r="O284" s="251">
        <v>1.1814384584895881E-4</v>
      </c>
      <c r="P284" s="186">
        <v>7.4468733802859847E-3</v>
      </c>
      <c r="Q284" s="251">
        <v>8.1862251897923712E-3</v>
      </c>
      <c r="R284" s="186">
        <v>0</v>
      </c>
      <c r="S284" s="251">
        <v>0</v>
      </c>
      <c r="T284" s="186">
        <v>2.8773743101923837E-3</v>
      </c>
      <c r="U284" s="251">
        <v>8.7274002256166347E-4</v>
      </c>
      <c r="V284" s="186">
        <v>4.2303118997530413E-4</v>
      </c>
      <c r="W284" s="251">
        <v>1.1585719076801122E-3</v>
      </c>
      <c r="X284" s="186">
        <v>0.65615567547791098</v>
      </c>
      <c r="Y284" s="256">
        <v>1</v>
      </c>
    </row>
    <row r="285" spans="2:25" ht="15" hidden="1" customHeight="1" outlineLevel="1">
      <c r="B285" s="41" t="s">
        <v>16</v>
      </c>
      <c r="C285" s="251">
        <v>0.2971362062395414</v>
      </c>
      <c r="D285" s="186">
        <v>1.9057441556074688E-2</v>
      </c>
      <c r="E285" s="251">
        <v>3.9096542240336665E-2</v>
      </c>
      <c r="F285" s="186">
        <v>0.12276123730470367</v>
      </c>
      <c r="G285" s="251">
        <v>3.6002452076809646E-2</v>
      </c>
      <c r="H285" s="186">
        <v>0.38868316848087214</v>
      </c>
      <c r="I285" s="251">
        <v>2.7254502377520419E-3</v>
      </c>
      <c r="J285" s="186">
        <v>5.4504862733402916E-2</v>
      </c>
      <c r="K285" s="251">
        <v>1.6274003015391753E-2</v>
      </c>
      <c r="L285" s="186">
        <v>5.9645111586062926E-4</v>
      </c>
      <c r="M285" s="251">
        <v>9.3609689017015425E-4</v>
      </c>
      <c r="N285" s="186">
        <v>1.4555064035654522E-2</v>
      </c>
      <c r="O285" s="251">
        <v>1.8639097370644664E-4</v>
      </c>
      <c r="P285" s="186">
        <v>9.0171811057540973E-3</v>
      </c>
      <c r="Q285" s="251">
        <v>8.6775353314445716E-3</v>
      </c>
      <c r="R285" s="186">
        <v>0</v>
      </c>
      <c r="S285" s="251">
        <v>0</v>
      </c>
      <c r="T285" s="186">
        <v>2.2863959441324121E-3</v>
      </c>
      <c r="U285" s="251">
        <v>9.2367082525639113E-4</v>
      </c>
      <c r="V285" s="186">
        <v>6.7514952698112898E-4</v>
      </c>
      <c r="W285" s="251">
        <v>1.9508921914608082E-3</v>
      </c>
      <c r="X285" s="186">
        <v>0.70263598257037285</v>
      </c>
      <c r="Y285" s="256">
        <v>1</v>
      </c>
    </row>
    <row r="286" spans="2:25" ht="15" hidden="1" customHeight="1" outlineLevel="1">
      <c r="B286" s="41" t="s">
        <v>17</v>
      </c>
      <c r="C286" s="251">
        <v>0.24193001300243089</v>
      </c>
      <c r="D286" s="186">
        <v>2.1137430041268584E-2</v>
      </c>
      <c r="E286" s="251">
        <v>2.9860365198711065E-2</v>
      </c>
      <c r="F286" s="186">
        <v>0.1248233365368308</v>
      </c>
      <c r="G286" s="251">
        <v>3.0714003052744642E-2</v>
      </c>
      <c r="H286" s="186">
        <v>0.45847701961671095</v>
      </c>
      <c r="I286" s="251">
        <v>5.8510939001639433E-3</v>
      </c>
      <c r="J286" s="186">
        <v>4.3360280400248745E-2</v>
      </c>
      <c r="K286" s="251">
        <v>1.802249985866923E-2</v>
      </c>
      <c r="L286" s="186">
        <v>7.5753293006953473E-4</v>
      </c>
      <c r="M286" s="251">
        <v>8.5363785403358016E-4</v>
      </c>
      <c r="N286" s="186">
        <v>1.6049522301995592E-2</v>
      </c>
      <c r="O286" s="251">
        <v>3.6180677257052405E-4</v>
      </c>
      <c r="P286" s="186">
        <v>7.7053536095878792E-3</v>
      </c>
      <c r="Q286" s="251">
        <v>1.0481089942902368E-2</v>
      </c>
      <c r="R286" s="186">
        <v>0</v>
      </c>
      <c r="S286" s="251">
        <v>0</v>
      </c>
      <c r="T286" s="186">
        <v>3.7028661880264572E-3</v>
      </c>
      <c r="U286" s="251">
        <v>1.2606704731754198E-3</v>
      </c>
      <c r="V286" s="186">
        <v>1.0232347786760132E-3</v>
      </c>
      <c r="W286" s="251">
        <v>1.4133077053536097E-3</v>
      </c>
      <c r="X286" s="186">
        <v>0.75783255130306992</v>
      </c>
      <c r="Y286" s="256">
        <v>1</v>
      </c>
    </row>
    <row r="287" spans="2:25" ht="15" hidden="1" customHeight="1" outlineLevel="1">
      <c r="B287" s="41" t="s">
        <v>18</v>
      </c>
      <c r="C287" s="251">
        <v>0.2382548820408624</v>
      </c>
      <c r="D287" s="186">
        <v>1.4804153967716447E-2</v>
      </c>
      <c r="E287" s="251">
        <v>2.4376340444745456E-2</v>
      </c>
      <c r="F287" s="186">
        <v>0.1563776949994356</v>
      </c>
      <c r="G287" s="251">
        <v>6.3714866237724349E-2</v>
      </c>
      <c r="H287" s="186">
        <v>0.41398577717575347</v>
      </c>
      <c r="I287" s="251">
        <v>2.5849418670278812E-3</v>
      </c>
      <c r="J287" s="186">
        <v>4.384806411558867E-2</v>
      </c>
      <c r="K287" s="251">
        <v>2.2649283214809798E-2</v>
      </c>
      <c r="L287" s="186">
        <v>8.1837679196297556E-4</v>
      </c>
      <c r="M287" s="251">
        <v>1.1062196636189186E-3</v>
      </c>
      <c r="N287" s="186">
        <v>2.0617451179591375E-2</v>
      </c>
      <c r="O287" s="251">
        <v>1.0723557963652782E-4</v>
      </c>
      <c r="P287" s="186">
        <v>5.2037476013094032E-3</v>
      </c>
      <c r="Q287" s="251">
        <v>6.8687210746133879E-3</v>
      </c>
      <c r="R287" s="186">
        <v>0</v>
      </c>
      <c r="S287" s="251">
        <v>0</v>
      </c>
      <c r="T287" s="186">
        <v>3.4597584377469241E-3</v>
      </c>
      <c r="U287" s="251">
        <v>9.7640817247996391E-4</v>
      </c>
      <c r="V287" s="186">
        <v>1.2473191105090869E-3</v>
      </c>
      <c r="W287" s="251">
        <v>1.3771306016480416E-3</v>
      </c>
      <c r="X287" s="186">
        <v>0.76147420702110835</v>
      </c>
      <c r="Y287" s="256">
        <v>1</v>
      </c>
    </row>
    <row r="288" spans="2:25" ht="15" hidden="1" customHeight="1" outlineLevel="1">
      <c r="B288" s="41" t="s">
        <v>19</v>
      </c>
      <c r="C288" s="251">
        <v>0.21561117861482382</v>
      </c>
      <c r="D288" s="186">
        <v>1.6495747266099637E-2</v>
      </c>
      <c r="E288" s="251">
        <v>2.7781287970838398E-2</v>
      </c>
      <c r="F288" s="186">
        <v>0.14873390036452006</v>
      </c>
      <c r="G288" s="251">
        <v>9.3341433778857841E-2</v>
      </c>
      <c r="H288" s="186">
        <v>0.31438639125151885</v>
      </c>
      <c r="I288" s="251">
        <v>3.3438639125151883E-3</v>
      </c>
      <c r="J288" s="186">
        <v>4.3037667071688941E-2</v>
      </c>
      <c r="K288" s="251">
        <v>0.11234507897934387</v>
      </c>
      <c r="L288" s="186">
        <v>3.8707168894289185E-2</v>
      </c>
      <c r="M288" s="251">
        <v>8.7825030376670714E-3</v>
      </c>
      <c r="N288" s="186">
        <v>3.6835965978128798E-2</v>
      </c>
      <c r="O288" s="251">
        <v>2.801944106925881E-2</v>
      </c>
      <c r="P288" s="186">
        <v>1.0337788578371811E-2</v>
      </c>
      <c r="Q288" s="251">
        <v>7.5965978128797081E-3</v>
      </c>
      <c r="R288" s="186">
        <v>0</v>
      </c>
      <c r="S288" s="251">
        <v>0</v>
      </c>
      <c r="T288" s="186">
        <v>2.2940461725394897E-3</v>
      </c>
      <c r="U288" s="251">
        <v>1.5018226002430134E-3</v>
      </c>
      <c r="V288" s="186">
        <v>6.8529769137302553E-4</v>
      </c>
      <c r="W288" s="251">
        <v>9.6719319562575939E-4</v>
      </c>
      <c r="X288" s="186">
        <v>0.78284811664641563</v>
      </c>
      <c r="Y288" s="256">
        <v>1</v>
      </c>
    </row>
    <row r="289" spans="2:25" ht="15" hidden="1" customHeight="1" outlineLevel="1">
      <c r="B289" s="41" t="s">
        <v>20</v>
      </c>
      <c r="C289" s="251">
        <v>0.20938066657170246</v>
      </c>
      <c r="D289" s="186">
        <v>2.0647014209981249E-2</v>
      </c>
      <c r="E289" s="251">
        <v>2.4600861607641283E-2</v>
      </c>
      <c r="F289" s="186">
        <v>0.15528187043546221</v>
      </c>
      <c r="G289" s="251">
        <v>4.8158400289512487E-2</v>
      </c>
      <c r="H289" s="186">
        <v>0.27836317647557046</v>
      </c>
      <c r="I289" s="251">
        <v>4.1925412035557679E-3</v>
      </c>
      <c r="J289" s="186">
        <v>2.5651884333601542E-2</v>
      </c>
      <c r="K289" s="251">
        <v>0.21343076147173978</v>
      </c>
      <c r="L289" s="186">
        <v>6.7927637277812647E-2</v>
      </c>
      <c r="M289" s="251">
        <v>1.1711396089271483E-2</v>
      </c>
      <c r="N289" s="186">
        <v>4.6999580360889637E-2</v>
      </c>
      <c r="O289" s="251">
        <v>8.6792147743766049E-2</v>
      </c>
      <c r="P289" s="186">
        <v>7.307110380485626E-3</v>
      </c>
      <c r="Q289" s="251">
        <v>5.6054545384547272E-3</v>
      </c>
      <c r="R289" s="186">
        <v>0</v>
      </c>
      <c r="S289" s="251">
        <v>0</v>
      </c>
      <c r="T289" s="186">
        <v>2.6949300665647727E-3</v>
      </c>
      <c r="U289" s="251">
        <v>1.8441021455493231E-3</v>
      </c>
      <c r="V289" s="186">
        <v>1.0433229257700762E-3</v>
      </c>
      <c r="W289" s="251">
        <v>1.0394730256749838E-3</v>
      </c>
      <c r="X289" s="186">
        <v>0.78986090310956425</v>
      </c>
      <c r="Y289" s="256">
        <v>1</v>
      </c>
    </row>
    <row r="290" spans="2:25" ht="15" hidden="1" customHeight="1" outlineLevel="1">
      <c r="B290" s="41" t="s">
        <v>21</v>
      </c>
      <c r="C290" s="251">
        <v>0.12694341970754255</v>
      </c>
      <c r="D290" s="186">
        <v>2.197430996933197E-2</v>
      </c>
      <c r="E290" s="251">
        <v>3.376150051113383E-2</v>
      </c>
      <c r="F290" s="186">
        <v>0.15390461798302146</v>
      </c>
      <c r="G290" s="251">
        <v>6.1856082492555226E-2</v>
      </c>
      <c r="H290" s="186">
        <v>0.28384372638783945</v>
      </c>
      <c r="I290" s="251">
        <v>9.4670874261078275E-4</v>
      </c>
      <c r="J290" s="186">
        <v>4.3961953864616203E-2</v>
      </c>
      <c r="K290" s="251">
        <v>0.2440419574203298</v>
      </c>
      <c r="L290" s="186">
        <v>7.5016667407440327E-2</v>
      </c>
      <c r="M290" s="251">
        <v>1.5507355882483666E-2</v>
      </c>
      <c r="N290" s="186">
        <v>4.964665096226499E-2</v>
      </c>
      <c r="O290" s="251">
        <v>0.1038712831681408</v>
      </c>
      <c r="P290" s="186">
        <v>9.1604071292057422E-3</v>
      </c>
      <c r="Q290" s="251">
        <v>8.1914751766745189E-3</v>
      </c>
      <c r="R290" s="186">
        <v>0</v>
      </c>
      <c r="S290" s="251">
        <v>0</v>
      </c>
      <c r="T290" s="186">
        <v>4.8624383305924711E-3</v>
      </c>
      <c r="U290" s="251">
        <v>3.2712565002889016E-3</v>
      </c>
      <c r="V290" s="186">
        <v>1.0356015822925464E-3</v>
      </c>
      <c r="W290" s="251">
        <v>1.3378372372105428E-3</v>
      </c>
      <c r="X290" s="186">
        <v>0.87214987332770344</v>
      </c>
      <c r="Y290" s="256">
        <v>1</v>
      </c>
    </row>
    <row r="291" spans="2:25" ht="15" hidden="1" customHeight="1" outlineLevel="1">
      <c r="B291" s="41" t="s">
        <v>22</v>
      </c>
      <c r="C291" s="251">
        <v>0.1257874612585905</v>
      </c>
      <c r="D291" s="186">
        <v>2.2217356151462066E-2</v>
      </c>
      <c r="E291" s="251">
        <v>2.8942359520280285E-2</v>
      </c>
      <c r="F291" s="186">
        <v>0.1531127880339577</v>
      </c>
      <c r="G291" s="251">
        <v>3.7208597224093788E-2</v>
      </c>
      <c r="H291" s="186">
        <v>0.28033620805821319</v>
      </c>
      <c r="I291" s="251">
        <v>2.1223554776984236E-3</v>
      </c>
      <c r="J291" s="186">
        <v>6.1131417598706377E-2</v>
      </c>
      <c r="K291" s="251">
        <v>0.2638921641288236</v>
      </c>
      <c r="L291" s="186">
        <v>8.7151327314378121E-2</v>
      </c>
      <c r="M291" s="251">
        <v>1.4064816062525265E-2</v>
      </c>
      <c r="N291" s="186">
        <v>5.8335298477294163E-2</v>
      </c>
      <c r="O291" s="251">
        <v>0.10434072227462605</v>
      </c>
      <c r="P291" s="186">
        <v>9.0663320307236214E-3</v>
      </c>
      <c r="Q291" s="251">
        <v>6.7376364371378519E-3</v>
      </c>
      <c r="R291" s="186">
        <v>0</v>
      </c>
      <c r="S291" s="251">
        <v>0</v>
      </c>
      <c r="T291" s="186">
        <v>3.7520212909311415E-3</v>
      </c>
      <c r="U291" s="251">
        <v>2.5939900282980731E-3</v>
      </c>
      <c r="V291" s="186">
        <v>7.832502358172753E-4</v>
      </c>
      <c r="W291" s="251">
        <v>1.7770516102951085E-3</v>
      </c>
      <c r="X291" s="186">
        <v>0.87367352782643848</v>
      </c>
      <c r="Y291" s="256">
        <v>1</v>
      </c>
    </row>
    <row r="292" spans="2:25" ht="15" customHeight="1" collapsed="1">
      <c r="B292" s="197">
        <v>1989</v>
      </c>
      <c r="C292" s="199">
        <v>0.23260354082495055</v>
      </c>
      <c r="D292" s="199">
        <v>1.8489208988663231E-2</v>
      </c>
      <c r="E292" s="199">
        <v>2.8081303551584218E-2</v>
      </c>
      <c r="F292" s="199">
        <v>0.13911008325694763</v>
      </c>
      <c r="G292" s="199">
        <v>4.3873472554937835E-2</v>
      </c>
      <c r="H292" s="199">
        <v>0.3394863914296935</v>
      </c>
      <c r="I292" s="199">
        <v>2.9103243709536321E-3</v>
      </c>
      <c r="J292" s="199">
        <v>4.6635144172260785E-2</v>
      </c>
      <c r="K292" s="199">
        <v>0.12425697384814074</v>
      </c>
      <c r="L292" s="199">
        <v>3.847330960718795E-2</v>
      </c>
      <c r="M292" s="199">
        <v>7.4216122854847619E-3</v>
      </c>
      <c r="N292" s="199">
        <v>3.3181119503507404E-2</v>
      </c>
      <c r="O292" s="199">
        <v>4.5180932451960636E-2</v>
      </c>
      <c r="P292" s="199">
        <v>8.5420206357395435E-3</v>
      </c>
      <c r="Q292" s="199">
        <v>7.9055891534434777E-3</v>
      </c>
      <c r="R292" s="199">
        <v>0</v>
      </c>
      <c r="S292" s="199">
        <v>0</v>
      </c>
      <c r="T292" s="199">
        <v>3.5110183626070272E-3</v>
      </c>
      <c r="U292" s="199">
        <v>1.7739482057308488E-3</v>
      </c>
      <c r="V292" s="199">
        <v>9.1016545317609344E-4</v>
      </c>
      <c r="W292" s="199">
        <v>1.3979441818414769E-3</v>
      </c>
      <c r="X292" s="199">
        <v>0.76688358816572011</v>
      </c>
      <c r="Y292" s="199">
        <v>1</v>
      </c>
    </row>
    <row r="293" spans="2:25" ht="15" hidden="1" customHeight="1" outlineLevel="1">
      <c r="B293" s="41" t="s">
        <v>11</v>
      </c>
      <c r="C293" s="251">
        <v>0.14449883891549861</v>
      </c>
      <c r="D293" s="186">
        <v>2.0458881745636568E-2</v>
      </c>
      <c r="E293" s="251">
        <v>2.638107366166835E-2</v>
      </c>
      <c r="F293" s="186">
        <v>0.16847402211127904</v>
      </c>
      <c r="G293" s="251">
        <v>3.237817425520946E-2</v>
      </c>
      <c r="H293" s="186">
        <v>0.30149420779667141</v>
      </c>
      <c r="I293" s="251">
        <v>1.6612100835892713E-3</v>
      </c>
      <c r="J293" s="186">
        <v>3.2047694795609469E-2</v>
      </c>
      <c r="K293" s="251">
        <v>0.2511291381536333</v>
      </c>
      <c r="L293" s="186">
        <v>7.5419819073511848E-2</v>
      </c>
      <c r="M293" s="251">
        <v>1.1249520804783581E-2</v>
      </c>
      <c r="N293" s="186">
        <v>6.3465275421581632E-2</v>
      </c>
      <c r="O293" s="251">
        <v>0.10099452285375624</v>
      </c>
      <c r="P293" s="186">
        <v>7.0678540426450691E-3</v>
      </c>
      <c r="Q293" s="251">
        <v>6.6095891919997528E-3</v>
      </c>
      <c r="R293" s="186">
        <v>0</v>
      </c>
      <c r="S293" s="251">
        <v>0</v>
      </c>
      <c r="T293" s="186">
        <v>2.77162106784523E-3</v>
      </c>
      <c r="U293" s="251">
        <v>2.1723516477705858E-3</v>
      </c>
      <c r="V293" s="186">
        <v>3.7454338754665267E-4</v>
      </c>
      <c r="W293" s="251">
        <v>2.0798173990825889E-3</v>
      </c>
      <c r="X293" s="186">
        <v>0.85510017934018667</v>
      </c>
      <c r="Y293" s="256">
        <v>1</v>
      </c>
    </row>
    <row r="294" spans="2:25" ht="15" hidden="1" customHeight="1" outlineLevel="1">
      <c r="B294" s="41" t="s">
        <v>12</v>
      </c>
      <c r="C294" s="251">
        <v>0.14498563993410407</v>
      </c>
      <c r="D294" s="186">
        <v>2.2538743020424825E-2</v>
      </c>
      <c r="E294" s="251">
        <v>2.1882699400813495E-2</v>
      </c>
      <c r="F294" s="186">
        <v>0.16845256318671972</v>
      </c>
      <c r="G294" s="251">
        <v>2.0283896801908844E-2</v>
      </c>
      <c r="H294" s="186">
        <v>0.32522754994435776</v>
      </c>
      <c r="I294" s="251">
        <v>1.5988025989046501E-3</v>
      </c>
      <c r="J294" s="186">
        <v>3.0003061536891518E-2</v>
      </c>
      <c r="K294" s="251">
        <v>0.24270212217961989</v>
      </c>
      <c r="L294" s="186">
        <v>7.3199889201522025E-2</v>
      </c>
      <c r="M294" s="251">
        <v>1.1337405663357291E-2</v>
      </c>
      <c r="N294" s="186">
        <v>6.331063908367715E-2</v>
      </c>
      <c r="O294" s="251">
        <v>9.4854188231063424E-2</v>
      </c>
      <c r="P294" s="186">
        <v>8.4994095607423496E-3</v>
      </c>
      <c r="Q294" s="251">
        <v>7.8822426000709506E-3</v>
      </c>
      <c r="R294" s="186">
        <v>0</v>
      </c>
      <c r="S294" s="251">
        <v>0</v>
      </c>
      <c r="T294" s="186">
        <v>2.6144553137103397E-3</v>
      </c>
      <c r="U294" s="251">
        <v>1.0253718795406722E-3</v>
      </c>
      <c r="V294" s="186">
        <v>6.0744779593641725E-4</v>
      </c>
      <c r="W294" s="251">
        <v>1.2197551742403258E-3</v>
      </c>
      <c r="X294" s="186">
        <v>0.85453812099388171</v>
      </c>
      <c r="Y294" s="256">
        <v>1</v>
      </c>
    </row>
    <row r="295" spans="2:25" ht="15" hidden="1" customHeight="1" outlineLevel="1">
      <c r="B295" s="41" t="s">
        <v>13</v>
      </c>
      <c r="C295" s="251">
        <v>0.21909588447517403</v>
      </c>
      <c r="D295" s="186">
        <v>1.8891474109590332E-2</v>
      </c>
      <c r="E295" s="251">
        <v>2.86127412654603E-2</v>
      </c>
      <c r="F295" s="186">
        <v>0.12861839316496954</v>
      </c>
      <c r="G295" s="251">
        <v>3.9949509697717572E-2</v>
      </c>
      <c r="H295" s="186">
        <v>0.36858391657796324</v>
      </c>
      <c r="I295" s="251">
        <v>2.0393937395793101E-3</v>
      </c>
      <c r="J295" s="186">
        <v>6.3616838892604485E-2</v>
      </c>
      <c r="K295" s="251">
        <v>0.10852589040966852</v>
      </c>
      <c r="L295" s="186">
        <v>3.6539530327150786E-2</v>
      </c>
      <c r="M295" s="251">
        <v>5.3363351199615669E-3</v>
      </c>
      <c r="N295" s="186">
        <v>3.9177083431456587E-2</v>
      </c>
      <c r="O295" s="251">
        <v>2.7472941531099578E-2</v>
      </c>
      <c r="P295" s="186">
        <v>8.3459716086247988E-3</v>
      </c>
      <c r="Q295" s="251">
        <v>6.2312192089224658E-3</v>
      </c>
      <c r="R295" s="186">
        <v>0</v>
      </c>
      <c r="S295" s="251">
        <v>0</v>
      </c>
      <c r="T295" s="186">
        <v>1.4742037886566377E-3</v>
      </c>
      <c r="U295" s="251">
        <v>1.4789137049143267E-3</v>
      </c>
      <c r="V295" s="186">
        <v>3.1509339763938996E-3</v>
      </c>
      <c r="W295" s="251">
        <v>1.1633493156491678E-3</v>
      </c>
      <c r="X295" s="186">
        <v>0.78068274946071448</v>
      </c>
      <c r="Y295" s="256">
        <v>1</v>
      </c>
    </row>
    <row r="296" spans="2:25" ht="15" hidden="1" customHeight="1" outlineLevel="1">
      <c r="B296" s="41" t="s">
        <v>14</v>
      </c>
      <c r="C296" s="251">
        <v>0.25411279708910739</v>
      </c>
      <c r="D296" s="186">
        <v>2.0588178369590461E-2</v>
      </c>
      <c r="E296" s="251">
        <v>2.987826120616242E-2</v>
      </c>
      <c r="F296" s="186">
        <v>0.12885635209413951</v>
      </c>
      <c r="G296" s="251">
        <v>3.4929743748548424E-2</v>
      </c>
      <c r="H296" s="186">
        <v>0.43714194472400714</v>
      </c>
      <c r="I296" s="251">
        <v>4.36924208407525E-3</v>
      </c>
      <c r="J296" s="186">
        <v>4.461175195478826E-2</v>
      </c>
      <c r="K296" s="251">
        <v>2.2315553147015561E-2</v>
      </c>
      <c r="L296" s="186">
        <v>5.5159866842146004E-4</v>
      </c>
      <c r="M296" s="251">
        <v>1.6935046837500967E-4</v>
      </c>
      <c r="N296" s="186">
        <v>2.144460788108694E-2</v>
      </c>
      <c r="O296" s="251">
        <v>1.4999612913215143E-4</v>
      </c>
      <c r="P296" s="186">
        <v>6.9385306185646822E-3</v>
      </c>
      <c r="Q296" s="251">
        <v>8.1965626693504684E-3</v>
      </c>
      <c r="R296" s="186">
        <v>0</v>
      </c>
      <c r="S296" s="251">
        <v>0</v>
      </c>
      <c r="T296" s="186">
        <v>4.0886041650538048E-3</v>
      </c>
      <c r="U296" s="251">
        <v>1.2870635596500736E-3</v>
      </c>
      <c r="V296" s="186">
        <v>9.3868545327862511E-4</v>
      </c>
      <c r="W296" s="251">
        <v>1.5773786482929473E-3</v>
      </c>
      <c r="X296" s="186">
        <v>0.74571785244251754</v>
      </c>
      <c r="Y296" s="256">
        <v>1</v>
      </c>
    </row>
    <row r="297" spans="2:25" ht="15" hidden="1" customHeight="1" outlineLevel="1">
      <c r="B297" s="41" t="s">
        <v>15</v>
      </c>
      <c r="C297" s="251">
        <v>0.31487727471499766</v>
      </c>
      <c r="D297" s="186">
        <v>1.5751440706953061E-2</v>
      </c>
      <c r="E297" s="251">
        <v>2.9212471261630651E-2</v>
      </c>
      <c r="F297" s="186">
        <v>0.10093391582201477</v>
      </c>
      <c r="G297" s="251">
        <v>4.0478345016301313E-2</v>
      </c>
      <c r="H297" s="186">
        <v>0.36449128215341853</v>
      </c>
      <c r="I297" s="251">
        <v>3.3814940055333538E-3</v>
      </c>
      <c r="J297" s="186">
        <v>8.8468715768326531E-2</v>
      </c>
      <c r="K297" s="251">
        <v>2.1367058792966843E-2</v>
      </c>
      <c r="L297" s="186">
        <v>1.2686014643038062E-3</v>
      </c>
      <c r="M297" s="251">
        <v>1.775176110459251E-4</v>
      </c>
      <c r="N297" s="186">
        <v>1.9894961530634778E-2</v>
      </c>
      <c r="O297" s="251">
        <v>2.5978186982330502E-5</v>
      </c>
      <c r="P297" s="186">
        <v>5.676233855639215E-3</v>
      </c>
      <c r="Q297" s="251">
        <v>6.6504158674766086E-3</v>
      </c>
      <c r="R297" s="186">
        <v>0</v>
      </c>
      <c r="S297" s="251">
        <v>0</v>
      </c>
      <c r="T297" s="186">
        <v>4.4898966501127884E-3</v>
      </c>
      <c r="U297" s="251">
        <v>1.2512826729822527E-3</v>
      </c>
      <c r="V297" s="186">
        <v>9.7418201183739389E-4</v>
      </c>
      <c r="W297" s="251">
        <v>1.8228027865935237E-3</v>
      </c>
      <c r="X297" s="186">
        <v>0.68494953737178677</v>
      </c>
      <c r="Y297" s="256">
        <v>1</v>
      </c>
    </row>
    <row r="298" spans="2:25" ht="15" hidden="1" customHeight="1" outlineLevel="1">
      <c r="B298" s="41" t="s">
        <v>16</v>
      </c>
      <c r="C298" s="251">
        <v>0.26675645769844725</v>
      </c>
      <c r="D298" s="186">
        <v>2.0397982876215352E-2</v>
      </c>
      <c r="E298" s="251">
        <v>3.643339138006095E-2</v>
      </c>
      <c r="F298" s="186">
        <v>0.12364406472210129</v>
      </c>
      <c r="G298" s="251">
        <v>4.997460455666812E-2</v>
      </c>
      <c r="H298" s="186">
        <v>0.39706229139457261</v>
      </c>
      <c r="I298" s="251">
        <v>7.5506094906399651E-3</v>
      </c>
      <c r="J298" s="186">
        <v>5.0373675809026269E-2</v>
      </c>
      <c r="K298" s="251">
        <v>2.3241365549267159E-2</v>
      </c>
      <c r="L298" s="186">
        <v>2.1722173849949211E-3</v>
      </c>
      <c r="M298" s="251">
        <v>1.1337251487447395E-3</v>
      </c>
      <c r="N298" s="186">
        <v>1.9717747786968508E-2</v>
      </c>
      <c r="O298" s="251">
        <v>2.1767522855898998E-4</v>
      </c>
      <c r="P298" s="186">
        <v>5.9633942823973298E-3</v>
      </c>
      <c r="Q298" s="251">
        <v>8.874800464373821E-3</v>
      </c>
      <c r="R298" s="186">
        <v>0</v>
      </c>
      <c r="S298" s="251">
        <v>0</v>
      </c>
      <c r="T298" s="186">
        <v>5.5779277318241186E-3</v>
      </c>
      <c r="U298" s="251">
        <v>1.4420983892033086E-3</v>
      </c>
      <c r="V298" s="186">
        <v>8.7977071542591782E-4</v>
      </c>
      <c r="W298" s="251">
        <v>1.6915179219271514E-3</v>
      </c>
      <c r="X298" s="186">
        <v>0.73310749528370345</v>
      </c>
      <c r="Y298" s="256">
        <v>1</v>
      </c>
    </row>
    <row r="299" spans="2:25" ht="15" hidden="1" customHeight="1" outlineLevel="1">
      <c r="B299" s="41" t="s">
        <v>17</v>
      </c>
      <c r="C299" s="251">
        <v>0.23307210407565648</v>
      </c>
      <c r="D299" s="186">
        <v>1.3615524938793144E-2</v>
      </c>
      <c r="E299" s="251">
        <v>2.5364840862176562E-2</v>
      </c>
      <c r="F299" s="186">
        <v>0.13290288512313378</v>
      </c>
      <c r="G299" s="251">
        <v>3.3645768326052518E-2</v>
      </c>
      <c r="H299" s="186">
        <v>0.44501584177427872</v>
      </c>
      <c r="I299" s="251">
        <v>5.0105611828524799E-3</v>
      </c>
      <c r="J299" s="186">
        <v>5.5206183092506363E-2</v>
      </c>
      <c r="K299" s="251">
        <v>2.6594978637607413E-2</v>
      </c>
      <c r="L299" s="186">
        <v>1.3081465124093899E-3</v>
      </c>
      <c r="M299" s="251">
        <v>5.3405981469924636E-4</v>
      </c>
      <c r="N299" s="186">
        <v>2.4374729969756613E-2</v>
      </c>
      <c r="O299" s="251">
        <v>3.7804234074216315E-4</v>
      </c>
      <c r="P299" s="186">
        <v>7.3988286688109065E-3</v>
      </c>
      <c r="Q299" s="251">
        <v>8.5089530027363056E-3</v>
      </c>
      <c r="R299" s="186">
        <v>0</v>
      </c>
      <c r="S299" s="251">
        <v>0</v>
      </c>
      <c r="T299" s="186">
        <v>6.6127406269502181E-3</v>
      </c>
      <c r="U299" s="251">
        <v>1.8602083433344534E-3</v>
      </c>
      <c r="V299" s="186">
        <v>3.3843790504536507E-3</v>
      </c>
      <c r="W299" s="251">
        <v>1.4521626422159281E-3</v>
      </c>
      <c r="X299" s="186">
        <v>0.76657385627190244</v>
      </c>
      <c r="Y299" s="256">
        <v>1</v>
      </c>
    </row>
    <row r="300" spans="2:25" ht="15" hidden="1" customHeight="1" outlineLevel="1">
      <c r="B300" s="41" t="s">
        <v>18</v>
      </c>
      <c r="C300" s="251">
        <v>0.23675039200023668</v>
      </c>
      <c r="D300" s="186">
        <v>1.4484778556847431E-2</v>
      </c>
      <c r="E300" s="251">
        <v>2.3880950267743558E-2</v>
      </c>
      <c r="F300" s="186">
        <v>0.1434395432087808</v>
      </c>
      <c r="G300" s="251">
        <v>6.8956539747344753E-2</v>
      </c>
      <c r="H300" s="186">
        <v>0.40489926333540427</v>
      </c>
      <c r="I300" s="251">
        <v>3.7277003638945595E-3</v>
      </c>
      <c r="J300" s="186">
        <v>5.2838673412029233E-2</v>
      </c>
      <c r="K300" s="251">
        <v>2.5088015147480845E-2</v>
      </c>
      <c r="L300" s="186">
        <v>1.5975858702405254E-3</v>
      </c>
      <c r="M300" s="251">
        <v>1.1833969409189077E-4</v>
      </c>
      <c r="N300" s="186">
        <v>2.3212330996124374E-2</v>
      </c>
      <c r="O300" s="251">
        <v>1.5975858702405255E-4</v>
      </c>
      <c r="P300" s="186">
        <v>8.5973787757758647E-3</v>
      </c>
      <c r="Q300" s="251">
        <v>8.7926392710274848E-3</v>
      </c>
      <c r="R300" s="186">
        <v>0</v>
      </c>
      <c r="S300" s="251">
        <v>0</v>
      </c>
      <c r="T300" s="186">
        <v>3.5442738380521287E-3</v>
      </c>
      <c r="U300" s="251">
        <v>1.9466879678116031E-3</v>
      </c>
      <c r="V300" s="186">
        <v>1.1183101091683679E-3</v>
      </c>
      <c r="W300" s="251">
        <v>1.6271707937634981E-3</v>
      </c>
      <c r="X300" s="186">
        <v>0.76294192479512446</v>
      </c>
      <c r="Y300" s="256">
        <v>1</v>
      </c>
    </row>
    <row r="301" spans="2:25" ht="15" hidden="1" customHeight="1" outlineLevel="1">
      <c r="B301" s="41" t="s">
        <v>19</v>
      </c>
      <c r="C301" s="251">
        <v>0.19136975667210965</v>
      </c>
      <c r="D301" s="186">
        <v>1.9541183713895655E-2</v>
      </c>
      <c r="E301" s="251">
        <v>2.7346949701528494E-2</v>
      </c>
      <c r="F301" s="186">
        <v>0.15827823433359209</v>
      </c>
      <c r="G301" s="251">
        <v>8.5472602189683319E-2</v>
      </c>
      <c r="H301" s="186">
        <v>0.30875605642851406</v>
      </c>
      <c r="I301" s="251">
        <v>1.1028722863184945E-3</v>
      </c>
      <c r="J301" s="186">
        <v>5.1112241347003241E-2</v>
      </c>
      <c r="K301" s="251">
        <v>0.13065824343496532</v>
      </c>
      <c r="L301" s="186">
        <v>3.9703402307465802E-2</v>
      </c>
      <c r="M301" s="251">
        <v>7.9556709585887515E-3</v>
      </c>
      <c r="N301" s="186">
        <v>4.2481998019112885E-2</v>
      </c>
      <c r="O301" s="251">
        <v>4.0517172149797893E-2</v>
      </c>
      <c r="P301" s="186">
        <v>8.2661883984259978E-3</v>
      </c>
      <c r="Q301" s="251">
        <v>6.2960087801482989E-3</v>
      </c>
      <c r="R301" s="186">
        <v>0</v>
      </c>
      <c r="S301" s="251">
        <v>0</v>
      </c>
      <c r="T301" s="186">
        <v>6.3656075166635432E-3</v>
      </c>
      <c r="U301" s="251">
        <v>1.7131996680675643E-3</v>
      </c>
      <c r="V301" s="186">
        <v>1.472280964745563E-3</v>
      </c>
      <c r="W301" s="251">
        <v>1.4133897261557405E-3</v>
      </c>
      <c r="X301" s="186">
        <v>0.80779505848970756</v>
      </c>
      <c r="Y301" s="256">
        <v>1</v>
      </c>
    </row>
    <row r="302" spans="2:25" ht="15" hidden="1" customHeight="1" outlineLevel="1">
      <c r="B302" s="41" t="s">
        <v>20</v>
      </c>
      <c r="C302" s="251">
        <v>0.14958034091892361</v>
      </c>
      <c r="D302" s="186">
        <v>1.5761010642900405E-2</v>
      </c>
      <c r="E302" s="251">
        <v>2.3137492428831011E-2</v>
      </c>
      <c r="F302" s="186">
        <v>0.16815782642554297</v>
      </c>
      <c r="G302" s="251">
        <v>5.2820801245998097E-2</v>
      </c>
      <c r="H302" s="186">
        <v>0.27238470191226094</v>
      </c>
      <c r="I302" s="251">
        <v>9.8208877736436786E-4</v>
      </c>
      <c r="J302" s="186">
        <v>4.0313230077009606E-2</v>
      </c>
      <c r="K302" s="251">
        <v>0.25598338669204812</v>
      </c>
      <c r="L302" s="186">
        <v>7.4997836808860435E-2</v>
      </c>
      <c r="M302" s="251">
        <v>1.7314181881111015E-2</v>
      </c>
      <c r="N302" s="186">
        <v>5.3370251795448645E-2</v>
      </c>
      <c r="O302" s="251">
        <v>0.11030111620662801</v>
      </c>
      <c r="P302" s="186">
        <v>6.8529895301548847E-3</v>
      </c>
      <c r="Q302" s="251">
        <v>5.8233105477199969E-3</v>
      </c>
      <c r="R302" s="186">
        <v>0</v>
      </c>
      <c r="S302" s="251">
        <v>0</v>
      </c>
      <c r="T302" s="186">
        <v>2.5655446915289434E-3</v>
      </c>
      <c r="U302" s="251">
        <v>3.136627152375184E-3</v>
      </c>
      <c r="V302" s="186">
        <v>5.4945054945054945E-4</v>
      </c>
      <c r="W302" s="251">
        <v>1.0426581292723024E-3</v>
      </c>
      <c r="X302" s="186">
        <v>0.84951111880245722</v>
      </c>
      <c r="Y302" s="256">
        <v>1</v>
      </c>
    </row>
    <row r="303" spans="2:25" ht="15" hidden="1" customHeight="1" outlineLevel="1">
      <c r="B303" s="41" t="s">
        <v>21</v>
      </c>
      <c r="C303" s="251">
        <v>0.10749010057444554</v>
      </c>
      <c r="D303" s="186">
        <v>1.8771727612425869E-2</v>
      </c>
      <c r="E303" s="251">
        <v>3.5331189232399474E-2</v>
      </c>
      <c r="F303" s="186">
        <v>0.1579306947258835</v>
      </c>
      <c r="G303" s="251">
        <v>5.9782305590154489E-2</v>
      </c>
      <c r="H303" s="186">
        <v>0.27651465858600882</v>
      </c>
      <c r="I303" s="251">
        <v>1.0457139670205053E-3</v>
      </c>
      <c r="J303" s="186">
        <v>5.2968898142811992E-2</v>
      </c>
      <c r="K303" s="251">
        <v>0.26629919503262628</v>
      </c>
      <c r="L303" s="186">
        <v>7.4301463070030299E-2</v>
      </c>
      <c r="M303" s="251">
        <v>2.4413935416705397E-2</v>
      </c>
      <c r="N303" s="186">
        <v>5.7779182391106319E-2</v>
      </c>
      <c r="O303" s="251">
        <v>0.10980461415478426</v>
      </c>
      <c r="P303" s="186">
        <v>7.0086073878529867E-3</v>
      </c>
      <c r="Q303" s="251">
        <v>6.5624360952575705E-3</v>
      </c>
      <c r="R303" s="186">
        <v>0</v>
      </c>
      <c r="S303" s="251">
        <v>0</v>
      </c>
      <c r="T303" s="186">
        <v>4.1410273094012011E-3</v>
      </c>
      <c r="U303" s="251">
        <v>3.7785131341674257E-3</v>
      </c>
      <c r="V303" s="186">
        <v>6.134855273186964E-4</v>
      </c>
      <c r="W303" s="251">
        <v>8.0403785019798847E-4</v>
      </c>
      <c r="X303" s="186">
        <v>0.89155249019352689</v>
      </c>
      <c r="Y303" s="256">
        <v>1</v>
      </c>
    </row>
    <row r="304" spans="2:25" ht="15" hidden="1" customHeight="1" outlineLevel="1">
      <c r="B304" s="41" t="s">
        <v>22</v>
      </c>
      <c r="C304" s="251">
        <v>9.9735437176040012E-2</v>
      </c>
      <c r="D304" s="186">
        <v>2.1488716158185261E-2</v>
      </c>
      <c r="E304" s="251">
        <v>3.3495466178685644E-2</v>
      </c>
      <c r="F304" s="186">
        <v>0.16980790063141177</v>
      </c>
      <c r="G304" s="251">
        <v>4.6758134335766047E-2</v>
      </c>
      <c r="H304" s="186">
        <v>0.28032006491068306</v>
      </c>
      <c r="I304" s="251">
        <v>5.8264243449588477E-4</v>
      </c>
      <c r="J304" s="186">
        <v>4.6240229949547483E-2</v>
      </c>
      <c r="K304" s="251">
        <v>0.27583156023012217</v>
      </c>
      <c r="L304" s="186">
        <v>8.6144762907687855E-2</v>
      </c>
      <c r="M304" s="251">
        <v>1.790654415350686E-2</v>
      </c>
      <c r="N304" s="186">
        <v>6.0875344730107077E-2</v>
      </c>
      <c r="O304" s="251">
        <v>0.11090490843882039</v>
      </c>
      <c r="P304" s="186">
        <v>7.3715057638442313E-3</v>
      </c>
      <c r="Q304" s="251">
        <v>8.7439523873234278E-3</v>
      </c>
      <c r="R304" s="186">
        <v>0</v>
      </c>
      <c r="S304" s="251">
        <v>0</v>
      </c>
      <c r="T304" s="186">
        <v>4.7345092640147081E-3</v>
      </c>
      <c r="U304" s="251">
        <v>2.7060504179919984E-3</v>
      </c>
      <c r="V304" s="186">
        <v>5.8264243449588477E-4</v>
      </c>
      <c r="W304" s="251">
        <v>1.2516022666948638E-3</v>
      </c>
      <c r="X304" s="186">
        <v>0.89991497736326242</v>
      </c>
      <c r="Y304" s="256">
        <v>1</v>
      </c>
    </row>
    <row r="305" spans="2:25" ht="15" customHeight="1" collapsed="1">
      <c r="B305" s="197">
        <v>1988</v>
      </c>
      <c r="C305" s="199">
        <v>0.19516486448487638</v>
      </c>
      <c r="D305" s="199">
        <v>1.8657294682285577E-2</v>
      </c>
      <c r="E305" s="199">
        <v>2.8599650427858406E-2</v>
      </c>
      <c r="F305" s="199">
        <v>0.14601267278897218</v>
      </c>
      <c r="G305" s="199">
        <v>4.662186775053203E-2</v>
      </c>
      <c r="H305" s="199">
        <v>0.34484221323261566</v>
      </c>
      <c r="I305" s="199">
        <v>2.6944854515360086E-3</v>
      </c>
      <c r="J305" s="199">
        <v>5.0654808693929458E-2</v>
      </c>
      <c r="K305" s="199">
        <v>0.14303340107491835</v>
      </c>
      <c r="L305" s="199">
        <v>4.0744406526198741E-2</v>
      </c>
      <c r="M305" s="199">
        <v>8.5252145682752096E-3</v>
      </c>
      <c r="N305" s="199">
        <v>4.1506499357733088E-2</v>
      </c>
      <c r="O305" s="199">
        <v>5.2257280622711323E-2</v>
      </c>
      <c r="P305" s="199">
        <v>7.2754302549256442E-3</v>
      </c>
      <c r="Q305" s="199">
        <v>7.3876671970960588E-3</v>
      </c>
      <c r="R305" s="199">
        <v>0</v>
      </c>
      <c r="S305" s="199">
        <v>0</v>
      </c>
      <c r="T305" s="199">
        <v>4.0193606728145355E-3</v>
      </c>
      <c r="U305" s="199">
        <v>2.0030899109773322E-3</v>
      </c>
      <c r="V305" s="199">
        <v>1.1639090728988925E-3</v>
      </c>
      <c r="W305" s="199">
        <v>1.4279255098193346E-3</v>
      </c>
      <c r="X305" s="199">
        <v>0.8043937767211794</v>
      </c>
      <c r="Y305" s="199">
        <v>1</v>
      </c>
    </row>
    <row r="306" spans="2:25" ht="15" hidden="1" customHeight="1" outlineLevel="1">
      <c r="B306" s="41" t="s">
        <v>11</v>
      </c>
      <c r="C306" s="251">
        <v>0.13714189600328483</v>
      </c>
      <c r="D306" s="186">
        <v>1.8853176742966542E-2</v>
      </c>
      <c r="E306" s="251">
        <v>3.13395105396728E-2</v>
      </c>
      <c r="F306" s="186">
        <v>0.17761364592042189</v>
      </c>
      <c r="G306" s="251">
        <v>3.781518840809138E-2</v>
      </c>
      <c r="H306" s="186">
        <v>0.29027263148000654</v>
      </c>
      <c r="I306" s="251">
        <v>6.8269178444748963E-4</v>
      </c>
      <c r="J306" s="186">
        <v>4.2475301893232939E-2</v>
      </c>
      <c r="K306" s="251">
        <v>0.23508837890383444</v>
      </c>
      <c r="L306" s="186">
        <v>8.2140683978015341E-2</v>
      </c>
      <c r="M306" s="251">
        <v>1.5865163425529703E-2</v>
      </c>
      <c r="N306" s="186">
        <v>4.7466867186765675E-2</v>
      </c>
      <c r="O306" s="251">
        <v>8.9615664313523732E-2</v>
      </c>
      <c r="P306" s="186">
        <v>1.0636140120015236E-2</v>
      </c>
      <c r="Q306" s="251">
        <v>8.6820585630822053E-3</v>
      </c>
      <c r="R306" s="186">
        <v>0</v>
      </c>
      <c r="S306" s="251">
        <v>0</v>
      </c>
      <c r="T306" s="186">
        <v>5.1894469701841781E-3</v>
      </c>
      <c r="U306" s="251">
        <v>1.6721001677047209E-3</v>
      </c>
      <c r="V306" s="186">
        <v>8.7562641918264975E-4</v>
      </c>
      <c r="W306" s="251">
        <v>1.3060190658995454E-3</v>
      </c>
      <c r="X306" s="186">
        <v>0.86250191697874246</v>
      </c>
      <c r="Y306" s="256">
        <v>1</v>
      </c>
    </row>
    <row r="307" spans="2:25" ht="15" hidden="1" customHeight="1" outlineLevel="1">
      <c r="B307" s="41" t="s">
        <v>12</v>
      </c>
      <c r="C307" s="251">
        <v>0.13895619342083748</v>
      </c>
      <c r="D307" s="186">
        <v>1.5627864571720204E-2</v>
      </c>
      <c r="E307" s="251">
        <v>2.480935888097751E-2</v>
      </c>
      <c r="F307" s="186">
        <v>0.18190061391643006</v>
      </c>
      <c r="G307" s="251">
        <v>2.5413860934798013E-2</v>
      </c>
      <c r="H307" s="186">
        <v>0.27284844340721143</v>
      </c>
      <c r="I307" s="251">
        <v>1.0702659313543323E-3</v>
      </c>
      <c r="J307" s="186">
        <v>3.4436797328299122E-2</v>
      </c>
      <c r="K307" s="251">
        <v>0.27760022594502998</v>
      </c>
      <c r="L307" s="186">
        <v>0.10710091715844396</v>
      </c>
      <c r="M307" s="251">
        <v>2.289675402216838E-2</v>
      </c>
      <c r="N307" s="186">
        <v>4.9484934520535727E-2</v>
      </c>
      <c r="O307" s="251">
        <v>9.811762024388189E-2</v>
      </c>
      <c r="P307" s="186">
        <v>8.0071747456879686E-3</v>
      </c>
      <c r="Q307" s="251">
        <v>1.1059414623994767E-2</v>
      </c>
      <c r="R307" s="186">
        <v>0</v>
      </c>
      <c r="S307" s="251">
        <v>0</v>
      </c>
      <c r="T307" s="186">
        <v>3.9986324379766031E-3</v>
      </c>
      <c r="U307" s="251">
        <v>1.6896327897769783E-3</v>
      </c>
      <c r="V307" s="186">
        <v>7.1351062090288823E-4</v>
      </c>
      <c r="W307" s="251">
        <v>1.4270212418057765E-3</v>
      </c>
      <c r="X307" s="186">
        <v>0.86060281737596556</v>
      </c>
      <c r="Y307" s="256">
        <v>1</v>
      </c>
    </row>
    <row r="308" spans="2:25" ht="15" hidden="1" customHeight="1" outlineLevel="1">
      <c r="B308" s="41" t="s">
        <v>13</v>
      </c>
      <c r="C308" s="251">
        <v>0.2181584654580675</v>
      </c>
      <c r="D308" s="186">
        <v>2.2971806371465269E-2</v>
      </c>
      <c r="E308" s="251">
        <v>2.0845177184006063E-2</v>
      </c>
      <c r="F308" s="186">
        <v>0.141484008169625</v>
      </c>
      <c r="G308" s="251">
        <v>3.5515760217295182E-2</v>
      </c>
      <c r="H308" s="186">
        <v>0.3678015707577959</v>
      </c>
      <c r="I308" s="251">
        <v>3.2373191838797298E-3</v>
      </c>
      <c r="J308" s="186">
        <v>5.3492093571684246E-2</v>
      </c>
      <c r="K308" s="251">
        <v>0.11053207841155538</v>
      </c>
      <c r="L308" s="186">
        <v>4.3801191754574358E-2</v>
      </c>
      <c r="M308" s="251">
        <v>1.134904091129219E-2</v>
      </c>
      <c r="N308" s="186">
        <v>3.3789189985892656E-2</v>
      </c>
      <c r="O308" s="251">
        <v>2.159265575979618E-2</v>
      </c>
      <c r="P308" s="186">
        <v>7.6432316341355569E-3</v>
      </c>
      <c r="Q308" s="251">
        <v>5.4797549112500787E-3</v>
      </c>
      <c r="R308" s="186">
        <v>0</v>
      </c>
      <c r="S308" s="251">
        <v>0</v>
      </c>
      <c r="T308" s="186">
        <v>4.253258374918409E-3</v>
      </c>
      <c r="U308" s="251">
        <v>1.805529235887394E-3</v>
      </c>
      <c r="V308" s="186">
        <v>1.1475375318467985E-3</v>
      </c>
      <c r="W308" s="251">
        <v>2.758301223338176E-3</v>
      </c>
      <c r="X308" s="186">
        <v>0.77896742677868325</v>
      </c>
      <c r="Y308" s="256">
        <v>1</v>
      </c>
    </row>
    <row r="309" spans="2:25" ht="15" hidden="1" customHeight="1" outlineLevel="1">
      <c r="B309" s="41" t="s">
        <v>14</v>
      </c>
      <c r="C309" s="251">
        <v>0.25850393789505705</v>
      </c>
      <c r="D309" s="186">
        <v>1.7407862269444414E-2</v>
      </c>
      <c r="E309" s="251">
        <v>2.4923101190945658E-2</v>
      </c>
      <c r="F309" s="186">
        <v>0.12266627606954131</v>
      </c>
      <c r="G309" s="251">
        <v>2.9520128897051367E-2</v>
      </c>
      <c r="H309" s="186">
        <v>0.43364731333025364</v>
      </c>
      <c r="I309" s="251">
        <v>3.2900296328011447E-3</v>
      </c>
      <c r="J309" s="186">
        <v>6.7783624215519478E-2</v>
      </c>
      <c r="K309" s="251">
        <v>1.9683841672957537E-2</v>
      </c>
      <c r="L309" s="186">
        <v>6.7039987380708259E-4</v>
      </c>
      <c r="M309" s="251">
        <v>6.2533097472761482E-4</v>
      </c>
      <c r="N309" s="186">
        <v>1.8354309150113237E-2</v>
      </c>
      <c r="O309" s="251">
        <v>3.3801674309600802E-5</v>
      </c>
      <c r="P309" s="186">
        <v>1.0315144276813178E-2</v>
      </c>
      <c r="Q309" s="251">
        <v>4.1125370410014309E-3</v>
      </c>
      <c r="R309" s="186">
        <v>0</v>
      </c>
      <c r="S309" s="251">
        <v>0</v>
      </c>
      <c r="T309" s="186">
        <v>3.1942582222572757E-3</v>
      </c>
      <c r="U309" s="251">
        <v>1.5605106306265705E-3</v>
      </c>
      <c r="V309" s="186">
        <v>1.4309375457731007E-3</v>
      </c>
      <c r="W309" s="251">
        <v>1.6337475916307054E-3</v>
      </c>
      <c r="X309" s="186">
        <v>0.74116931258661667</v>
      </c>
      <c r="Y309" s="256">
        <v>1</v>
      </c>
    </row>
    <row r="310" spans="2:25" ht="15" hidden="1" customHeight="1" outlineLevel="1">
      <c r="B310" s="41" t="s">
        <v>15</v>
      </c>
      <c r="C310" s="251">
        <v>0.31426468107295674</v>
      </c>
      <c r="D310" s="186">
        <v>1.8030867700361435E-2</v>
      </c>
      <c r="E310" s="251">
        <v>2.4313809691783098E-2</v>
      </c>
      <c r="F310" s="186">
        <v>0.1076535333241313</v>
      </c>
      <c r="G310" s="251">
        <v>4.8131732180012168E-2</v>
      </c>
      <c r="H310" s="186">
        <v>0.36150688363009881</v>
      </c>
      <c r="I310" s="251">
        <v>2.0091100102756008E-3</v>
      </c>
      <c r="J310" s="186">
        <v>8.9254584400513273E-2</v>
      </c>
      <c r="K310" s="251">
        <v>1.495329969479932E-2</v>
      </c>
      <c r="L310" s="186">
        <v>5.9301974858007561E-4</v>
      </c>
      <c r="M310" s="251">
        <v>5.6234631330869233E-5</v>
      </c>
      <c r="N310" s="186">
        <v>1.4120004703260075E-2</v>
      </c>
      <c r="O310" s="251">
        <v>1.8404061162829931E-4</v>
      </c>
      <c r="P310" s="186">
        <v>6.7277068028567194E-3</v>
      </c>
      <c r="Q310" s="251">
        <v>3.3996390759116401E-3</v>
      </c>
      <c r="R310" s="186">
        <v>0</v>
      </c>
      <c r="S310" s="251">
        <v>0</v>
      </c>
      <c r="T310" s="186">
        <v>4.1051280871534541E-3</v>
      </c>
      <c r="U310" s="251">
        <v>1.6512532654427965E-3</v>
      </c>
      <c r="V310" s="186">
        <v>1.359855630364656E-3</v>
      </c>
      <c r="W310" s="251">
        <v>2.3669667551084049E-3</v>
      </c>
      <c r="X310" s="186">
        <v>0.68546437024881257</v>
      </c>
      <c r="Y310" s="256">
        <v>1</v>
      </c>
    </row>
    <row r="311" spans="2:25" ht="15" hidden="1" customHeight="1" outlineLevel="1">
      <c r="B311" s="41" t="s">
        <v>16</v>
      </c>
      <c r="C311" s="251">
        <v>0.23264630765102806</v>
      </c>
      <c r="D311" s="186">
        <v>2.1952358710882764E-2</v>
      </c>
      <c r="E311" s="251">
        <v>2.8794458743677143E-2</v>
      </c>
      <c r="F311" s="186">
        <v>0.11430331819491786</v>
      </c>
      <c r="G311" s="251">
        <v>2.8416826497858427E-2</v>
      </c>
      <c r="H311" s="186">
        <v>0.47588122472099931</v>
      </c>
      <c r="I311" s="251">
        <v>2.0123823625865823E-3</v>
      </c>
      <c r="J311" s="186">
        <v>5.2769137507825935E-2</v>
      </c>
      <c r="K311" s="251">
        <v>2.2091486380394924E-2</v>
      </c>
      <c r="L311" s="186">
        <v>4.1738300853647628E-4</v>
      </c>
      <c r="M311" s="251">
        <v>1.0931459747383903E-4</v>
      </c>
      <c r="N311" s="186">
        <v>2.1445536486231331E-2</v>
      </c>
      <c r="O311" s="251">
        <v>1.1925228815327894E-4</v>
      </c>
      <c r="P311" s="186">
        <v>7.6868037405467713E-3</v>
      </c>
      <c r="Q311" s="251">
        <v>3.7912289942063264E-3</v>
      </c>
      <c r="R311" s="186">
        <v>0</v>
      </c>
      <c r="S311" s="251">
        <v>0</v>
      </c>
      <c r="T311" s="186">
        <v>2.8024287716020553E-3</v>
      </c>
      <c r="U311" s="251">
        <v>2.8471483796595346E-3</v>
      </c>
      <c r="V311" s="186">
        <v>1.4161209218201873E-3</v>
      </c>
      <c r="W311" s="251">
        <v>2.047164279964622E-3</v>
      </c>
      <c r="X311" s="186">
        <v>0.76681208820694258</v>
      </c>
      <c r="Y311" s="256">
        <v>1</v>
      </c>
    </row>
    <row r="312" spans="2:25" ht="15" hidden="1" customHeight="1" outlineLevel="1">
      <c r="B312" s="41" t="s">
        <v>17</v>
      </c>
      <c r="C312" s="251">
        <v>0.22526319916874155</v>
      </c>
      <c r="D312" s="186">
        <v>1.9330680102730997E-2</v>
      </c>
      <c r="E312" s="251">
        <v>1.7945249344861164E-2</v>
      </c>
      <c r="F312" s="186">
        <v>0.13599440599656257</v>
      </c>
      <c r="G312" s="251">
        <v>3.5550676050999534E-2</v>
      </c>
      <c r="H312" s="186">
        <v>0.45176805797897018</v>
      </c>
      <c r="I312" s="251">
        <v>3.7576541781846936E-3</v>
      </c>
      <c r="J312" s="186">
        <v>6.5396252801903004E-2</v>
      </c>
      <c r="K312" s="251">
        <v>2.3532717731553188E-2</v>
      </c>
      <c r="L312" s="186">
        <v>5.5547931329686772E-4</v>
      </c>
      <c r="M312" s="251">
        <v>2.6140202978676132E-4</v>
      </c>
      <c r="N312" s="186">
        <v>2.270276628698022E-2</v>
      </c>
      <c r="O312" s="251">
        <v>1.3070101489338065E-5</v>
      </c>
      <c r="P312" s="186">
        <v>7.3846073414760068E-3</v>
      </c>
      <c r="Q312" s="251">
        <v>3.9994510557374479E-3</v>
      </c>
      <c r="R312" s="186">
        <v>0</v>
      </c>
      <c r="S312" s="251">
        <v>0</v>
      </c>
      <c r="T312" s="186">
        <v>2.8884924291437122E-3</v>
      </c>
      <c r="U312" s="251">
        <v>2.9211676828670573E-3</v>
      </c>
      <c r="V312" s="186">
        <v>1.4573163160611943E-3</v>
      </c>
      <c r="W312" s="251">
        <v>1.9082348174433576E-3</v>
      </c>
      <c r="X312" s="186">
        <v>0.77383496382849415</v>
      </c>
      <c r="Y312" s="256">
        <v>1</v>
      </c>
    </row>
    <row r="313" spans="2:25" ht="15" hidden="1" customHeight="1" outlineLevel="1">
      <c r="B313" s="41" t="s">
        <v>18</v>
      </c>
      <c r="C313" s="251">
        <v>0.21289510336396644</v>
      </c>
      <c r="D313" s="186">
        <v>1.848326531605228E-2</v>
      </c>
      <c r="E313" s="251">
        <v>1.9280010217797214E-2</v>
      </c>
      <c r="F313" s="186">
        <v>0.13262457501870223</v>
      </c>
      <c r="G313" s="251">
        <v>7.0010156976991714E-2</v>
      </c>
      <c r="H313" s="186">
        <v>0.45214969072917366</v>
      </c>
      <c r="I313" s="251">
        <v>4.6466649231536499E-3</v>
      </c>
      <c r="J313" s="186">
        <v>4.830950194320608E-2</v>
      </c>
      <c r="K313" s="251">
        <v>1.8404199028092861E-2</v>
      </c>
      <c r="L313" s="186">
        <v>8.6364714540290352E-4</v>
      </c>
      <c r="M313" s="251">
        <v>2.007067309739142E-4</v>
      </c>
      <c r="N313" s="186">
        <v>1.7297270996660969E-2</v>
      </c>
      <c r="O313" s="251">
        <v>4.2574155055072713E-5</v>
      </c>
      <c r="P313" s="186">
        <v>8.0647613718609155E-3</v>
      </c>
      <c r="Q313" s="251">
        <v>5.4738199356522054E-3</v>
      </c>
      <c r="R313" s="186">
        <v>0</v>
      </c>
      <c r="S313" s="251">
        <v>0</v>
      </c>
      <c r="T313" s="186">
        <v>3.424178470857991E-3</v>
      </c>
      <c r="U313" s="251">
        <v>1.7151302465043578E-3</v>
      </c>
      <c r="V313" s="186">
        <v>1.581325759188415E-3</v>
      </c>
      <c r="W313" s="251">
        <v>2.0009852875884173E-3</v>
      </c>
      <c r="X313" s="186">
        <v>0.78616826522482208</v>
      </c>
      <c r="Y313" s="256">
        <v>1</v>
      </c>
    </row>
    <row r="314" spans="2:25" ht="15" hidden="1" customHeight="1" outlineLevel="1">
      <c r="B314" s="41" t="s">
        <v>19</v>
      </c>
      <c r="C314" s="251">
        <v>0.20641762708238628</v>
      </c>
      <c r="D314" s="186">
        <v>1.7295504987031047E-2</v>
      </c>
      <c r="E314" s="251">
        <v>2.5157098162954247E-2</v>
      </c>
      <c r="F314" s="186">
        <v>0.16312538438912214</v>
      </c>
      <c r="G314" s="251">
        <v>0.10039307965879617</v>
      </c>
      <c r="H314" s="186">
        <v>0.28387303794422014</v>
      </c>
      <c r="I314" s="251">
        <v>2.3210417947963739E-3</v>
      </c>
      <c r="J314" s="186">
        <v>5.4849319464128139E-2</v>
      </c>
      <c r="K314" s="251">
        <v>0.12335748856860176</v>
      </c>
      <c r="L314" s="186">
        <v>5.2432013263095968E-2</v>
      </c>
      <c r="M314" s="251">
        <v>1.5536005561943471E-2</v>
      </c>
      <c r="N314" s="186">
        <v>3.3029387384014758E-2</v>
      </c>
      <c r="O314" s="251">
        <v>2.2360082359547558E-2</v>
      </c>
      <c r="P314" s="186">
        <v>7.5621039120785088E-3</v>
      </c>
      <c r="Q314" s="251">
        <v>4.4014225740032619E-3</v>
      </c>
      <c r="R314" s="186">
        <v>0</v>
      </c>
      <c r="S314" s="251">
        <v>0</v>
      </c>
      <c r="T314" s="186">
        <v>2.7970158034066905E-3</v>
      </c>
      <c r="U314" s="251">
        <v>2.0643367115009224E-3</v>
      </c>
      <c r="V314" s="186">
        <v>9.6264406235794316E-4</v>
      </c>
      <c r="W314" s="251">
        <v>5.1715378238896166E-3</v>
      </c>
      <c r="X314" s="186">
        <v>0.79333101585688692</v>
      </c>
      <c r="Y314" s="256">
        <v>1</v>
      </c>
    </row>
    <row r="315" spans="2:25" ht="15" hidden="1" customHeight="1" outlineLevel="1">
      <c r="B315" s="41" t="s">
        <v>20</v>
      </c>
      <c r="C315" s="251">
        <v>0.12825968732345286</v>
      </c>
      <c r="D315" s="186">
        <v>2.0818703569750314E-2</v>
      </c>
      <c r="E315" s="251">
        <v>2.2466036948842905E-2</v>
      </c>
      <c r="F315" s="186">
        <v>0.16361399599782467</v>
      </c>
      <c r="G315" s="251">
        <v>5.5016710929951369E-2</v>
      </c>
      <c r="H315" s="186">
        <v>0.27426516787488714</v>
      </c>
      <c r="I315" s="251">
        <v>1.6948526111818032E-3</v>
      </c>
      <c r="J315" s="186">
        <v>4.5729341013849213E-2</v>
      </c>
      <c r="K315" s="251">
        <v>0.26083834485234719</v>
      </c>
      <c r="L315" s="186">
        <v>0.10476934692735365</v>
      </c>
      <c r="M315" s="251">
        <v>2.7297158877912533E-2</v>
      </c>
      <c r="N315" s="186">
        <v>5.4383121168761914E-2</v>
      </c>
      <c r="O315" s="251">
        <v>7.4388717878319091E-2</v>
      </c>
      <c r="P315" s="186">
        <v>8.7963378511803254E-3</v>
      </c>
      <c r="Q315" s="251">
        <v>4.9683997106606754E-3</v>
      </c>
      <c r="R315" s="186">
        <v>0</v>
      </c>
      <c r="S315" s="251">
        <v>0</v>
      </c>
      <c r="T315" s="186">
        <v>3.4213847104230797E-3</v>
      </c>
      <c r="U315" s="251">
        <v>4.9842394546904126E-3</v>
      </c>
      <c r="V315" s="186">
        <v>9.609444711373464E-4</v>
      </c>
      <c r="W315" s="251">
        <v>1.8321303927728528E-3</v>
      </c>
      <c r="X315" s="186">
        <v>0.86940659038949919</v>
      </c>
      <c r="Y315" s="256">
        <v>1</v>
      </c>
    </row>
    <row r="316" spans="2:25" ht="15" hidden="1" customHeight="1" outlineLevel="1">
      <c r="B316" s="41" t="s">
        <v>21</v>
      </c>
      <c r="C316" s="251">
        <v>0.10520967937885867</v>
      </c>
      <c r="D316" s="186">
        <v>2.3734579150238008E-2</v>
      </c>
      <c r="E316" s="251">
        <v>2.6026307942082768E-2</v>
      </c>
      <c r="F316" s="186">
        <v>0.14886849342301448</v>
      </c>
      <c r="G316" s="251">
        <v>5.5586848237853835E-2</v>
      </c>
      <c r="H316" s="186">
        <v>0.31067559060335975</v>
      </c>
      <c r="I316" s="251">
        <v>1.6732381299493059E-3</v>
      </c>
      <c r="J316" s="186">
        <v>5.2753940116850556E-2</v>
      </c>
      <c r="K316" s="251">
        <v>0.24896458036513039</v>
      </c>
      <c r="L316" s="186">
        <v>9.6202909115006133E-2</v>
      </c>
      <c r="M316" s="251">
        <v>2.5838551848293076E-2</v>
      </c>
      <c r="N316" s="186">
        <v>5.5951315949327944E-2</v>
      </c>
      <c r="O316" s="251">
        <v>7.0971803452503229E-2</v>
      </c>
      <c r="P316" s="186">
        <v>7.5157659896402818E-3</v>
      </c>
      <c r="Q316" s="251">
        <v>6.4499740454811525E-3</v>
      </c>
      <c r="R316" s="186">
        <v>0</v>
      </c>
      <c r="S316" s="251">
        <v>0</v>
      </c>
      <c r="T316" s="186">
        <v>3.5618435439514927E-3</v>
      </c>
      <c r="U316" s="251">
        <v>5.025236627900556E-3</v>
      </c>
      <c r="V316" s="186">
        <v>9.3878046894845543E-4</v>
      </c>
      <c r="W316" s="251">
        <v>1.5517488927912705E-3</v>
      </c>
      <c r="X316" s="186">
        <v>0.89332692753719245</v>
      </c>
      <c r="Y316" s="256">
        <v>1</v>
      </c>
    </row>
    <row r="317" spans="2:25" ht="15" hidden="1" customHeight="1" outlineLevel="1">
      <c r="B317" s="41" t="s">
        <v>22</v>
      </c>
      <c r="C317" s="251">
        <v>0.11067035861697053</v>
      </c>
      <c r="D317" s="186">
        <v>2.6481446912658413E-2</v>
      </c>
      <c r="E317" s="251">
        <v>2.6891087466036131E-2</v>
      </c>
      <c r="F317" s="186">
        <v>0.17972331114014892</v>
      </c>
      <c r="G317" s="251">
        <v>2.9893389749652582E-2</v>
      </c>
      <c r="H317" s="186">
        <v>0.29223964490904941</v>
      </c>
      <c r="I317" s="251">
        <v>2.7897040217368758E-3</v>
      </c>
      <c r="J317" s="186">
        <v>5.4757015742642023E-2</v>
      </c>
      <c r="K317" s="251">
        <v>0.24853773878414537</v>
      </c>
      <c r="L317" s="186">
        <v>9.3729906871590649E-2</v>
      </c>
      <c r="M317" s="251">
        <v>2.2571713023458402E-2</v>
      </c>
      <c r="N317" s="186">
        <v>5.9667517059714188E-2</v>
      </c>
      <c r="O317" s="251">
        <v>7.2568601829382115E-2</v>
      </c>
      <c r="P317" s="186">
        <v>8.9809802335469695E-3</v>
      </c>
      <c r="Q317" s="251">
        <v>8.7061580901416635E-3</v>
      </c>
      <c r="R317" s="186">
        <v>0</v>
      </c>
      <c r="S317" s="251">
        <v>0</v>
      </c>
      <c r="T317" s="186">
        <v>3.3289776616265321E-3</v>
      </c>
      <c r="U317" s="251">
        <v>3.2460124862588929E-3</v>
      </c>
      <c r="V317" s="186">
        <v>1.0526206624769253E-3</v>
      </c>
      <c r="W317" s="251">
        <v>1.9496816211395267E-3</v>
      </c>
      <c r="X317" s="186">
        <v>0.8885777694812601</v>
      </c>
      <c r="Y317" s="256">
        <v>1</v>
      </c>
    </row>
    <row r="318" spans="2:25" ht="15" customHeight="1" collapsed="1">
      <c r="B318" s="197">
        <v>1987</v>
      </c>
      <c r="C318" s="199">
        <v>0.18968534400447931</v>
      </c>
      <c r="D318" s="199">
        <v>2.0099183340704926E-2</v>
      </c>
      <c r="E318" s="199">
        <v>2.4619632469776092E-2</v>
      </c>
      <c r="F318" s="199">
        <v>0.14805141720194576</v>
      </c>
      <c r="G318" s="199">
        <v>4.555689670362302E-2</v>
      </c>
      <c r="H318" s="199">
        <v>0.35249083097464695</v>
      </c>
      <c r="I318" s="199">
        <v>2.3639784424485735E-3</v>
      </c>
      <c r="J318" s="199">
        <v>5.4913081530423367E-2</v>
      </c>
      <c r="K318" s="199">
        <v>0.13752710681864225</v>
      </c>
      <c r="L318" s="199">
        <v>5.0190938440409276E-2</v>
      </c>
      <c r="M318" s="199">
        <v>1.2212546974344618E-2</v>
      </c>
      <c r="N318" s="199">
        <v>3.6121554823414927E-2</v>
      </c>
      <c r="O318" s="199">
        <v>3.9002066580473428E-2</v>
      </c>
      <c r="P318" s="199">
        <v>8.2918131482101788E-3</v>
      </c>
      <c r="Q318" s="199">
        <v>5.9519843152758354E-3</v>
      </c>
      <c r="R318" s="199">
        <v>0</v>
      </c>
      <c r="S318" s="199">
        <v>0</v>
      </c>
      <c r="T318" s="199">
        <v>3.6050000424854242E-3</v>
      </c>
      <c r="U318" s="199">
        <v>2.5893747979147258E-3</v>
      </c>
      <c r="V318" s="199">
        <v>1.145764806952941E-3</v>
      </c>
      <c r="W318" s="199">
        <v>2.1613900515236391E-3</v>
      </c>
      <c r="X318" s="199">
        <v>0.80936745464457371</v>
      </c>
      <c r="Y318" s="199">
        <v>1</v>
      </c>
    </row>
    <row r="319" spans="2:25" ht="15" hidden="1" customHeight="1" outlineLevel="1">
      <c r="B319" s="41" t="s">
        <v>11</v>
      </c>
      <c r="C319" s="251">
        <v>0.16286906859325301</v>
      </c>
      <c r="D319" s="186">
        <v>2.1147911222523089E-2</v>
      </c>
      <c r="E319" s="251">
        <v>2.0509394473282802E-2</v>
      </c>
      <c r="F319" s="186">
        <v>0.16861571933641556</v>
      </c>
      <c r="G319" s="251">
        <v>4.2532310129949985E-2</v>
      </c>
      <c r="H319" s="186">
        <v>0.28154450107010676</v>
      </c>
      <c r="I319" s="251">
        <v>2.1934232774828252E-3</v>
      </c>
      <c r="J319" s="186">
        <v>4.0865071951378132E-2</v>
      </c>
      <c r="K319" s="251">
        <v>0.23081789265823982</v>
      </c>
      <c r="L319" s="186">
        <v>8.9877144647692475E-2</v>
      </c>
      <c r="M319" s="251">
        <v>2.4819382530654716E-2</v>
      </c>
      <c r="N319" s="186">
        <v>5.1246881318655332E-2</v>
      </c>
      <c r="O319" s="251">
        <v>6.4874484161237297E-2</v>
      </c>
      <c r="P319" s="186">
        <v>1.1126745574724196E-2</v>
      </c>
      <c r="Q319" s="251">
        <v>7.8218301781934705E-3</v>
      </c>
      <c r="R319" s="186">
        <v>0</v>
      </c>
      <c r="S319" s="251">
        <v>0</v>
      </c>
      <c r="T319" s="186">
        <v>4.1858320227974128E-3</v>
      </c>
      <c r="U319" s="251">
        <v>2.6663986472904425E-3</v>
      </c>
      <c r="V319" s="186">
        <v>8.158825129181398E-4</v>
      </c>
      <c r="W319" s="251">
        <v>1.9155502477208499E-3</v>
      </c>
      <c r="X319" s="186">
        <v>0.83675846330302339</v>
      </c>
      <c r="Y319" s="256">
        <v>1</v>
      </c>
    </row>
    <row r="320" spans="2:25" ht="15" hidden="1" customHeight="1" outlineLevel="1">
      <c r="B320" s="41" t="s">
        <v>12</v>
      </c>
      <c r="C320" s="251">
        <v>0.14775033927597925</v>
      </c>
      <c r="D320" s="186">
        <v>1.7259578021876051E-2</v>
      </c>
      <c r="E320" s="251">
        <v>2.4375674202266478E-2</v>
      </c>
      <c r="F320" s="186">
        <v>0.18188672242005266</v>
      </c>
      <c r="G320" s="251">
        <v>2.2774987530882813E-2</v>
      </c>
      <c r="H320" s="186">
        <v>0.29835987612077064</v>
      </c>
      <c r="I320" s="251">
        <v>2.2560402723487178E-3</v>
      </c>
      <c r="J320" s="186">
        <v>3.3144653358542213E-2</v>
      </c>
      <c r="K320" s="251">
        <v>0.24215605535128115</v>
      </c>
      <c r="L320" s="186">
        <v>9.3767761242504036E-2</v>
      </c>
      <c r="M320" s="251">
        <v>2.8574576919954069E-2</v>
      </c>
      <c r="N320" s="186">
        <v>5.2753065082992122E-2</v>
      </c>
      <c r="O320" s="251">
        <v>6.7060652105830912E-2</v>
      </c>
      <c r="P320" s="186">
        <v>1.1112013269460522E-2</v>
      </c>
      <c r="Q320" s="251">
        <v>9.3257397376265757E-3</v>
      </c>
      <c r="R320" s="186">
        <v>0</v>
      </c>
      <c r="S320" s="251">
        <v>0</v>
      </c>
      <c r="T320" s="186">
        <v>2.5402201524132089E-3</v>
      </c>
      <c r="U320" s="251">
        <v>2.0124575180077249E-3</v>
      </c>
      <c r="V320" s="186">
        <v>2.0704534118984375E-3</v>
      </c>
      <c r="W320" s="251">
        <v>2.2212427360142903E-3</v>
      </c>
      <c r="X320" s="186">
        <v>0.8514957141034416</v>
      </c>
      <c r="Y320" s="256">
        <v>1</v>
      </c>
    </row>
    <row r="321" spans="2:25" ht="15" hidden="1" customHeight="1" outlineLevel="1">
      <c r="B321" s="41" t="s">
        <v>13</v>
      </c>
      <c r="C321" s="251">
        <v>0.21943608060170908</v>
      </c>
      <c r="D321" s="186">
        <v>2.0156522375141712E-2</v>
      </c>
      <c r="E321" s="251">
        <v>2.4100057294015823E-2</v>
      </c>
      <c r="F321" s="186">
        <v>0.13343410578669559</v>
      </c>
      <c r="G321" s="251">
        <v>3.9045262272500089E-2</v>
      </c>
      <c r="H321" s="186">
        <v>0.39357331805492912</v>
      </c>
      <c r="I321" s="251">
        <v>2.7062279814221105E-3</v>
      </c>
      <c r="J321" s="186">
        <v>4.9461801957748713E-2</v>
      </c>
      <c r="K321" s="251">
        <v>8.9933319517755059E-2</v>
      </c>
      <c r="L321" s="186">
        <v>4.2885180354247682E-2</v>
      </c>
      <c r="M321" s="251">
        <v>7.7834530006217007E-3</v>
      </c>
      <c r="N321" s="186">
        <v>2.3088269355015664E-2</v>
      </c>
      <c r="O321" s="251">
        <v>1.6176416807870003E-2</v>
      </c>
      <c r="P321" s="186">
        <v>1.0605488035302866E-2</v>
      </c>
      <c r="Q321" s="251">
        <v>5.8634939597479062E-3</v>
      </c>
      <c r="R321" s="186">
        <v>0</v>
      </c>
      <c r="S321" s="251">
        <v>0</v>
      </c>
      <c r="T321" s="186">
        <v>2.7427986298197067E-3</v>
      </c>
      <c r="U321" s="251">
        <v>4.668852778759767E-3</v>
      </c>
      <c r="V321" s="186">
        <v>1.8711981763436666E-3</v>
      </c>
      <c r="W321" s="251">
        <v>1.9382443650725928E-3</v>
      </c>
      <c r="X321" s="186">
        <v>0.7801006911852546</v>
      </c>
      <c r="Y321" s="256">
        <v>1</v>
      </c>
    </row>
    <row r="322" spans="2:25" ht="15" hidden="1" customHeight="1" outlineLevel="1">
      <c r="B322" s="41" t="s">
        <v>14</v>
      </c>
      <c r="C322" s="251">
        <v>0.26742231581052117</v>
      </c>
      <c r="D322" s="186">
        <v>1.5521216703428539E-2</v>
      </c>
      <c r="E322" s="251">
        <v>1.9963883803322941E-2</v>
      </c>
      <c r="F322" s="186">
        <v>0.1141221827179625</v>
      </c>
      <c r="G322" s="251">
        <v>3.1192396853267017E-2</v>
      </c>
      <c r="H322" s="186">
        <v>0.45630127656383757</v>
      </c>
      <c r="I322" s="251">
        <v>2.9680265435300147E-3</v>
      </c>
      <c r="J322" s="186">
        <v>5.2618424259086846E-2</v>
      </c>
      <c r="K322" s="251">
        <v>1.3840376408250487E-2</v>
      </c>
      <c r="L322" s="186">
        <v>2.0120095726666623E-3</v>
      </c>
      <c r="M322" s="251">
        <v>8.7478677072463584E-5</v>
      </c>
      <c r="N322" s="186">
        <v>1.1615918619836414E-2</v>
      </c>
      <c r="O322" s="251">
        <v>1.2496953867494799E-4</v>
      </c>
      <c r="P322" s="186">
        <v>8.266734983347809E-3</v>
      </c>
      <c r="Q322" s="251">
        <v>5.0612663163353937E-3</v>
      </c>
      <c r="R322" s="186">
        <v>0</v>
      </c>
      <c r="S322" s="251">
        <v>0</v>
      </c>
      <c r="T322" s="186">
        <v>4.817575715919245E-3</v>
      </c>
      <c r="U322" s="251">
        <v>3.5866257599710071E-3</v>
      </c>
      <c r="V322" s="186">
        <v>1.4933859871656284E-3</v>
      </c>
      <c r="W322" s="251">
        <v>2.1807184498778423E-3</v>
      </c>
      <c r="X322" s="186">
        <v>0.73193409106530294</v>
      </c>
      <c r="Y322" s="256">
        <v>1</v>
      </c>
    </row>
    <row r="323" spans="2:25" ht="15" hidden="1" customHeight="1" outlineLevel="1">
      <c r="B323" s="41" t="s">
        <v>15</v>
      </c>
      <c r="C323" s="251">
        <v>0.30857287473220801</v>
      </c>
      <c r="D323" s="186">
        <v>1.3401370153259411E-2</v>
      </c>
      <c r="E323" s="251">
        <v>2.4513266002777975E-2</v>
      </c>
      <c r="F323" s="186">
        <v>0.1046742943239871</v>
      </c>
      <c r="G323" s="251">
        <v>3.5389740330060974E-2</v>
      </c>
      <c r="H323" s="186">
        <v>0.41451844527626713</v>
      </c>
      <c r="I323" s="251">
        <v>3.4901240671422183E-3</v>
      </c>
      <c r="J323" s="186">
        <v>6.1421475151258328E-2</v>
      </c>
      <c r="K323" s="251">
        <v>1.0223179603079315E-2</v>
      </c>
      <c r="L323" s="186">
        <v>1.4360712856369329E-3</v>
      </c>
      <c r="M323" s="251">
        <v>1.7656614167667209E-5</v>
      </c>
      <c r="N323" s="186">
        <v>8.6752830943804884E-3</v>
      </c>
      <c r="O323" s="251">
        <v>9.4168608894225103E-5</v>
      </c>
      <c r="P323" s="186">
        <v>7.315723803470113E-3</v>
      </c>
      <c r="Q323" s="251">
        <v>4.8673399722202601E-3</v>
      </c>
      <c r="R323" s="186">
        <v>0</v>
      </c>
      <c r="S323" s="251">
        <v>0</v>
      </c>
      <c r="T323" s="186">
        <v>4.8379122819408151E-3</v>
      </c>
      <c r="U323" s="251">
        <v>2.5719801304235233E-3</v>
      </c>
      <c r="V323" s="186">
        <v>1.3654448289662641E-3</v>
      </c>
      <c r="W323" s="251">
        <v>2.1894201567907337E-3</v>
      </c>
      <c r="X323" s="186">
        <v>0.69077971608164401</v>
      </c>
      <c r="Y323" s="256">
        <v>1</v>
      </c>
    </row>
    <row r="324" spans="2:25" ht="15" hidden="1" customHeight="1" outlineLevel="1">
      <c r="B324" s="41" t="s">
        <v>16</v>
      </c>
      <c r="C324" s="251">
        <v>0.27012196674560129</v>
      </c>
      <c r="D324" s="186">
        <v>1.8524176915438086E-2</v>
      </c>
      <c r="E324" s="251">
        <v>2.8664731494920173E-2</v>
      </c>
      <c r="F324" s="186">
        <v>0.10295877574924248</v>
      </c>
      <c r="G324" s="251">
        <v>2.6290326687546151E-2</v>
      </c>
      <c r="H324" s="186">
        <v>0.46062180123749141</v>
      </c>
      <c r="I324" s="251">
        <v>4.0422172994169026E-3</v>
      </c>
      <c r="J324" s="186">
        <v>4.862119013062409E-2</v>
      </c>
      <c r="K324" s="251">
        <v>1.4469228222952154E-2</v>
      </c>
      <c r="L324" s="186">
        <v>1.5214014717490388E-3</v>
      </c>
      <c r="M324" s="251">
        <v>2.6099355791510707E-4</v>
      </c>
      <c r="N324" s="186">
        <v>1.2438571028441932E-2</v>
      </c>
      <c r="O324" s="251">
        <v>2.4826216484607745E-4</v>
      </c>
      <c r="P324" s="186">
        <v>7.3269167112265422E-3</v>
      </c>
      <c r="Q324" s="251">
        <v>5.2198711583021414E-3</v>
      </c>
      <c r="R324" s="186">
        <v>0</v>
      </c>
      <c r="S324" s="251">
        <v>0</v>
      </c>
      <c r="T324" s="186">
        <v>4.6978840424719273E-3</v>
      </c>
      <c r="U324" s="251">
        <v>2.3234792350979045E-3</v>
      </c>
      <c r="V324" s="186">
        <v>2.7881750821174855E-3</v>
      </c>
      <c r="W324" s="251">
        <v>2.3807705039085377E-3</v>
      </c>
      <c r="X324" s="186">
        <v>0.72892954447075586</v>
      </c>
      <c r="Y324" s="256">
        <v>1</v>
      </c>
    </row>
    <row r="325" spans="2:25" ht="15" hidden="1" customHeight="1" outlineLevel="1">
      <c r="B325" s="41" t="s">
        <v>17</v>
      </c>
      <c r="C325" s="251">
        <v>0.22918848559202848</v>
      </c>
      <c r="D325" s="186">
        <v>1.9292917202788834E-2</v>
      </c>
      <c r="E325" s="251">
        <v>1.8769262994105151E-2</v>
      </c>
      <c r="F325" s="186">
        <v>0.1117552889075077</v>
      </c>
      <c r="G325" s="251">
        <v>4.1428528681289087E-2</v>
      </c>
      <c r="H325" s="186">
        <v>0.47933810108022384</v>
      </c>
      <c r="I325" s="251">
        <v>5.5432538376372726E-3</v>
      </c>
      <c r="J325" s="186">
        <v>5.8200424907986471E-2</v>
      </c>
      <c r="K325" s="251">
        <v>1.300158592417487E-2</v>
      </c>
      <c r="L325" s="186">
        <v>2.1694245788324009E-3</v>
      </c>
      <c r="M325" s="251">
        <v>2.5434632993207457E-4</v>
      </c>
      <c r="N325" s="186">
        <v>1.051796882013226E-2</v>
      </c>
      <c r="O325" s="251">
        <v>5.984619527813519E-5</v>
      </c>
      <c r="P325" s="186">
        <v>6.987043298722284E-3</v>
      </c>
      <c r="Q325" s="251">
        <v>5.2963882821149642E-3</v>
      </c>
      <c r="R325" s="186">
        <v>0</v>
      </c>
      <c r="S325" s="251">
        <v>0</v>
      </c>
      <c r="T325" s="186">
        <v>3.5384062958197433E-3</v>
      </c>
      <c r="U325" s="251">
        <v>2.5659056225500465E-3</v>
      </c>
      <c r="V325" s="186">
        <v>2.1320207067835662E-3</v>
      </c>
      <c r="W325" s="251">
        <v>2.3115592926179719E-3</v>
      </c>
      <c r="X325" s="186">
        <v>0.77016068703432172</v>
      </c>
      <c r="Y325" s="256">
        <v>1</v>
      </c>
    </row>
    <row r="326" spans="2:25" ht="15" hidden="1" customHeight="1" outlineLevel="1">
      <c r="B326" s="41" t="s">
        <v>18</v>
      </c>
      <c r="C326" s="251">
        <v>0.2515285084601166</v>
      </c>
      <c r="D326" s="186">
        <v>1.8064837196075642E-2</v>
      </c>
      <c r="E326" s="251">
        <v>1.5796957201763117E-2</v>
      </c>
      <c r="F326" s="186">
        <v>0.13817716479454004</v>
      </c>
      <c r="G326" s="251">
        <v>6.195080335560927E-2</v>
      </c>
      <c r="H326" s="186">
        <v>0.42705104507322622</v>
      </c>
      <c r="I326" s="251">
        <v>4.3722451301009529E-3</v>
      </c>
      <c r="J326" s="186">
        <v>4.30186264751884E-2</v>
      </c>
      <c r="K326" s="251">
        <v>1.1325181288212713E-2</v>
      </c>
      <c r="L326" s="186">
        <v>9.3132375941987775E-4</v>
      </c>
      <c r="M326" s="251">
        <v>2.7726432532347502E-4</v>
      </c>
      <c r="N326" s="186">
        <v>1.0024171761694867E-2</v>
      </c>
      <c r="O326" s="251">
        <v>9.2421441774491678E-5</v>
      </c>
      <c r="P326" s="186">
        <v>1.0280108061993459E-2</v>
      </c>
      <c r="Q326" s="251">
        <v>6.3557514574150431E-3</v>
      </c>
      <c r="R326" s="186">
        <v>0</v>
      </c>
      <c r="S326" s="251">
        <v>0</v>
      </c>
      <c r="T326" s="186">
        <v>3.2845158538319353E-3</v>
      </c>
      <c r="U326" s="251">
        <v>1.9977250106640123E-3</v>
      </c>
      <c r="V326" s="186">
        <v>1.9621783022892082E-3</v>
      </c>
      <c r="W326" s="251">
        <v>1.891084885539599E-3</v>
      </c>
      <c r="X326" s="186">
        <v>0.74552822408644948</v>
      </c>
      <c r="Y326" s="256">
        <v>1</v>
      </c>
    </row>
    <row r="327" spans="2:25" ht="15" hidden="1" customHeight="1" outlineLevel="1">
      <c r="B327" s="41" t="s">
        <v>19</v>
      </c>
      <c r="C327" s="251">
        <v>0.17162593743762297</v>
      </c>
      <c r="D327" s="186">
        <v>1.8306766660013116E-2</v>
      </c>
      <c r="E327" s="251">
        <v>2.4580113490547208E-2</v>
      </c>
      <c r="F327" s="186">
        <v>0.1659799252901423</v>
      </c>
      <c r="G327" s="251">
        <v>6.1778208674327754E-2</v>
      </c>
      <c r="H327" s="186">
        <v>0.32175853317745018</v>
      </c>
      <c r="I327" s="251">
        <v>2.9513245316376288E-3</v>
      </c>
      <c r="J327" s="186">
        <v>7.1965268470729135E-2</v>
      </c>
      <c r="K327" s="251">
        <v>0.12538851977530013</v>
      </c>
      <c r="L327" s="186">
        <v>6.0352448031024554E-2</v>
      </c>
      <c r="M327" s="251">
        <v>1.5006130770766204E-2</v>
      </c>
      <c r="N327" s="186">
        <v>2.7289058712823291E-2</v>
      </c>
      <c r="O327" s="251">
        <v>2.2740882260686077E-2</v>
      </c>
      <c r="P327" s="186">
        <v>9.8733924548746761E-3</v>
      </c>
      <c r="Q327" s="251">
        <v>6.9220679232370472E-3</v>
      </c>
      <c r="R327" s="186">
        <v>0</v>
      </c>
      <c r="S327" s="251">
        <v>0</v>
      </c>
      <c r="T327" s="186">
        <v>4.8048133679317916E-3</v>
      </c>
      <c r="U327" s="251">
        <v>4.284410733126123E-3</v>
      </c>
      <c r="V327" s="186">
        <v>1.3116997918389461E-3</v>
      </c>
      <c r="W327" s="251">
        <v>1.8820040491602269E-3</v>
      </c>
      <c r="X327" s="186">
        <v>0.82178704839031635</v>
      </c>
      <c r="Y327" s="256">
        <v>1</v>
      </c>
    </row>
    <row r="328" spans="2:25" ht="15" hidden="1" customHeight="1" outlineLevel="1">
      <c r="B328" s="41" t="s">
        <v>20</v>
      </c>
      <c r="C328" s="251">
        <v>0.1838081179148543</v>
      </c>
      <c r="D328" s="186">
        <v>2.5309323657343761E-2</v>
      </c>
      <c r="E328" s="251">
        <v>2.5134660025692458E-2</v>
      </c>
      <c r="F328" s="186">
        <v>0.16251605778549053</v>
      </c>
      <c r="G328" s="251">
        <v>4.6404182912262511E-2</v>
      </c>
      <c r="H328" s="186">
        <v>0.25121137680016226</v>
      </c>
      <c r="I328" s="251">
        <v>2.4678280859119694E-3</v>
      </c>
      <c r="J328" s="186">
        <v>4.6342205494579791E-2</v>
      </c>
      <c r="K328" s="251">
        <v>0.22386243266998718</v>
      </c>
      <c r="L328" s="186">
        <v>7.8485948029118124E-2</v>
      </c>
      <c r="M328" s="251">
        <v>2.7715174325573008E-2</v>
      </c>
      <c r="N328" s="186">
        <v>5.0258051429988057E-2</v>
      </c>
      <c r="O328" s="251">
        <v>6.7403258885307973E-2</v>
      </c>
      <c r="P328" s="186">
        <v>7.2907980437673251E-3</v>
      </c>
      <c r="Q328" s="251">
        <v>8.4289288048500152E-3</v>
      </c>
      <c r="R328" s="186">
        <v>0</v>
      </c>
      <c r="S328" s="251">
        <v>0</v>
      </c>
      <c r="T328" s="186">
        <v>2.1523066867999369E-3</v>
      </c>
      <c r="U328" s="251">
        <v>4.4511054517590316E-3</v>
      </c>
      <c r="V328" s="186">
        <v>8.3951229406594395E-4</v>
      </c>
      <c r="W328" s="251">
        <v>1.9156656374659125E-3</v>
      </c>
      <c r="X328" s="186">
        <v>0.80832638435013859</v>
      </c>
      <c r="Y328" s="256">
        <v>1</v>
      </c>
    </row>
    <row r="329" spans="2:25" ht="15" hidden="1" customHeight="1" outlineLevel="1">
      <c r="B329" s="41" t="s">
        <v>21</v>
      </c>
      <c r="C329" s="251">
        <v>0.12338446794581935</v>
      </c>
      <c r="D329" s="186">
        <v>2.6037483718136478E-2</v>
      </c>
      <c r="E329" s="251">
        <v>3.1105951906918356E-2</v>
      </c>
      <c r="F329" s="186">
        <v>0.16801533363478682</v>
      </c>
      <c r="G329" s="251">
        <v>4.6804030478298723E-2</v>
      </c>
      <c r="H329" s="186">
        <v>0.27598517928609512</v>
      </c>
      <c r="I329" s="251">
        <v>5.9188370193897595E-3</v>
      </c>
      <c r="J329" s="186">
        <v>4.6871520068029505E-2</v>
      </c>
      <c r="K329" s="251">
        <v>0.2404316634159181</v>
      </c>
      <c r="L329" s="186">
        <v>8.8904036552361801E-2</v>
      </c>
      <c r="M329" s="251">
        <v>3.2995660419380311E-2</v>
      </c>
      <c r="N329" s="186">
        <v>5.2392168508007639E-2</v>
      </c>
      <c r="O329" s="251">
        <v>6.6139797936168351E-2</v>
      </c>
      <c r="P329" s="186">
        <v>6.6949673012937751E-3</v>
      </c>
      <c r="Q329" s="251">
        <v>9.6577602904751939E-3</v>
      </c>
      <c r="R329" s="186">
        <v>0</v>
      </c>
      <c r="S329" s="251">
        <v>0</v>
      </c>
      <c r="T329" s="186">
        <v>2.1664158303581673E-3</v>
      </c>
      <c r="U329" s="251">
        <v>7.2281350601669696E-3</v>
      </c>
      <c r="V329" s="186">
        <v>1.0325907228809956E-3</v>
      </c>
      <c r="W329" s="251">
        <v>1.8222189227311686E-3</v>
      </c>
      <c r="X329" s="186">
        <v>0.86977208765547898</v>
      </c>
      <c r="Y329" s="256">
        <v>1</v>
      </c>
    </row>
    <row r="330" spans="2:25" ht="15" hidden="1" customHeight="1" outlineLevel="1">
      <c r="B330" s="41" t="s">
        <v>22</v>
      </c>
      <c r="C330" s="251">
        <v>0.12191164219191028</v>
      </c>
      <c r="D330" s="186">
        <v>2.5415614936025763E-2</v>
      </c>
      <c r="E330" s="251">
        <v>2.9680564017756116E-2</v>
      </c>
      <c r="F330" s="186">
        <v>0.19228951916740236</v>
      </c>
      <c r="G330" s="251">
        <v>2.7604043619362618E-2</v>
      </c>
      <c r="H330" s="186">
        <v>0.27087400370540765</v>
      </c>
      <c r="I330" s="251">
        <v>3.1956032478271143E-3</v>
      </c>
      <c r="J330" s="186">
        <v>5.3050744190094874E-2</v>
      </c>
      <c r="K330" s="251">
        <v>0.24233117391790904</v>
      </c>
      <c r="L330" s="186">
        <v>8.821481417007572E-2</v>
      </c>
      <c r="M330" s="251">
        <v>2.9400793305397709E-2</v>
      </c>
      <c r="N330" s="186">
        <v>4.894122328189697E-2</v>
      </c>
      <c r="O330" s="251">
        <v>7.5774343160538646E-2</v>
      </c>
      <c r="P330" s="186">
        <v>7.1123932208447833E-3</v>
      </c>
      <c r="Q330" s="251">
        <v>9.2137821270034687E-3</v>
      </c>
      <c r="R330" s="186">
        <v>0</v>
      </c>
      <c r="S330" s="251">
        <v>0</v>
      </c>
      <c r="T330" s="186">
        <v>4.0660010196088186E-3</v>
      </c>
      <c r="U330" s="251">
        <v>8.0698307698046576E-3</v>
      </c>
      <c r="V330" s="186">
        <v>9.3256904119468314E-4</v>
      </c>
      <c r="W330" s="251">
        <v>2.1822115563955584E-3</v>
      </c>
      <c r="X330" s="186">
        <v>0.8760180545366375</v>
      </c>
      <c r="Y330" s="256">
        <v>1</v>
      </c>
    </row>
    <row r="331" spans="2:25" ht="15" customHeight="1" collapsed="1">
      <c r="B331" s="197">
        <v>1986</v>
      </c>
      <c r="C331" s="199">
        <v>0.20450726745260553</v>
      </c>
      <c r="D331" s="199">
        <v>1.9884506485949308E-2</v>
      </c>
      <c r="E331" s="199">
        <v>2.4032282422617974E-2</v>
      </c>
      <c r="F331" s="199">
        <v>0.14591036157200443</v>
      </c>
      <c r="G331" s="199">
        <v>3.9704063711528126E-2</v>
      </c>
      <c r="H331" s="199">
        <v>0.35789788286532903</v>
      </c>
      <c r="I331" s="199">
        <v>3.4354462436621668E-3</v>
      </c>
      <c r="J331" s="199">
        <v>5.0093305156971274E-2</v>
      </c>
      <c r="K331" s="199">
        <v>0.1251619771188508</v>
      </c>
      <c r="L331" s="199">
        <v>4.7201742963566107E-2</v>
      </c>
      <c r="M331" s="199">
        <v>1.4349562199741681E-2</v>
      </c>
      <c r="N331" s="199">
        <v>3.0646546125063762E-2</v>
      </c>
      <c r="O331" s="199">
        <v>3.2964125830479266E-2</v>
      </c>
      <c r="P331" s="199">
        <v>8.6863035210947813E-3</v>
      </c>
      <c r="Q331" s="199">
        <v>7.039866172841071E-3</v>
      </c>
      <c r="R331" s="199">
        <v>0</v>
      </c>
      <c r="S331" s="199">
        <v>0</v>
      </c>
      <c r="T331" s="199">
        <v>3.6397987945839707E-3</v>
      </c>
      <c r="U331" s="199">
        <v>3.8673852272643268E-3</v>
      </c>
      <c r="V331" s="199">
        <v>1.5355483671333509E-3</v>
      </c>
      <c r="W331" s="199">
        <v>2.0699276475800326E-3</v>
      </c>
      <c r="X331" s="199">
        <v>0.79295865530741083</v>
      </c>
      <c r="Y331" s="199">
        <v>1</v>
      </c>
    </row>
    <row r="332" spans="2:25" ht="15" hidden="1" customHeight="1" outlineLevel="1">
      <c r="B332" s="41" t="s">
        <v>11</v>
      </c>
      <c r="C332" s="251">
        <v>0.14700123375706647</v>
      </c>
      <c r="D332" s="186">
        <v>2.2084865299508337E-2</v>
      </c>
      <c r="E332" s="251">
        <v>2.3852636618646304E-2</v>
      </c>
      <c r="F332" s="186">
        <v>0.16656334206988835</v>
      </c>
      <c r="G332" s="251">
        <v>2.9861831484743764E-2</v>
      </c>
      <c r="H332" s="186">
        <v>0.26894062620843745</v>
      </c>
      <c r="I332" s="251">
        <v>2.5657236506932976E-3</v>
      </c>
      <c r="J332" s="186">
        <v>5.1363577772730901E-2</v>
      </c>
      <c r="K332" s="251">
        <v>0.25826034115531221</v>
      </c>
      <c r="L332" s="186">
        <v>0.11573991664467183</v>
      </c>
      <c r="M332" s="251">
        <v>3.7448516729377539E-2</v>
      </c>
      <c r="N332" s="186">
        <v>4.6674073301128799E-2</v>
      </c>
      <c r="O332" s="251">
        <v>5.8397834480134053E-2</v>
      </c>
      <c r="P332" s="186">
        <v>6.1565091426922913E-3</v>
      </c>
      <c r="Q332" s="251">
        <v>1.0011232713590355E-2</v>
      </c>
      <c r="R332" s="186">
        <v>0</v>
      </c>
      <c r="S332" s="251">
        <v>0</v>
      </c>
      <c r="T332" s="186">
        <v>3.9467949937698338E-3</v>
      </c>
      <c r="U332" s="251">
        <v>3.7196854840194698E-3</v>
      </c>
      <c r="V332" s="186">
        <v>1.0680285053125212E-3</v>
      </c>
      <c r="W332" s="251">
        <v>2.4552379432471751E-3</v>
      </c>
      <c r="X332" s="186">
        <v>0.85085043304259234</v>
      </c>
      <c r="Y332" s="256">
        <v>1</v>
      </c>
    </row>
    <row r="333" spans="2:25" ht="15" hidden="1" customHeight="1" outlineLevel="1">
      <c r="B333" s="41" t="s">
        <v>12</v>
      </c>
      <c r="C333" s="251">
        <v>0.16355700740760823</v>
      </c>
      <c r="D333" s="186">
        <v>1.9328910003998619E-2</v>
      </c>
      <c r="E333" s="251">
        <v>1.9986309818300112E-2</v>
      </c>
      <c r="F333" s="186">
        <v>0.19684041450074891</v>
      </c>
      <c r="G333" s="251">
        <v>2.0440390102405271E-2</v>
      </c>
      <c r="H333" s="186">
        <v>0.28680252929495564</v>
      </c>
      <c r="I333" s="251">
        <v>4.8661140893657105E-3</v>
      </c>
      <c r="J333" s="186">
        <v>3.0755467601032864E-2</v>
      </c>
      <c r="K333" s="251">
        <v>0.2264369607796626</v>
      </c>
      <c r="L333" s="186">
        <v>9.3987841492094257E-2</v>
      </c>
      <c r="M333" s="251">
        <v>3.2714112408590929E-2</v>
      </c>
      <c r="N333" s="186">
        <v>4.5103049115221179E-2</v>
      </c>
      <c r="O333" s="251">
        <v>5.4631957763756261E-2</v>
      </c>
      <c r="P333" s="186">
        <v>7.6719236060751872E-3</v>
      </c>
      <c r="Q333" s="251">
        <v>1.0816599006445229E-2</v>
      </c>
      <c r="R333" s="186">
        <v>0</v>
      </c>
      <c r="S333" s="251">
        <v>0</v>
      </c>
      <c r="T333" s="186">
        <v>3.0159063645790267E-3</v>
      </c>
      <c r="U333" s="251">
        <v>5.2659758320851777E-3</v>
      </c>
      <c r="V333" s="186">
        <v>1.0301522863281171E-3</v>
      </c>
      <c r="W333" s="251">
        <v>1.9925313959241213E-3</v>
      </c>
      <c r="X333" s="186">
        <v>0.8352501846819067</v>
      </c>
      <c r="Y333" s="256">
        <v>1</v>
      </c>
    </row>
    <row r="334" spans="2:25" ht="15" hidden="1" customHeight="1" outlineLevel="1">
      <c r="B334" s="41" t="s">
        <v>13</v>
      </c>
      <c r="C334" s="251">
        <v>0.22616790444573737</v>
      </c>
      <c r="D334" s="186">
        <v>1.7673431671172867E-2</v>
      </c>
      <c r="E334" s="251">
        <v>2.3293062733153087E-2</v>
      </c>
      <c r="F334" s="186">
        <v>0.15346178856223691</v>
      </c>
      <c r="G334" s="251">
        <v>3.0452787569732024E-2</v>
      </c>
      <c r="H334" s="186">
        <v>0.34821862486738081</v>
      </c>
      <c r="I334" s="251">
        <v>3.7988979773435094E-3</v>
      </c>
      <c r="J334" s="186">
        <v>5.4991615045004966E-2</v>
      </c>
      <c r="K334" s="251">
        <v>0.11428180293644546</v>
      </c>
      <c r="L334" s="186">
        <v>5.2910777233991582E-2</v>
      </c>
      <c r="M334" s="251">
        <v>1.4401588007803142E-2</v>
      </c>
      <c r="N334" s="186">
        <v>2.7865430028406173E-2</v>
      </c>
      <c r="O334" s="251">
        <v>1.9104007666244566E-2</v>
      </c>
      <c r="P334" s="186">
        <v>6.6942742735891028E-3</v>
      </c>
      <c r="Q334" s="251">
        <v>6.1740648208357578E-3</v>
      </c>
      <c r="R334" s="186">
        <v>0</v>
      </c>
      <c r="S334" s="251">
        <v>0</v>
      </c>
      <c r="T334" s="186">
        <v>3.6209315856121018E-3</v>
      </c>
      <c r="U334" s="251">
        <v>3.8810363119887743E-3</v>
      </c>
      <c r="V334" s="186">
        <v>1.765974194873199E-3</v>
      </c>
      <c r="W334" s="251">
        <v>2.7174099045141858E-3</v>
      </c>
      <c r="X334" s="186">
        <v>0.77102570245388269</v>
      </c>
      <c r="Y334" s="256">
        <v>1</v>
      </c>
    </row>
    <row r="335" spans="2:25" ht="15" hidden="1" customHeight="1" outlineLevel="1">
      <c r="B335" s="41" t="s">
        <v>14</v>
      </c>
      <c r="C335" s="251">
        <v>0.29154454753914139</v>
      </c>
      <c r="D335" s="186">
        <v>1.4882082276654872E-2</v>
      </c>
      <c r="E335" s="251">
        <v>2.6074015580628995E-2</v>
      </c>
      <c r="F335" s="186">
        <v>0.14901823814368803</v>
      </c>
      <c r="G335" s="251">
        <v>3.4312311126634375E-2</v>
      </c>
      <c r="H335" s="186">
        <v>0.36415544183079984</v>
      </c>
      <c r="I335" s="251">
        <v>4.6316684636527918E-3</v>
      </c>
      <c r="J335" s="186">
        <v>7.2291992528587271E-2</v>
      </c>
      <c r="K335" s="251">
        <v>1.1844922628357958E-2</v>
      </c>
      <c r="L335" s="186">
        <v>2.3386129291886226E-3</v>
      </c>
      <c r="M335" s="251">
        <v>3.0371596482969127E-4</v>
      </c>
      <c r="N335" s="186">
        <v>9.1722221378566764E-3</v>
      </c>
      <c r="O335" s="251">
        <v>3.0371596482969128E-5</v>
      </c>
      <c r="P335" s="186">
        <v>6.0287619018693714E-3</v>
      </c>
      <c r="Q335" s="251">
        <v>6.985467191082899E-3</v>
      </c>
      <c r="R335" s="186">
        <v>0</v>
      </c>
      <c r="S335" s="251">
        <v>0</v>
      </c>
      <c r="T335" s="186">
        <v>5.4517015686929579E-3</v>
      </c>
      <c r="U335" s="251">
        <v>5.8844968185752687E-3</v>
      </c>
      <c r="V335" s="186">
        <v>3.2421679245569542E-3</v>
      </c>
      <c r="W335" s="251">
        <v>3.0675312447798818E-3</v>
      </c>
      <c r="X335" s="186">
        <v>0.70787079922856166</v>
      </c>
      <c r="Y335" s="256">
        <v>1</v>
      </c>
    </row>
    <row r="336" spans="2:25" ht="15" hidden="1" customHeight="1" outlineLevel="1">
      <c r="B336" s="41" t="s">
        <v>15</v>
      </c>
      <c r="C336" s="251">
        <v>0.34828333241923987</v>
      </c>
      <c r="D336" s="186">
        <v>1.6673065321121044E-2</v>
      </c>
      <c r="E336" s="251">
        <v>2.367273624746339E-2</v>
      </c>
      <c r="F336" s="186">
        <v>0.13151977184226402</v>
      </c>
      <c r="G336" s="251">
        <v>3.947512751604234E-2</v>
      </c>
      <c r="H336" s="186">
        <v>0.32124444688202708</v>
      </c>
      <c r="I336" s="251">
        <v>3.4552734053639005E-3</v>
      </c>
      <c r="J336" s="186">
        <v>7.5179619371469317E-2</v>
      </c>
      <c r="K336" s="251">
        <v>1.0969121921790162E-2</v>
      </c>
      <c r="L336" s="186">
        <v>4.0928536170679536E-3</v>
      </c>
      <c r="M336" s="251">
        <v>1.4396972522349587E-4</v>
      </c>
      <c r="N336" s="186">
        <v>6.6568858662864041E-3</v>
      </c>
      <c r="O336" s="251">
        <v>7.5412713212307357E-5</v>
      </c>
      <c r="P336" s="186">
        <v>4.8949706575988593E-3</v>
      </c>
      <c r="Q336" s="251">
        <v>6.4854933362584327E-3</v>
      </c>
      <c r="R336" s="186">
        <v>0</v>
      </c>
      <c r="S336" s="251">
        <v>0</v>
      </c>
      <c r="T336" s="186">
        <v>6.3346679098338181E-3</v>
      </c>
      <c r="U336" s="251">
        <v>3.3867163933527121E-3</v>
      </c>
      <c r="V336" s="186">
        <v>2.522898042011737E-3</v>
      </c>
      <c r="W336" s="251">
        <v>5.3200241320682283E-3</v>
      </c>
      <c r="X336" s="186">
        <v>0.65113393297866506</v>
      </c>
      <c r="Y336" s="256">
        <v>1</v>
      </c>
    </row>
    <row r="337" spans="2:25" ht="15" hidden="1" customHeight="1" outlineLevel="1">
      <c r="B337" s="41" t="s">
        <v>16</v>
      </c>
      <c r="C337" s="251">
        <v>0.30776590024984979</v>
      </c>
      <c r="D337" s="186">
        <v>2.2937158037888612E-2</v>
      </c>
      <c r="E337" s="251">
        <v>3.6346816787374676E-2</v>
      </c>
      <c r="F337" s="186">
        <v>0.12416584964736392</v>
      </c>
      <c r="G337" s="251">
        <v>3.5469179923463739E-2</v>
      </c>
      <c r="H337" s="186">
        <v>0.35540339669186249</v>
      </c>
      <c r="I337" s="251">
        <v>3.5500806477118188E-3</v>
      </c>
      <c r="J337" s="186">
        <v>7.6575793035832881E-2</v>
      </c>
      <c r="K337" s="251">
        <v>7.013188272873905E-3</v>
      </c>
      <c r="L337" s="186">
        <v>4.9021158164394823E-4</v>
      </c>
      <c r="M337" s="251">
        <v>1.6603940668585344E-4</v>
      </c>
      <c r="N337" s="186">
        <v>6.3094974540624307E-3</v>
      </c>
      <c r="O337" s="251">
        <v>4.7439830481672409E-5</v>
      </c>
      <c r="P337" s="186">
        <v>5.5741800815965088E-3</v>
      </c>
      <c r="Q337" s="251">
        <v>6.7285492899838706E-3</v>
      </c>
      <c r="R337" s="186">
        <v>0</v>
      </c>
      <c r="S337" s="251">
        <v>0</v>
      </c>
      <c r="T337" s="186">
        <v>4.095638698251052E-3</v>
      </c>
      <c r="U337" s="251">
        <v>4.9890888389892149E-3</v>
      </c>
      <c r="V337" s="186">
        <v>3.2021885575128878E-3</v>
      </c>
      <c r="W337" s="251">
        <v>4.9969954774028271E-3</v>
      </c>
      <c r="X337" s="186">
        <v>0.69104810398810823</v>
      </c>
      <c r="Y337" s="256">
        <v>1</v>
      </c>
    </row>
    <row r="338" spans="2:25" ht="15" hidden="1" customHeight="1" outlineLevel="1">
      <c r="B338" s="41" t="s">
        <v>17</v>
      </c>
      <c r="C338" s="251">
        <v>0.30955427913851769</v>
      </c>
      <c r="D338" s="186">
        <v>2.2112437129847326E-2</v>
      </c>
      <c r="E338" s="251">
        <v>2.737021715623543E-2</v>
      </c>
      <c r="F338" s="186">
        <v>0.13908316220747399</v>
      </c>
      <c r="G338" s="251">
        <v>4.3163397914744599E-2</v>
      </c>
      <c r="H338" s="186">
        <v>0.33946410325089532</v>
      </c>
      <c r="I338" s="251">
        <v>4.5931172683352679E-3</v>
      </c>
      <c r="J338" s="186">
        <v>6.8837236986994441E-2</v>
      </c>
      <c r="K338" s="251">
        <v>1.5197960378163348E-2</v>
      </c>
      <c r="L338" s="186">
        <v>6.4482207870797501E-4</v>
      </c>
      <c r="M338" s="251">
        <v>1.2896441574159498E-4</v>
      </c>
      <c r="N338" s="186">
        <v>1.4265448448954892E-2</v>
      </c>
      <c r="O338" s="251">
        <v>1.5872543475888614E-4</v>
      </c>
      <c r="P338" s="186">
        <v>6.7557513169250911E-3</v>
      </c>
      <c r="Q338" s="251">
        <v>8.7001378927214473E-3</v>
      </c>
      <c r="R338" s="186">
        <v>0</v>
      </c>
      <c r="S338" s="251">
        <v>0</v>
      </c>
      <c r="T338" s="186">
        <v>2.2618374453141276E-3</v>
      </c>
      <c r="U338" s="251">
        <v>5.2180986676983818E-3</v>
      </c>
      <c r="V338" s="186">
        <v>2.9463408827118242E-3</v>
      </c>
      <c r="W338" s="251">
        <v>3.3233137902641788E-3</v>
      </c>
      <c r="X338" s="186">
        <v>0.68902711228832481</v>
      </c>
      <c r="Y338" s="256">
        <v>1</v>
      </c>
    </row>
    <row r="339" spans="2:25" ht="15" hidden="1" customHeight="1" outlineLevel="1">
      <c r="B339" s="41" t="s">
        <v>18</v>
      </c>
      <c r="C339" s="251">
        <v>0.2175367970813939</v>
      </c>
      <c r="D339" s="186">
        <v>1.9038034134272654E-2</v>
      </c>
      <c r="E339" s="251">
        <v>2.0178638822493395E-2</v>
      </c>
      <c r="F339" s="186">
        <v>0.18184257977942719</v>
      </c>
      <c r="G339" s="251">
        <v>6.0636558057617307E-2</v>
      </c>
      <c r="H339" s="186">
        <v>0.33974084790539688</v>
      </c>
      <c r="I339" s="251">
        <v>2.4741057575376358E-3</v>
      </c>
      <c r="J339" s="186">
        <v>8.3599614207237813E-2</v>
      </c>
      <c r="K339" s="251">
        <v>4.3745544512936635E-2</v>
      </c>
      <c r="L339" s="186">
        <v>1.0642848157000881E-2</v>
      </c>
      <c r="M339" s="251">
        <v>5.6443158468570467E-3</v>
      </c>
      <c r="N339" s="186">
        <v>1.8006457835367133E-2</v>
      </c>
      <c r="O339" s="251">
        <v>9.4519226737115776E-3</v>
      </c>
      <c r="P339" s="186">
        <v>5.4598062649389859E-3</v>
      </c>
      <c r="Q339" s="251">
        <v>7.5732796578185935E-3</v>
      </c>
      <c r="R339" s="186">
        <v>0</v>
      </c>
      <c r="S339" s="251">
        <v>0</v>
      </c>
      <c r="T339" s="186">
        <v>2.1386337904138884E-3</v>
      </c>
      <c r="U339" s="251">
        <v>8.1268084035727769E-3</v>
      </c>
      <c r="V339" s="186">
        <v>1.9541242084958276E-3</v>
      </c>
      <c r="W339" s="251">
        <v>2.7005493353461653E-3</v>
      </c>
      <c r="X339" s="186">
        <v>0.77920912483750593</v>
      </c>
      <c r="Y339" s="256">
        <v>1</v>
      </c>
    </row>
    <row r="340" spans="2:25" ht="15" hidden="1" customHeight="1" outlineLevel="1">
      <c r="B340" s="41" t="s">
        <v>19</v>
      </c>
      <c r="C340" s="251">
        <v>0.21053156936968756</v>
      </c>
      <c r="D340" s="186">
        <v>1.9971283122307792E-2</v>
      </c>
      <c r="E340" s="251">
        <v>1.9579689335595875E-2</v>
      </c>
      <c r="F340" s="186">
        <v>0.16965224936078074</v>
      </c>
      <c r="G340" s="251">
        <v>6.7876256363399029E-2</v>
      </c>
      <c r="H340" s="186">
        <v>0.27742500211153515</v>
      </c>
      <c r="I340" s="251">
        <v>2.9561491741978085E-3</v>
      </c>
      <c r="J340" s="186">
        <v>8.8239133272418738E-2</v>
      </c>
      <c r="K340" s="251">
        <v>0.11139691485522547</v>
      </c>
      <c r="L340" s="186">
        <v>5.0523276795380732E-2</v>
      </c>
      <c r="M340" s="251">
        <v>1.2538679484324732E-2</v>
      </c>
      <c r="N340" s="186">
        <v>2.7879941951979851E-2</v>
      </c>
      <c r="O340" s="251">
        <v>2.045501662354016E-2</v>
      </c>
      <c r="P340" s="186">
        <v>6.6033462072990013E-3</v>
      </c>
      <c r="Q340" s="251">
        <v>7.6092047574805935E-3</v>
      </c>
      <c r="R340" s="186">
        <v>0</v>
      </c>
      <c r="S340" s="251">
        <v>0</v>
      </c>
      <c r="T340" s="186">
        <v>2.5645553874858911E-3</v>
      </c>
      <c r="U340" s="251">
        <v>8.0775816396262204E-3</v>
      </c>
      <c r="V340" s="186">
        <v>1.6047666945645247E-3</v>
      </c>
      <c r="W340" s="251">
        <v>2.7181215783533097E-3</v>
      </c>
      <c r="X340" s="186">
        <v>0.78627425386027017</v>
      </c>
      <c r="Y340" s="256">
        <v>1</v>
      </c>
    </row>
    <row r="341" spans="2:25" ht="15" hidden="1" customHeight="1" outlineLevel="1">
      <c r="B341" s="41" t="s">
        <v>20</v>
      </c>
      <c r="C341" s="251">
        <v>0.14263940287273411</v>
      </c>
      <c r="D341" s="186">
        <v>1.7926362667001192E-2</v>
      </c>
      <c r="E341" s="251">
        <v>2.858307721256978E-2</v>
      </c>
      <c r="F341" s="186">
        <v>0.17496707018754312</v>
      </c>
      <c r="G341" s="251">
        <v>6.0797842313240924E-2</v>
      </c>
      <c r="H341" s="186">
        <v>0.24650943987957097</v>
      </c>
      <c r="I341" s="251">
        <v>8.2167722511447029E-4</v>
      </c>
      <c r="J341" s="186">
        <v>6.8613184469673211E-2</v>
      </c>
      <c r="K341" s="251">
        <v>0.22891551150975348</v>
      </c>
      <c r="L341" s="186">
        <v>9.0083422191557419E-2</v>
      </c>
      <c r="M341" s="251">
        <v>2.958038010412093E-2</v>
      </c>
      <c r="N341" s="186">
        <v>4.9099918459512011E-2</v>
      </c>
      <c r="O341" s="251">
        <v>6.0151790754563131E-2</v>
      </c>
      <c r="P341" s="186">
        <v>7.4515461330991661E-3</v>
      </c>
      <c r="Q341" s="251">
        <v>8.8879131907420184E-3</v>
      </c>
      <c r="R341" s="186">
        <v>0</v>
      </c>
      <c r="S341" s="251">
        <v>0</v>
      </c>
      <c r="T341" s="186">
        <v>1.6809885216082293E-3</v>
      </c>
      <c r="U341" s="251">
        <v>5.0931443266637394E-3</v>
      </c>
      <c r="V341" s="186">
        <v>1.1102051056890172E-3</v>
      </c>
      <c r="W341" s="251">
        <v>4.2714671015492691E-3</v>
      </c>
      <c r="X341" s="186">
        <v>0.85562942984381862</v>
      </c>
      <c r="Y341" s="256">
        <v>1</v>
      </c>
    </row>
    <row r="342" spans="2:25" ht="15" hidden="1" customHeight="1" outlineLevel="1">
      <c r="B342" s="41" t="s">
        <v>21</v>
      </c>
      <c r="C342" s="251">
        <v>0.13407776985824027</v>
      </c>
      <c r="D342" s="186">
        <v>2.0338812213366739E-2</v>
      </c>
      <c r="E342" s="251">
        <v>3.727942288170371E-2</v>
      </c>
      <c r="F342" s="186">
        <v>0.17797360634138967</v>
      </c>
      <c r="G342" s="251">
        <v>5.6214317083882304E-2</v>
      </c>
      <c r="H342" s="186">
        <v>0.26399418273972802</v>
      </c>
      <c r="I342" s="251">
        <v>5.6876678401981322E-4</v>
      </c>
      <c r="J342" s="186">
        <v>5.6970272936060537E-2</v>
      </c>
      <c r="K342" s="251">
        <v>0.2208974995860242</v>
      </c>
      <c r="L342" s="186">
        <v>8.0152919069526346E-2</v>
      </c>
      <c r="M342" s="251">
        <v>3.1634952518772901E-2</v>
      </c>
      <c r="N342" s="186">
        <v>4.7639617846317775E-2</v>
      </c>
      <c r="O342" s="251">
        <v>6.1470010151407156E-2</v>
      </c>
      <c r="P342" s="186">
        <v>6.6524114991684483E-3</v>
      </c>
      <c r="Q342" s="251">
        <v>8.4307076466734344E-3</v>
      </c>
      <c r="R342" s="186">
        <v>0</v>
      </c>
      <c r="S342" s="251">
        <v>0</v>
      </c>
      <c r="T342" s="186">
        <v>2.9374284541782759E-3</v>
      </c>
      <c r="U342" s="251">
        <v>7.6747517944952019E-3</v>
      </c>
      <c r="V342" s="186">
        <v>1.1735314657623996E-3</v>
      </c>
      <c r="W342" s="251">
        <v>3.167814999604023E-3</v>
      </c>
      <c r="X342" s="186">
        <v>0.86427352642605682</v>
      </c>
      <c r="Y342" s="256">
        <v>1</v>
      </c>
    </row>
    <row r="343" spans="2:25" ht="15" hidden="1" customHeight="1" outlineLevel="1">
      <c r="B343" s="41" t="s">
        <v>22</v>
      </c>
      <c r="C343" s="251">
        <v>0.1206896551724138</v>
      </c>
      <c r="D343" s="186">
        <v>2.0069662138627656E-2</v>
      </c>
      <c r="E343" s="251">
        <v>3.0929989550679205E-2</v>
      </c>
      <c r="F343" s="186">
        <v>0.19202368512713341</v>
      </c>
      <c r="G343" s="251">
        <v>3.2852664576802505E-2</v>
      </c>
      <c r="H343" s="186">
        <v>0.28309996516893071</v>
      </c>
      <c r="I343" s="251">
        <v>8.6381051898293281E-4</v>
      </c>
      <c r="J343" s="186">
        <v>7.1933124346917454E-2</v>
      </c>
      <c r="K343" s="251">
        <v>0.21501915708812258</v>
      </c>
      <c r="L343" s="186">
        <v>8.3378613723441311E-2</v>
      </c>
      <c r="M343" s="251">
        <v>2.9536746778126087E-2</v>
      </c>
      <c r="N343" s="186">
        <v>4.5426680599094389E-2</v>
      </c>
      <c r="O343" s="251">
        <v>5.6677115987460815E-2</v>
      </c>
      <c r="P343" s="186">
        <v>6.562173458725183E-3</v>
      </c>
      <c r="Q343" s="251">
        <v>8.881922675026124E-3</v>
      </c>
      <c r="R343" s="186">
        <v>0</v>
      </c>
      <c r="S343" s="251">
        <v>0</v>
      </c>
      <c r="T343" s="186">
        <v>3.4552420759317313E-3</v>
      </c>
      <c r="U343" s="251">
        <v>7.7185649599442706E-3</v>
      </c>
      <c r="V343" s="186">
        <v>1.9644723092998957E-3</v>
      </c>
      <c r="W343" s="251">
        <v>2.7168234064785788E-3</v>
      </c>
      <c r="X343" s="186">
        <v>0.87809125740160243</v>
      </c>
      <c r="Y343" s="256">
        <v>1</v>
      </c>
    </row>
    <row r="344" spans="2:25" ht="15" customHeight="1" collapsed="1">
      <c r="B344" s="197">
        <v>1985</v>
      </c>
      <c r="C344" s="199">
        <v>0.21327878205931058</v>
      </c>
      <c r="D344" s="199">
        <v>1.9354932394780359E-2</v>
      </c>
      <c r="E344" s="199">
        <v>2.638742416459286E-2</v>
      </c>
      <c r="F344" s="199">
        <v>0.16402350738795843</v>
      </c>
      <c r="G344" s="199">
        <v>4.2190715271512996E-2</v>
      </c>
      <c r="H344" s="199">
        <v>0.30509082702417839</v>
      </c>
      <c r="I344" s="199">
        <v>2.8624897670982484E-3</v>
      </c>
      <c r="J344" s="199">
        <v>6.5762238489989758E-2</v>
      </c>
      <c r="K344" s="199">
        <v>0.13040574022678469</v>
      </c>
      <c r="L344" s="199">
        <v>5.2517702239349158E-2</v>
      </c>
      <c r="M344" s="199">
        <v>1.7415143302977994E-2</v>
      </c>
      <c r="N344" s="199">
        <v>2.9943300799815095E-2</v>
      </c>
      <c r="O344" s="199">
        <v>3.052959388464245E-2</v>
      </c>
      <c r="P344" s="199">
        <v>6.396584615887272E-3</v>
      </c>
      <c r="Q344" s="199">
        <v>8.1560689199924735E-3</v>
      </c>
      <c r="R344" s="199">
        <v>0</v>
      </c>
      <c r="S344" s="199">
        <v>0</v>
      </c>
      <c r="T344" s="199">
        <v>3.4887161270531603E-3</v>
      </c>
      <c r="U344" s="199">
        <v>5.6771806139680548E-3</v>
      </c>
      <c r="V344" s="199">
        <v>1.9028810647905288E-3</v>
      </c>
      <c r="W344" s="199">
        <v>3.282394205560769E-3</v>
      </c>
      <c r="X344" s="199">
        <v>0.78498170027414804</v>
      </c>
      <c r="Y344" s="199">
        <v>1</v>
      </c>
    </row>
    <row r="345" spans="2:25" ht="15" hidden="1" customHeight="1" outlineLevel="1">
      <c r="B345" s="41" t="s">
        <v>11</v>
      </c>
      <c r="C345" s="251">
        <v>0.15238838292876777</v>
      </c>
      <c r="D345" s="186">
        <v>1.9301021561435875E-2</v>
      </c>
      <c r="E345" s="251">
        <v>2.8255178900855313E-2</v>
      </c>
      <c r="F345" s="186">
        <v>0.19201125832160593</v>
      </c>
      <c r="G345" s="251">
        <v>2.8597886877201169E-2</v>
      </c>
      <c r="H345" s="186">
        <v>0.25968514616130606</v>
      </c>
      <c r="I345" s="251">
        <v>0</v>
      </c>
      <c r="J345" s="186">
        <v>5.5183275850754325E-2</v>
      </c>
      <c r="K345" s="251">
        <v>0.23331850695988857</v>
      </c>
      <c r="L345" s="186">
        <v>9.8007189575844186E-2</v>
      </c>
      <c r="M345" s="251">
        <v>2.7999970833363714E-2</v>
      </c>
      <c r="N345" s="186">
        <v>4.7680158666501389E-2</v>
      </c>
      <c r="O345" s="251">
        <v>5.9631187884179288E-2</v>
      </c>
      <c r="P345" s="186">
        <v>9.1291571571279605E-3</v>
      </c>
      <c r="Q345" s="251">
        <v>8.7864491807821028E-3</v>
      </c>
      <c r="R345" s="186">
        <v>0</v>
      </c>
      <c r="S345" s="251">
        <v>0</v>
      </c>
      <c r="T345" s="186">
        <v>3.1281217415398527E-3</v>
      </c>
      <c r="U345" s="251">
        <v>5.4249943489642202E-3</v>
      </c>
      <c r="V345" s="186">
        <v>1.2104154058172857E-3</v>
      </c>
      <c r="W345" s="251">
        <v>2.668747220054979E-3</v>
      </c>
      <c r="X345" s="186">
        <v>0.84670015968733359</v>
      </c>
      <c r="Y345" s="256">
        <v>1</v>
      </c>
    </row>
    <row r="346" spans="2:25" ht="15" hidden="1" customHeight="1" outlineLevel="1">
      <c r="B346" s="41" t="s">
        <v>12</v>
      </c>
      <c r="C346" s="251">
        <v>0.16214026304747298</v>
      </c>
      <c r="D346" s="186">
        <v>2.0010707102860532E-2</v>
      </c>
      <c r="E346" s="251">
        <v>1.7464152909004094E-2</v>
      </c>
      <c r="F346" s="186">
        <v>0.21530681637318594</v>
      </c>
      <c r="G346" s="251">
        <v>2.3902883683243385E-2</v>
      </c>
      <c r="H346" s="186">
        <v>0.30251182845484931</v>
      </c>
      <c r="I346" s="251">
        <v>0</v>
      </c>
      <c r="J346" s="186">
        <v>3.603518874886056E-2</v>
      </c>
      <c r="K346" s="251">
        <v>0.19565060118935657</v>
      </c>
      <c r="L346" s="186">
        <v>8.1844226122437164E-2</v>
      </c>
      <c r="M346" s="251">
        <v>2.0907788693878143E-2</v>
      </c>
      <c r="N346" s="186">
        <v>3.8972407506547249E-2</v>
      </c>
      <c r="O346" s="251">
        <v>5.3926178866494E-2</v>
      </c>
      <c r="P346" s="186">
        <v>6.3519164267214559E-3</v>
      </c>
      <c r="Q346" s="251">
        <v>1.0005353551430266E-2</v>
      </c>
      <c r="R346" s="186">
        <v>0</v>
      </c>
      <c r="S346" s="251">
        <v>0</v>
      </c>
      <c r="T346" s="186">
        <v>3.1397855685616309E-3</v>
      </c>
      <c r="U346" s="251">
        <v>2.9444532866465065E-3</v>
      </c>
      <c r="V346" s="186">
        <v>1.6277690159593708E-3</v>
      </c>
      <c r="W346" s="251">
        <v>1.8954465874726897E-3</v>
      </c>
      <c r="X346" s="186">
        <v>0.83684690289815233</v>
      </c>
      <c r="Y346" s="256">
        <v>1</v>
      </c>
    </row>
    <row r="347" spans="2:25" ht="15" hidden="1" customHeight="1" outlineLevel="1">
      <c r="B347" s="41" t="s">
        <v>13</v>
      </c>
      <c r="C347" s="251">
        <v>0.24570489448679703</v>
      </c>
      <c r="D347" s="186">
        <v>1.590293890177881E-2</v>
      </c>
      <c r="E347" s="251">
        <v>2.526654513313446E-2</v>
      </c>
      <c r="F347" s="186">
        <v>0.13765053585239201</v>
      </c>
      <c r="G347" s="251">
        <v>4.6210363495746323E-2</v>
      </c>
      <c r="H347" s="186">
        <v>0.37049773505689981</v>
      </c>
      <c r="I347" s="251">
        <v>0</v>
      </c>
      <c r="J347" s="186">
        <v>5.1306485471218653E-2</v>
      </c>
      <c r="K347" s="251">
        <v>8.280162412993039E-2</v>
      </c>
      <c r="L347" s="186">
        <v>4.5581979891724668E-2</v>
      </c>
      <c r="M347" s="251">
        <v>6.9467462158877471E-3</v>
      </c>
      <c r="N347" s="186">
        <v>1.9783725555187273E-2</v>
      </c>
      <c r="O347" s="251">
        <v>1.0489172467130704E-2</v>
      </c>
      <c r="P347" s="186">
        <v>6.4495635841343496E-3</v>
      </c>
      <c r="Q347" s="251">
        <v>5.6002099215556296E-3</v>
      </c>
      <c r="R347" s="186">
        <v>0</v>
      </c>
      <c r="S347" s="251">
        <v>0</v>
      </c>
      <c r="T347" s="186">
        <v>3.1557286487680918E-3</v>
      </c>
      <c r="U347" s="251">
        <v>4.4539277427908521E-3</v>
      </c>
      <c r="V347" s="186">
        <v>1.4708319522704673E-3</v>
      </c>
      <c r="W347" s="251">
        <v>3.1419180201082753E-3</v>
      </c>
      <c r="X347" s="186">
        <v>0.75390840791072822</v>
      </c>
      <c r="Y347" s="256">
        <v>1</v>
      </c>
    </row>
    <row r="348" spans="2:25" ht="15" hidden="1" customHeight="1" outlineLevel="1">
      <c r="B348" s="41" t="s">
        <v>14</v>
      </c>
      <c r="C348" s="251">
        <v>0.30117090659445439</v>
      </c>
      <c r="D348" s="186">
        <v>1.713261375338495E-2</v>
      </c>
      <c r="E348" s="251">
        <v>3.1709828750143026E-2</v>
      </c>
      <c r="F348" s="186">
        <v>0.13495556657385865</v>
      </c>
      <c r="G348" s="251">
        <v>4.5432701476028833E-2</v>
      </c>
      <c r="H348" s="186">
        <v>0.38735268316869448</v>
      </c>
      <c r="I348" s="251">
        <v>0</v>
      </c>
      <c r="J348" s="186">
        <v>4.4387657805408293E-2</v>
      </c>
      <c r="K348" s="251">
        <v>1.0931004233571073E-2</v>
      </c>
      <c r="L348" s="186">
        <v>5.4159197528509857E-4</v>
      </c>
      <c r="M348" s="251">
        <v>1.2967695182882643E-4</v>
      </c>
      <c r="N348" s="186">
        <v>1.0130058354628322E-2</v>
      </c>
      <c r="O348" s="251">
        <v>1.2967695182882643E-4</v>
      </c>
      <c r="P348" s="186">
        <v>5.8354628322971891E-3</v>
      </c>
      <c r="Q348" s="251">
        <v>6.430451199511804E-3</v>
      </c>
      <c r="R348" s="186">
        <v>0</v>
      </c>
      <c r="S348" s="251">
        <v>0</v>
      </c>
      <c r="T348" s="186">
        <v>4.1267782905526525E-3</v>
      </c>
      <c r="U348" s="251">
        <v>5.4082916968610549E-3</v>
      </c>
      <c r="V348" s="186">
        <v>2.1663679011403943E-3</v>
      </c>
      <c r="W348" s="251">
        <v>2.6469354285060453E-3</v>
      </c>
      <c r="X348" s="186">
        <v>0.69851634310995858</v>
      </c>
      <c r="Y348" s="256">
        <v>1</v>
      </c>
    </row>
    <row r="349" spans="2:25" ht="15" hidden="1" customHeight="1" outlineLevel="1">
      <c r="B349" s="41" t="s">
        <v>15</v>
      </c>
      <c r="C349" s="251">
        <v>0.33321830830388693</v>
      </c>
      <c r="D349" s="186">
        <v>1.410666961130742E-2</v>
      </c>
      <c r="E349" s="251">
        <v>2.8606724823321553E-2</v>
      </c>
      <c r="F349" s="186">
        <v>0.12558662765017667</v>
      </c>
      <c r="G349" s="251">
        <v>4.1636760159010598E-2</v>
      </c>
      <c r="H349" s="186">
        <v>0.37283982994699649</v>
      </c>
      <c r="I349" s="251">
        <v>0</v>
      </c>
      <c r="J349" s="186">
        <v>4.9987577296819789E-2</v>
      </c>
      <c r="K349" s="251">
        <v>7.2258723498233217E-3</v>
      </c>
      <c r="L349" s="186">
        <v>4.6240061837455828E-4</v>
      </c>
      <c r="M349" s="251">
        <v>1.6563604240282687E-4</v>
      </c>
      <c r="N349" s="186">
        <v>6.4943131625441698E-3</v>
      </c>
      <c r="O349" s="251">
        <v>1.0352252650176679E-4</v>
      </c>
      <c r="P349" s="186">
        <v>3.2989178445229682E-3</v>
      </c>
      <c r="Q349" s="251">
        <v>4.9138692579505303E-3</v>
      </c>
      <c r="R349" s="186">
        <v>0</v>
      </c>
      <c r="S349" s="251">
        <v>0</v>
      </c>
      <c r="T349" s="186">
        <v>5.6385269434628977E-3</v>
      </c>
      <c r="U349" s="251">
        <v>3.6370914310954062E-3</v>
      </c>
      <c r="V349" s="186">
        <v>3.6163869257950531E-3</v>
      </c>
      <c r="W349" s="251">
        <v>5.4038758833922264E-3</v>
      </c>
      <c r="X349" s="186">
        <v>0.66649873012367489</v>
      </c>
      <c r="Y349" s="256">
        <v>1</v>
      </c>
    </row>
    <row r="350" spans="2:25" ht="15" hidden="1" customHeight="1" outlineLevel="1">
      <c r="B350" s="41" t="s">
        <v>16</v>
      </c>
      <c r="C350" s="251">
        <v>0.30292067551341828</v>
      </c>
      <c r="D350" s="186">
        <v>1.8712283054468336E-2</v>
      </c>
      <c r="E350" s="251">
        <v>4.2991470317641008E-2</v>
      </c>
      <c r="F350" s="186">
        <v>0.10621559668792591</v>
      </c>
      <c r="G350" s="251">
        <v>4.1619236226979994E-2</v>
      </c>
      <c r="H350" s="186">
        <v>0.40245442779397778</v>
      </c>
      <c r="I350" s="251">
        <v>0</v>
      </c>
      <c r="J350" s="186">
        <v>4.4582014377270815E-2</v>
      </c>
      <c r="K350" s="251">
        <v>1.1515850863104055E-2</v>
      </c>
      <c r="L350" s="186">
        <v>5.1458778399787926E-4</v>
      </c>
      <c r="M350" s="251">
        <v>3.1966816884716742E-4</v>
      </c>
      <c r="N350" s="186">
        <v>1.0603627064198724E-2</v>
      </c>
      <c r="O350" s="251">
        <v>7.7967846060284732E-5</v>
      </c>
      <c r="P350" s="186">
        <v>6.2218341156107223E-3</v>
      </c>
      <c r="Q350" s="251">
        <v>6.4635344383976046E-3</v>
      </c>
      <c r="R350" s="186">
        <v>0</v>
      </c>
      <c r="S350" s="251">
        <v>0</v>
      </c>
      <c r="T350" s="186">
        <v>4.0387344259227497E-3</v>
      </c>
      <c r="U350" s="251">
        <v>4.1322958411950913E-3</v>
      </c>
      <c r="V350" s="186">
        <v>3.0875267039872758E-3</v>
      </c>
      <c r="W350" s="251">
        <v>4.7482418250713405E-3</v>
      </c>
      <c r="X350" s="186">
        <v>0.69678304667155289</v>
      </c>
      <c r="Y350" s="256">
        <v>1</v>
      </c>
    </row>
    <row r="351" spans="2:25" ht="15" hidden="1" customHeight="1" outlineLevel="1">
      <c r="B351" s="41" t="s">
        <v>17</v>
      </c>
      <c r="C351" s="251">
        <v>0.26858295888721778</v>
      </c>
      <c r="D351" s="186">
        <v>2.0448961671041693E-2</v>
      </c>
      <c r="E351" s="251">
        <v>2.0047268956626528E-2</v>
      </c>
      <c r="F351" s="186">
        <v>0.12841088493839153</v>
      </c>
      <c r="G351" s="251">
        <v>5.5919362523003911E-2</v>
      </c>
      <c r="H351" s="186">
        <v>0.42570086036974414</v>
      </c>
      <c r="I351" s="251">
        <v>0</v>
      </c>
      <c r="J351" s="186">
        <v>4.8109708819490504E-2</v>
      </c>
      <c r="K351" s="251">
        <v>6.0534157893261846E-3</v>
      </c>
      <c r="L351" s="186">
        <v>3.9235102338225266E-4</v>
      </c>
      <c r="M351" s="251">
        <v>1.8683382065821556E-4</v>
      </c>
      <c r="N351" s="186">
        <v>4.9884630115743555E-3</v>
      </c>
      <c r="O351" s="251">
        <v>4.8576793371136041E-4</v>
      </c>
      <c r="P351" s="186">
        <v>5.9226321148654329E-3</v>
      </c>
      <c r="Q351" s="251">
        <v>5.6890898390426631E-3</v>
      </c>
      <c r="R351" s="186">
        <v>0</v>
      </c>
      <c r="S351" s="251">
        <v>0</v>
      </c>
      <c r="T351" s="186">
        <v>3.3443253897820582E-3</v>
      </c>
      <c r="U351" s="251">
        <v>5.1846385232654814E-3</v>
      </c>
      <c r="V351" s="186">
        <v>2.849215765037787E-3</v>
      </c>
      <c r="W351" s="251">
        <v>3.2228834063542182E-3</v>
      </c>
      <c r="X351" s="186">
        <v>0.73090324810597218</v>
      </c>
      <c r="Y351" s="256">
        <v>1</v>
      </c>
    </row>
    <row r="352" spans="2:25" ht="15" hidden="1" customHeight="1" outlineLevel="1">
      <c r="B352" s="41" t="s">
        <v>18</v>
      </c>
      <c r="C352" s="251">
        <v>0.2116394217610908</v>
      </c>
      <c r="D352" s="186">
        <v>1.5700032345549998E-2</v>
      </c>
      <c r="E352" s="251">
        <v>1.9540029691556153E-2</v>
      </c>
      <c r="F352" s="186">
        <v>0.15315203237872493</v>
      </c>
      <c r="G352" s="251">
        <v>7.2495500651057865E-2</v>
      </c>
      <c r="H352" s="186">
        <v>0.43175503636800944</v>
      </c>
      <c r="I352" s="251">
        <v>0</v>
      </c>
      <c r="J352" s="186">
        <v>5.1860698498005356E-2</v>
      </c>
      <c r="K352" s="251">
        <v>7.2072520381843367E-3</v>
      </c>
      <c r="L352" s="186">
        <v>3.9809907690776543E-4</v>
      </c>
      <c r="M352" s="251">
        <v>6.303235384372952E-4</v>
      </c>
      <c r="N352" s="186">
        <v>6.0212485382299518E-3</v>
      </c>
      <c r="O352" s="251">
        <v>1.575808846093238E-4</v>
      </c>
      <c r="P352" s="186">
        <v>6.4774037305200998E-3</v>
      </c>
      <c r="Q352" s="251">
        <v>4.8933011536579502E-3</v>
      </c>
      <c r="R352" s="186">
        <v>0</v>
      </c>
      <c r="S352" s="251">
        <v>0</v>
      </c>
      <c r="T352" s="186">
        <v>3.6741227306279186E-3</v>
      </c>
      <c r="U352" s="251">
        <v>1.6371824537831852E-2</v>
      </c>
      <c r="V352" s="186">
        <v>1.6753336153201796E-3</v>
      </c>
      <c r="W352" s="251">
        <v>2.8862183075812993E-3</v>
      </c>
      <c r="X352" s="186">
        <v>0.78768878604662729</v>
      </c>
      <c r="Y352" s="256">
        <v>1</v>
      </c>
    </row>
    <row r="353" spans="2:25" ht="15" hidden="1" customHeight="1" outlineLevel="1">
      <c r="B353" s="41" t="s">
        <v>19</v>
      </c>
      <c r="C353" s="251">
        <v>0.23604563387503383</v>
      </c>
      <c r="D353" s="186">
        <v>2.1663272136844654E-2</v>
      </c>
      <c r="E353" s="251">
        <v>3.0579253963054224E-2</v>
      </c>
      <c r="F353" s="186">
        <v>0.18151714118870263</v>
      </c>
      <c r="G353" s="251">
        <v>6.8628847331614701E-2</v>
      </c>
      <c r="H353" s="186">
        <v>0.26036518494253036</v>
      </c>
      <c r="I353" s="251">
        <v>0</v>
      </c>
      <c r="J353" s="186">
        <v>5.7996610217772145E-2</v>
      </c>
      <c r="K353" s="251">
        <v>0.11119340274315991</v>
      </c>
      <c r="L353" s="186">
        <v>5.6508239449658888E-2</v>
      </c>
      <c r="M353" s="251">
        <v>1.9213513552007521E-2</v>
      </c>
      <c r="N353" s="186">
        <v>1.9099571292247652E-2</v>
      </c>
      <c r="O353" s="251">
        <v>1.6372078449245844E-2</v>
      </c>
      <c r="P353" s="186">
        <v>7.4347324493313017E-3</v>
      </c>
      <c r="Q353" s="251">
        <v>6.0603039409779097E-3</v>
      </c>
      <c r="R353" s="186">
        <v>0</v>
      </c>
      <c r="S353" s="251">
        <v>0</v>
      </c>
      <c r="T353" s="186">
        <v>5.405135947358676E-3</v>
      </c>
      <c r="U353" s="251">
        <v>7.4489752318012848E-3</v>
      </c>
      <c r="V353" s="186">
        <v>1.758983635042942E-3</v>
      </c>
      <c r="W353" s="251">
        <v>3.4111464015610092E-3</v>
      </c>
      <c r="X353" s="186">
        <v>0.76346299012975172</v>
      </c>
      <c r="Y353" s="256">
        <v>1</v>
      </c>
    </row>
    <row r="354" spans="2:25" ht="15" hidden="1" customHeight="1" outlineLevel="1">
      <c r="B354" s="41" t="s">
        <v>20</v>
      </c>
      <c r="C354" s="251">
        <v>0.15651245405449804</v>
      </c>
      <c r="D354" s="186">
        <v>2.4736989808141166E-2</v>
      </c>
      <c r="E354" s="251">
        <v>2.9740514863412663E-2</v>
      </c>
      <c r="F354" s="186">
        <v>0.19057886198895255</v>
      </c>
      <c r="G354" s="251">
        <v>6.7222461789085336E-2</v>
      </c>
      <c r="H354" s="186">
        <v>0.25700048597849373</v>
      </c>
      <c r="I354" s="251">
        <v>0</v>
      </c>
      <c r="J354" s="186">
        <v>4.7420549361040953E-2</v>
      </c>
      <c r="K354" s="251">
        <v>0.19378905795464657</v>
      </c>
      <c r="L354" s="186">
        <v>7.9180270642107642E-2</v>
      </c>
      <c r="M354" s="251">
        <v>3.193084046900347E-2</v>
      </c>
      <c r="N354" s="186">
        <v>2.9870565446244619E-2</v>
      </c>
      <c r="O354" s="251">
        <v>5.280738139729084E-2</v>
      </c>
      <c r="P354" s="186">
        <v>7.501865199148511E-3</v>
      </c>
      <c r="Q354" s="251">
        <v>7.1664715907924191E-3</v>
      </c>
      <c r="R354" s="186">
        <v>0</v>
      </c>
      <c r="S354" s="251">
        <v>0</v>
      </c>
      <c r="T354" s="186">
        <v>3.1965064306590826E-3</v>
      </c>
      <c r="U354" s="251">
        <v>1.0602544884562996E-2</v>
      </c>
      <c r="V354" s="186">
        <v>9.5142268492850643E-4</v>
      </c>
      <c r="W354" s="251">
        <v>2.7173727044360937E-3</v>
      </c>
      <c r="X354" s="186">
        <v>0.84262510523830059</v>
      </c>
      <c r="Y354" s="256">
        <v>1</v>
      </c>
    </row>
    <row r="355" spans="2:25" ht="15" hidden="1" customHeight="1" outlineLevel="1">
      <c r="B355" s="41" t="s">
        <v>21</v>
      </c>
      <c r="C355" s="251">
        <v>0.13569759716945218</v>
      </c>
      <c r="D355" s="186">
        <v>2.0908134092724327E-2</v>
      </c>
      <c r="E355" s="251">
        <v>3.5232557271566878E-2</v>
      </c>
      <c r="F355" s="186">
        <v>0.17374428030783701</v>
      </c>
      <c r="G355" s="251">
        <v>6.3478319287585752E-2</v>
      </c>
      <c r="H355" s="186">
        <v>0.27691147819985518</v>
      </c>
      <c r="I355" s="251">
        <v>0</v>
      </c>
      <c r="J355" s="186">
        <v>4.1793874610911642E-2</v>
      </c>
      <c r="K355" s="251">
        <v>0.21121619503310515</v>
      </c>
      <c r="L355" s="186">
        <v>7.789231676457635E-2</v>
      </c>
      <c r="M355" s="251">
        <v>3.4292027141012336E-2</v>
      </c>
      <c r="N355" s="186">
        <v>3.6217874551195441E-2</v>
      </c>
      <c r="O355" s="251">
        <v>6.281397657632104E-2</v>
      </c>
      <c r="P355" s="186">
        <v>7.6362089171213808E-3</v>
      </c>
      <c r="Q355" s="251">
        <v>7.9273253861025482E-3</v>
      </c>
      <c r="R355" s="186">
        <v>0</v>
      </c>
      <c r="S355" s="251">
        <v>0</v>
      </c>
      <c r="T355" s="186">
        <v>3.8815529197488933E-3</v>
      </c>
      <c r="U355" s="251">
        <v>1.7511775287944047E-2</v>
      </c>
      <c r="V355" s="186">
        <v>1.1868594504616809E-3</v>
      </c>
      <c r="W355" s="251">
        <v>2.0676733822508528E-3</v>
      </c>
      <c r="X355" s="186">
        <v>0.86349623414721521</v>
      </c>
      <c r="Y355" s="256">
        <v>1</v>
      </c>
    </row>
    <row r="356" spans="2:25" ht="15" hidden="1" customHeight="1" outlineLevel="1">
      <c r="B356" s="41" t="s">
        <v>22</v>
      </c>
      <c r="C356" s="251">
        <v>0.12876428551566887</v>
      </c>
      <c r="D356" s="186">
        <v>1.9554820231905013E-2</v>
      </c>
      <c r="E356" s="251">
        <v>3.9568445346606237E-2</v>
      </c>
      <c r="F356" s="186">
        <v>0.18094291355003753</v>
      </c>
      <c r="G356" s="251">
        <v>4.3343158245975032E-2</v>
      </c>
      <c r="H356" s="186">
        <v>0.2669132163612602</v>
      </c>
      <c r="I356" s="251">
        <v>0</v>
      </c>
      <c r="J356" s="186">
        <v>5.0114006061785725E-2</v>
      </c>
      <c r="K356" s="251">
        <v>0.23168256263381809</v>
      </c>
      <c r="L356" s="186">
        <v>8.6748880794149538E-2</v>
      </c>
      <c r="M356" s="251">
        <v>3.9846508911937271E-2</v>
      </c>
      <c r="N356" s="186">
        <v>4.3405722548174513E-2</v>
      </c>
      <c r="O356" s="251">
        <v>6.1681450379556767E-2</v>
      </c>
      <c r="P356" s="186">
        <v>7.6258932792036263E-3</v>
      </c>
      <c r="Q356" s="251">
        <v>8.2237299446653502E-3</v>
      </c>
      <c r="R356" s="186">
        <v>0</v>
      </c>
      <c r="S356" s="251">
        <v>0</v>
      </c>
      <c r="T356" s="186">
        <v>5.5404165392208661E-3</v>
      </c>
      <c r="U356" s="251">
        <v>1.2290409587631732E-2</v>
      </c>
      <c r="V356" s="186">
        <v>1.8491227094513806E-3</v>
      </c>
      <c r="W356" s="251">
        <v>2.8153935989767261E-3</v>
      </c>
      <c r="X356" s="186">
        <v>0.87046408809053755</v>
      </c>
      <c r="Y356" s="256">
        <v>1</v>
      </c>
    </row>
    <row r="357" spans="2:25" ht="15" customHeight="1" collapsed="1">
      <c r="B357" s="197">
        <v>1984</v>
      </c>
      <c r="C357" s="199">
        <v>0.21807333864557607</v>
      </c>
      <c r="D357" s="199">
        <v>1.9028799944567902E-2</v>
      </c>
      <c r="E357" s="199">
        <v>2.9273220852367495E-2</v>
      </c>
      <c r="F357" s="199">
        <v>0.16109272998134117</v>
      </c>
      <c r="G357" s="199">
        <v>4.9597498626570785E-2</v>
      </c>
      <c r="H357" s="199">
        <v>0.33081888551786942</v>
      </c>
      <c r="I357" s="199">
        <v>0</v>
      </c>
      <c r="J357" s="199">
        <v>4.8281604957213349E-2</v>
      </c>
      <c r="K357" s="199">
        <v>0.1126317130992977</v>
      </c>
      <c r="L357" s="199">
        <v>4.582180560161149E-2</v>
      </c>
      <c r="M357" s="199">
        <v>1.5839598315260158E-2</v>
      </c>
      <c r="N357" s="199">
        <v>2.3399026968705612E-2</v>
      </c>
      <c r="O357" s="199">
        <v>2.7571282213720433E-2</v>
      </c>
      <c r="P357" s="199">
        <v>6.6691743092022237E-3</v>
      </c>
      <c r="Q357" s="199">
        <v>6.882612633569085E-3</v>
      </c>
      <c r="R357" s="199">
        <v>0</v>
      </c>
      <c r="S357" s="199">
        <v>0</v>
      </c>
      <c r="T357" s="199">
        <v>4.0460482358239836E-3</v>
      </c>
      <c r="U357" s="199">
        <v>7.9188711649154416E-3</v>
      </c>
      <c r="V357" s="199">
        <v>1.9339368173066928E-3</v>
      </c>
      <c r="W357" s="199">
        <v>3.1384713609075026E-3</v>
      </c>
      <c r="X357" s="199">
        <v>0.78131356750095271</v>
      </c>
      <c r="Y357" s="199">
        <v>1</v>
      </c>
    </row>
    <row r="358" spans="2:25" ht="15" hidden="1" customHeight="1" outlineLevel="1">
      <c r="B358" s="41" t="s">
        <v>11</v>
      </c>
      <c r="C358" s="251">
        <v>0.15379627361413317</v>
      </c>
      <c r="D358" s="186">
        <v>2.0180987650763E-2</v>
      </c>
      <c r="E358" s="251">
        <v>4.0434024525555862E-2</v>
      </c>
      <c r="F358" s="186">
        <v>0.21219216969033244</v>
      </c>
      <c r="G358" s="251">
        <v>2.720578699367408E-2</v>
      </c>
      <c r="H358" s="186">
        <v>0.26642362061760594</v>
      </c>
      <c r="I358" s="251">
        <v>0</v>
      </c>
      <c r="J358" s="186">
        <v>3.8985835122555733E-2</v>
      </c>
      <c r="K358" s="251">
        <v>0.21217055492312348</v>
      </c>
      <c r="L358" s="186">
        <v>8.7229995532948107E-2</v>
      </c>
      <c r="M358" s="251">
        <v>3.5930948023689784E-2</v>
      </c>
      <c r="N358" s="186">
        <v>3.9259622173869191E-2</v>
      </c>
      <c r="O358" s="251">
        <v>4.9749989192616396E-2</v>
      </c>
      <c r="P358" s="186">
        <v>6.0449298961050193E-3</v>
      </c>
      <c r="Q358" s="251">
        <v>8.5306281251350917E-3</v>
      </c>
      <c r="R358" s="186">
        <v>0</v>
      </c>
      <c r="S358" s="251">
        <v>0</v>
      </c>
      <c r="T358" s="186">
        <v>3.9915270112540887E-3</v>
      </c>
      <c r="U358" s="251">
        <v>5.0002161476720899E-3</v>
      </c>
      <c r="V358" s="186">
        <v>1.2536564981195152E-3</v>
      </c>
      <c r="W358" s="251">
        <v>3.1053215556868454E-3</v>
      </c>
      <c r="X358" s="186">
        <v>0.84551925875758305</v>
      </c>
      <c r="Y358" s="256">
        <v>1</v>
      </c>
    </row>
    <row r="359" spans="2:25" ht="15" hidden="1" customHeight="1" outlineLevel="1">
      <c r="B359" s="41" t="s">
        <v>12</v>
      </c>
      <c r="C359" s="251">
        <v>0.16825306695754821</v>
      </c>
      <c r="D359" s="186">
        <v>1.6870134333487739E-2</v>
      </c>
      <c r="E359" s="251">
        <v>2.485692512290244E-2</v>
      </c>
      <c r="F359" s="186">
        <v>0.19159332367048698</v>
      </c>
      <c r="G359" s="251">
        <v>2.2555773052612704E-2</v>
      </c>
      <c r="H359" s="186">
        <v>0.32245266948582701</v>
      </c>
      <c r="I359" s="251">
        <v>0</v>
      </c>
      <c r="J359" s="186">
        <v>2.2989106884030903E-2</v>
      </c>
      <c r="K359" s="251">
        <v>0.1997967813756108</v>
      </c>
      <c r="L359" s="186">
        <v>8.4275958937883838E-2</v>
      </c>
      <c r="M359" s="251">
        <v>2.6986237915215993E-2</v>
      </c>
      <c r="N359" s="186">
        <v>4.1719588183434693E-2</v>
      </c>
      <c r="O359" s="251">
        <v>4.6814996339076251E-2</v>
      </c>
      <c r="P359" s="186">
        <v>6.8586285731362913E-3</v>
      </c>
      <c r="Q359" s="251">
        <v>9.9442643037520734E-3</v>
      </c>
      <c r="R359" s="186">
        <v>0</v>
      </c>
      <c r="S359" s="251">
        <v>0</v>
      </c>
      <c r="T359" s="186">
        <v>4.9310401506208624E-3</v>
      </c>
      <c r="U359" s="251">
        <v>4.841384875155029E-3</v>
      </c>
      <c r="V359" s="186">
        <v>1.5839098665630651E-3</v>
      </c>
      <c r="W359" s="251">
        <v>2.1293127923135546E-3</v>
      </c>
      <c r="X359" s="186">
        <v>0.83140325448649954</v>
      </c>
      <c r="Y359" s="256">
        <v>1</v>
      </c>
    </row>
    <row r="360" spans="2:25" ht="15" hidden="1" customHeight="1" outlineLevel="1">
      <c r="B360" s="41" t="s">
        <v>13</v>
      </c>
      <c r="C360" s="251">
        <v>0.27877457147665258</v>
      </c>
      <c r="D360" s="186">
        <v>1.8631449887409949E-2</v>
      </c>
      <c r="E360" s="251">
        <v>3.7479264999318848E-2</v>
      </c>
      <c r="F360" s="186">
        <v>0.14735273141062113</v>
      </c>
      <c r="G360" s="251">
        <v>4.9251135917428621E-2</v>
      </c>
      <c r="H360" s="186">
        <v>0.31369752141615048</v>
      </c>
      <c r="I360" s="251">
        <v>0</v>
      </c>
      <c r="J360" s="186">
        <v>2.8960885975526689E-2</v>
      </c>
      <c r="K360" s="251">
        <v>9.7732973258860961E-2</v>
      </c>
      <c r="L360" s="186">
        <v>4.3633653607289102E-2</v>
      </c>
      <c r="M360" s="251">
        <v>1.604308072025579E-2</v>
      </c>
      <c r="N360" s="186">
        <v>2.1516319547396006E-2</v>
      </c>
      <c r="O360" s="251">
        <v>1.6539919383920056E-2</v>
      </c>
      <c r="P360" s="186">
        <v>5.8338475346384694E-3</v>
      </c>
      <c r="Q360" s="251">
        <v>4.8241431536433501E-3</v>
      </c>
      <c r="R360" s="186">
        <v>0</v>
      </c>
      <c r="S360" s="251">
        <v>0</v>
      </c>
      <c r="T360" s="186">
        <v>5.0885895391420714E-3</v>
      </c>
      <c r="U360" s="251">
        <v>5.1607112806417235E-3</v>
      </c>
      <c r="V360" s="186">
        <v>1.9392734936572935E-3</v>
      </c>
      <c r="W360" s="251">
        <v>4.6478455633108687E-3</v>
      </c>
      <c r="X360" s="186">
        <v>0.72060037343035055</v>
      </c>
      <c r="Y360" s="256">
        <v>1</v>
      </c>
    </row>
    <row r="361" spans="2:25" ht="15" hidden="1" customHeight="1" outlineLevel="1">
      <c r="B361" s="41" t="s">
        <v>14</v>
      </c>
      <c r="C361" s="251">
        <v>0.35565240566259582</v>
      </c>
      <c r="D361" s="186">
        <v>1.5692852775643942E-2</v>
      </c>
      <c r="E361" s="251">
        <v>3.1816827880289091E-2</v>
      </c>
      <c r="F361" s="186">
        <v>0.14204304952419772</v>
      </c>
      <c r="G361" s="251">
        <v>4.779970840453384E-2</v>
      </c>
      <c r="H361" s="186">
        <v>0.33808613040274665</v>
      </c>
      <c r="I361" s="251">
        <v>0</v>
      </c>
      <c r="J361" s="186">
        <v>2.5052126608870146E-2</v>
      </c>
      <c r="K361" s="251">
        <v>1.3451016664837664E-2</v>
      </c>
      <c r="L361" s="186">
        <v>2.9629861884082963E-3</v>
      </c>
      <c r="M361" s="251">
        <v>4.1936444730117425E-3</v>
      </c>
      <c r="N361" s="186">
        <v>3.5116873344098326E-3</v>
      </c>
      <c r="O361" s="251">
        <v>2.7826986690077916E-3</v>
      </c>
      <c r="P361" s="186">
        <v>3.9506482512110617E-3</v>
      </c>
      <c r="Q361" s="251">
        <v>5.2832081772147934E-3</v>
      </c>
      <c r="R361" s="186">
        <v>0</v>
      </c>
      <c r="S361" s="251">
        <v>0</v>
      </c>
      <c r="T361" s="186">
        <v>6.8822800884192703E-3</v>
      </c>
      <c r="U361" s="251">
        <v>4.4679950460125104E-3</v>
      </c>
      <c r="V361" s="186">
        <v>2.3437377522065625E-3</v>
      </c>
      <c r="W361" s="251">
        <v>7.2428551272202797E-3</v>
      </c>
      <c r="X361" s="186">
        <v>0.64411243670340357</v>
      </c>
      <c r="Y361" s="256">
        <v>1</v>
      </c>
    </row>
    <row r="362" spans="2:25" ht="15" hidden="1" customHeight="1" outlineLevel="1">
      <c r="B362" s="41" t="s">
        <v>15</v>
      </c>
      <c r="C362" s="251">
        <v>0.42828254058672743</v>
      </c>
      <c r="D362" s="186">
        <v>1.3208487610367416E-2</v>
      </c>
      <c r="E362" s="251">
        <v>2.7050697806892624E-2</v>
      </c>
      <c r="F362" s="186">
        <v>0.10284819139846198</v>
      </c>
      <c r="G362" s="251">
        <v>4.671033893477642E-2</v>
      </c>
      <c r="H362" s="186">
        <v>0.31418399316434065</v>
      </c>
      <c r="I362" s="251">
        <v>0</v>
      </c>
      <c r="J362" s="186">
        <v>3.2818285388778123E-2</v>
      </c>
      <c r="K362" s="251">
        <v>8.1885502705781818E-4</v>
      </c>
      <c r="L362" s="186">
        <v>3.8450583879236683E-4</v>
      </c>
      <c r="M362" s="251">
        <v>2.3497579037311307E-4</v>
      </c>
      <c r="N362" s="186">
        <v>1.2816861293078895E-4</v>
      </c>
      <c r="O362" s="251">
        <v>7.1204784961549419E-5</v>
      </c>
      <c r="P362" s="186">
        <v>3.1045286243235547E-3</v>
      </c>
      <c r="Q362" s="251">
        <v>4.5499857590430076E-3</v>
      </c>
      <c r="R362" s="186">
        <v>0</v>
      </c>
      <c r="S362" s="251">
        <v>0</v>
      </c>
      <c r="T362" s="186">
        <v>8.2241526630589569E-3</v>
      </c>
      <c r="U362" s="251">
        <v>2.3782398177157505E-3</v>
      </c>
      <c r="V362" s="186">
        <v>2.9621190544004555E-3</v>
      </c>
      <c r="W362" s="251">
        <v>1.2681572201651951E-2</v>
      </c>
      <c r="X362" s="186">
        <v>0.57153944745086871</v>
      </c>
      <c r="Y362" s="256">
        <v>1</v>
      </c>
    </row>
    <row r="363" spans="2:25" ht="15" hidden="1" customHeight="1" outlineLevel="1">
      <c r="B363" s="41" t="s">
        <v>16</v>
      </c>
      <c r="C363" s="251">
        <v>0.38140921965112701</v>
      </c>
      <c r="D363" s="186">
        <v>1.5991984284147661E-2</v>
      </c>
      <c r="E363" s="251">
        <v>5.1613005025601379E-2</v>
      </c>
      <c r="F363" s="186">
        <v>0.11292218601825627</v>
      </c>
      <c r="G363" s="251">
        <v>4.8149521502788929E-2</v>
      </c>
      <c r="H363" s="186">
        <v>0.33550031163462224</v>
      </c>
      <c r="I363" s="251">
        <v>0</v>
      </c>
      <c r="J363" s="186">
        <v>2.2911061845665912E-2</v>
      </c>
      <c r="K363" s="251">
        <v>9.2306964047620928E-4</v>
      </c>
      <c r="L363" s="186">
        <v>4.7336904639805604E-4</v>
      </c>
      <c r="M363" s="251">
        <v>2.2879503909239374E-4</v>
      </c>
      <c r="N363" s="186">
        <v>1.4201071391941681E-4</v>
      </c>
      <c r="O363" s="251">
        <v>7.8894841066342678E-5</v>
      </c>
      <c r="P363" s="186">
        <v>2.5483033664428683E-3</v>
      </c>
      <c r="Q363" s="251">
        <v>5.9802289528287748E-3</v>
      </c>
      <c r="R363" s="186">
        <v>0</v>
      </c>
      <c r="S363" s="251">
        <v>0</v>
      </c>
      <c r="T363" s="186">
        <v>6.0117868892553116E-3</v>
      </c>
      <c r="U363" s="251">
        <v>3.9999684420635737E-3</v>
      </c>
      <c r="V363" s="186">
        <v>2.4220716207367199E-3</v>
      </c>
      <c r="W363" s="251">
        <v>9.1833595001222876E-3</v>
      </c>
      <c r="X363" s="186">
        <v>0.61815685872300818</v>
      </c>
      <c r="Y363" s="256">
        <v>1</v>
      </c>
    </row>
    <row r="364" spans="2:25" ht="15" hidden="1" customHeight="1" outlineLevel="1">
      <c r="B364" s="41" t="s">
        <v>17</v>
      </c>
      <c r="C364" s="251">
        <v>0.33344285860971351</v>
      </c>
      <c r="D364" s="186">
        <v>1.3040353219016327E-2</v>
      </c>
      <c r="E364" s="251">
        <v>3.3442858609713522E-2</v>
      </c>
      <c r="F364" s="186">
        <v>0.14236574596981211</v>
      </c>
      <c r="G364" s="251">
        <v>5.8219529725844543E-2</v>
      </c>
      <c r="H364" s="186">
        <v>0.36303521922168602</v>
      </c>
      <c r="I364" s="251">
        <v>0</v>
      </c>
      <c r="J364" s="186">
        <v>2.4355683335044665E-2</v>
      </c>
      <c r="K364" s="251">
        <v>1.9406509908614848E-3</v>
      </c>
      <c r="L364" s="186">
        <v>3.7991580244378274E-4</v>
      </c>
      <c r="M364" s="251">
        <v>6.7768764760242324E-4</v>
      </c>
      <c r="N364" s="186">
        <v>2.9777184515864051E-4</v>
      </c>
      <c r="O364" s="251">
        <v>5.8527569565663821E-4</v>
      </c>
      <c r="P364" s="186">
        <v>4.3536297361125376E-3</v>
      </c>
      <c r="Q364" s="251">
        <v>4.2714857788273951E-3</v>
      </c>
      <c r="R364" s="186">
        <v>0</v>
      </c>
      <c r="S364" s="251">
        <v>0</v>
      </c>
      <c r="T364" s="186">
        <v>7.7420679741246534E-3</v>
      </c>
      <c r="U364" s="251">
        <v>4.7848855118595339E-3</v>
      </c>
      <c r="V364" s="186">
        <v>2.074134921449841E-3</v>
      </c>
      <c r="W364" s="251">
        <v>5.9040969298695964E-3</v>
      </c>
      <c r="X364" s="186">
        <v>0.66553034192422222</v>
      </c>
      <c r="Y364" s="256">
        <v>1</v>
      </c>
    </row>
    <row r="365" spans="2:25" ht="15" hidden="1" customHeight="1" outlineLevel="1">
      <c r="B365" s="41" t="s">
        <v>18</v>
      </c>
      <c r="C365" s="251">
        <v>0.27719459321601631</v>
      </c>
      <c r="D365" s="186">
        <v>2.1259882682989034E-2</v>
      </c>
      <c r="E365" s="251">
        <v>3.7612853863810254E-2</v>
      </c>
      <c r="F365" s="186">
        <v>0.17078296352971181</v>
      </c>
      <c r="G365" s="251">
        <v>7.5123692935475647E-2</v>
      </c>
      <c r="H365" s="186">
        <v>0.35665391481764858</v>
      </c>
      <c r="I365" s="251">
        <v>0</v>
      </c>
      <c r="J365" s="186">
        <v>2.8645753634276971E-2</v>
      </c>
      <c r="K365" s="251">
        <v>1.4486100484570265E-3</v>
      </c>
      <c r="L365" s="186">
        <v>7.4470798265748538E-4</v>
      </c>
      <c r="M365" s="251">
        <v>2.1423106350420811E-4</v>
      </c>
      <c r="N365" s="186">
        <v>2.0402958428972201E-4</v>
      </c>
      <c r="O365" s="251">
        <v>2.8564141800561081E-4</v>
      </c>
      <c r="P365" s="186">
        <v>5.263963274674828E-3</v>
      </c>
      <c r="Q365" s="251">
        <v>6.5187452180566182E-3</v>
      </c>
      <c r="R365" s="186">
        <v>0</v>
      </c>
      <c r="S365" s="251">
        <v>0</v>
      </c>
      <c r="T365" s="186">
        <v>8.8446824789594498E-3</v>
      </c>
      <c r="U365" s="251">
        <v>4.0397857689364958E-3</v>
      </c>
      <c r="V365" s="186">
        <v>1.7240499872481509E-3</v>
      </c>
      <c r="W365" s="251">
        <v>4.7232848763070646E-3</v>
      </c>
      <c r="X365" s="186">
        <v>0.72264218311655171</v>
      </c>
      <c r="Y365" s="256">
        <v>1</v>
      </c>
    </row>
    <row r="366" spans="2:25" ht="15" hidden="1" customHeight="1" outlineLevel="1">
      <c r="B366" s="41" t="s">
        <v>19</v>
      </c>
      <c r="C366" s="251">
        <v>0.22445107997515928</v>
      </c>
      <c r="D366" s="186">
        <v>2.4993832359271453E-2</v>
      </c>
      <c r="E366" s="251">
        <v>3.4921607159567498E-2</v>
      </c>
      <c r="F366" s="186">
        <v>0.19938068379994725</v>
      </c>
      <c r="G366" s="251">
        <v>8.8473742864677712E-2</v>
      </c>
      <c r="H366" s="186">
        <v>0.25709278683782932</v>
      </c>
      <c r="I366" s="251">
        <v>0</v>
      </c>
      <c r="J366" s="186">
        <v>2.2160971169469752E-2</v>
      </c>
      <c r="K366" s="251">
        <v>0.1140715786608138</v>
      </c>
      <c r="L366" s="186">
        <v>5.7720610128542141E-2</v>
      </c>
      <c r="M366" s="251">
        <v>1.4768309385873125E-2</v>
      </c>
      <c r="N366" s="186">
        <v>1.8392330007060885E-2</v>
      </c>
      <c r="O366" s="251">
        <v>2.3190329139337638E-2</v>
      </c>
      <c r="P366" s="186">
        <v>6.2271903631677004E-3</v>
      </c>
      <c r="Q366" s="251">
        <v>7.0864065198342815E-3</v>
      </c>
      <c r="R366" s="186">
        <v>0</v>
      </c>
      <c r="S366" s="251">
        <v>0</v>
      </c>
      <c r="T366" s="186">
        <v>4.5257722311546674E-3</v>
      </c>
      <c r="U366" s="251">
        <v>1.1544122025708427E-2</v>
      </c>
      <c r="V366" s="186">
        <v>1.4036699589107522E-3</v>
      </c>
      <c r="W366" s="251">
        <v>3.2412015414848274E-3</v>
      </c>
      <c r="X366" s="186">
        <v>0.77512356549183736</v>
      </c>
      <c r="Y366" s="256">
        <v>1</v>
      </c>
    </row>
    <row r="367" spans="2:25" ht="15" hidden="1" customHeight="1" outlineLevel="1">
      <c r="B367" s="41" t="s">
        <v>20</v>
      </c>
      <c r="C367" s="251">
        <v>0.22172501535491795</v>
      </c>
      <c r="D367" s="186">
        <v>2.3973920262417237E-2</v>
      </c>
      <c r="E367" s="251">
        <v>2.5836758661186142E-2</v>
      </c>
      <c r="F367" s="186">
        <v>0.18248391951998164</v>
      </c>
      <c r="G367" s="251">
        <v>5.957033227367526E-2</v>
      </c>
      <c r="H367" s="186">
        <v>0.23639149303797896</v>
      </c>
      <c r="I367" s="251">
        <v>0</v>
      </c>
      <c r="J367" s="186">
        <v>1.5024196650940531E-2</v>
      </c>
      <c r="K367" s="251">
        <v>0.20701129177043892</v>
      </c>
      <c r="L367" s="186">
        <v>8.9753713865322188E-2</v>
      </c>
      <c r="M367" s="251">
        <v>3.2673915537827093E-2</v>
      </c>
      <c r="N367" s="186">
        <v>3.7627985772234258E-2</v>
      </c>
      <c r="O367" s="251">
        <v>4.6955676595055382E-2</v>
      </c>
      <c r="P367" s="186">
        <v>6.9451475084536416E-3</v>
      </c>
      <c r="Q367" s="251">
        <v>5.838243532373567E-3</v>
      </c>
      <c r="R367" s="186">
        <v>0</v>
      </c>
      <c r="S367" s="251">
        <v>0</v>
      </c>
      <c r="T367" s="186">
        <v>3.4557002180060879E-3</v>
      </c>
      <c r="U367" s="251">
        <v>5.5210210514237889E-3</v>
      </c>
      <c r="V367" s="186">
        <v>1.1406510485215409E-3</v>
      </c>
      <c r="W367" s="251">
        <v>4.2723793710895581E-3</v>
      </c>
      <c r="X367" s="186">
        <v>0.77746505490648699</v>
      </c>
      <c r="Y367" s="256">
        <v>1</v>
      </c>
    </row>
    <row r="368" spans="2:25" ht="15" hidden="1" customHeight="1" outlineLevel="1">
      <c r="B368" s="41" t="s">
        <v>21</v>
      </c>
      <c r="C368" s="251">
        <v>0.15551672684258136</v>
      </c>
      <c r="D368" s="186">
        <v>2.6557293398173847E-2</v>
      </c>
      <c r="E368" s="251">
        <v>4.1896353107628556E-2</v>
      </c>
      <c r="F368" s="186">
        <v>0.17982418839828981</v>
      </c>
      <c r="G368" s="251">
        <v>6.528378033600582E-2</v>
      </c>
      <c r="H368" s="186">
        <v>0.24613624239425405</v>
      </c>
      <c r="I368" s="251">
        <v>0</v>
      </c>
      <c r="J368" s="186">
        <v>1.8949614590662037E-2</v>
      </c>
      <c r="K368" s="251">
        <v>0.23352636014318517</v>
      </c>
      <c r="L368" s="186">
        <v>9.0627246932574623E-2</v>
      </c>
      <c r="M368" s="251">
        <v>3.800746851395128E-2</v>
      </c>
      <c r="N368" s="186">
        <v>4.5352280370797027E-2</v>
      </c>
      <c r="O368" s="251">
        <v>5.9539364325862244E-2</v>
      </c>
      <c r="P368" s="186">
        <v>6.2082988642601453E-3</v>
      </c>
      <c r="Q368" s="251">
        <v>8.6591466101760429E-3</v>
      </c>
      <c r="R368" s="186">
        <v>0</v>
      </c>
      <c r="S368" s="251">
        <v>0</v>
      </c>
      <c r="T368" s="186">
        <v>3.8424963082656191E-3</v>
      </c>
      <c r="U368" s="251">
        <v>7.3680059995515799E-3</v>
      </c>
      <c r="V368" s="186">
        <v>2.59001260215087E-3</v>
      </c>
      <c r="W368" s="251">
        <v>2.1957121761517827E-3</v>
      </c>
      <c r="X368" s="186">
        <v>0.8430375049287554</v>
      </c>
      <c r="Y368" s="256">
        <v>1</v>
      </c>
    </row>
    <row r="369" spans="2:25" ht="15" hidden="1" customHeight="1" outlineLevel="1">
      <c r="B369" s="41" t="s">
        <v>22</v>
      </c>
      <c r="C369" s="251">
        <v>0.13797735966456667</v>
      </c>
      <c r="D369" s="186">
        <v>2.5822143973301091E-2</v>
      </c>
      <c r="E369" s="251">
        <v>4.2402901809388459E-2</v>
      </c>
      <c r="F369" s="186">
        <v>0.19303678877740774</v>
      </c>
      <c r="G369" s="251">
        <v>4.5139257153766203E-2</v>
      </c>
      <c r="H369" s="186">
        <v>0.25564771015845406</v>
      </c>
      <c r="I369" s="251">
        <v>0</v>
      </c>
      <c r="J369" s="186">
        <v>2.2661547490260132E-2</v>
      </c>
      <c r="K369" s="251">
        <v>0.24159118709741284</v>
      </c>
      <c r="L369" s="186">
        <v>0.10066535151913682</v>
      </c>
      <c r="M369" s="251">
        <v>3.5869588273974927E-2</v>
      </c>
      <c r="N369" s="186">
        <v>4.4007947450664289E-2</v>
      </c>
      <c r="O369" s="251">
        <v>6.1048299853636807E-2</v>
      </c>
      <c r="P369" s="186">
        <v>6.7242220478119759E-3</v>
      </c>
      <c r="Q369" s="251">
        <v>1.1178754003775746E-2</v>
      </c>
      <c r="R369" s="186">
        <v>0</v>
      </c>
      <c r="S369" s="251">
        <v>0</v>
      </c>
      <c r="T369" s="186">
        <v>5.9818000551513477E-3</v>
      </c>
      <c r="U369" s="251">
        <v>6.9222012458548107E-3</v>
      </c>
      <c r="V369" s="186">
        <v>2.0929229507385331E-3</v>
      </c>
      <c r="W369" s="251">
        <v>2.0080747230058899E-3</v>
      </c>
      <c r="X369" s="186">
        <v>0.86120951148632885</v>
      </c>
      <c r="Y369" s="256">
        <v>1</v>
      </c>
    </row>
    <row r="370" spans="2:25" ht="15" customHeight="1" collapsed="1">
      <c r="B370" s="197">
        <v>1983</v>
      </c>
      <c r="C370" s="199">
        <v>0.25656473268328467</v>
      </c>
      <c r="D370" s="199">
        <v>1.9814433652583736E-2</v>
      </c>
      <c r="E370" s="199">
        <v>3.563369903765589E-2</v>
      </c>
      <c r="F370" s="199">
        <v>0.16534511390724044</v>
      </c>
      <c r="G370" s="199">
        <v>5.1696388207790739E-2</v>
      </c>
      <c r="H370" s="199">
        <v>0.29697504939009545</v>
      </c>
      <c r="I370" s="199">
        <v>0</v>
      </c>
      <c r="J370" s="199">
        <v>2.5246523993646047E-2</v>
      </c>
      <c r="K370" s="199">
        <v>0.11752447852523241</v>
      </c>
      <c r="L370" s="199">
        <v>4.9521977362244118E-2</v>
      </c>
      <c r="M370" s="199">
        <v>1.8273843228521131E-2</v>
      </c>
      <c r="N370" s="199">
        <v>2.2359557270530434E-2</v>
      </c>
      <c r="O370" s="199">
        <v>2.7369100663936732E-2</v>
      </c>
      <c r="P370" s="199">
        <v>5.3822245522084965E-3</v>
      </c>
      <c r="Q370" s="199">
        <v>6.9825226971355382E-3</v>
      </c>
      <c r="R370" s="199">
        <v>0</v>
      </c>
      <c r="S370" s="199">
        <v>0</v>
      </c>
      <c r="T370" s="199">
        <v>5.6768263837264311E-3</v>
      </c>
      <c r="U370" s="199">
        <v>5.4891735467239161E-3</v>
      </c>
      <c r="V370" s="199">
        <v>1.9592005989143694E-3</v>
      </c>
      <c r="W370" s="199">
        <v>5.1079627135125136E-3</v>
      </c>
      <c r="X370" s="199">
        <v>0.74283359720646602</v>
      </c>
      <c r="Y370" s="199">
        <v>1</v>
      </c>
    </row>
    <row r="371" spans="2:25" ht="15" hidden="1" customHeight="1" outlineLevel="1">
      <c r="B371" s="41" t="s">
        <v>11</v>
      </c>
      <c r="C371" s="251">
        <v>0.18229222664229652</v>
      </c>
      <c r="D371" s="186">
        <v>2.1257314881656351E-2</v>
      </c>
      <c r="E371" s="251">
        <v>2.5281459750871642E-2</v>
      </c>
      <c r="F371" s="186">
        <v>0.20549249696653202</v>
      </c>
      <c r="G371" s="251">
        <v>3.6370897138556527E-2</v>
      </c>
      <c r="H371" s="186">
        <v>0.2620148371142888</v>
      </c>
      <c r="I371" s="251">
        <v>0</v>
      </c>
      <c r="J371" s="186">
        <v>1.6949022378546084E-2</v>
      </c>
      <c r="K371" s="251">
        <v>0.22270262798163024</v>
      </c>
      <c r="L371" s="186">
        <v>9.0673813875620138E-2</v>
      </c>
      <c r="M371" s="251">
        <v>3.6117468167785341E-2</v>
      </c>
      <c r="N371" s="186">
        <v>4.2652863747369714E-2</v>
      </c>
      <c r="O371" s="251">
        <v>5.3258482190855057E-2</v>
      </c>
      <c r="P371" s="186">
        <v>6.9347382001935277E-3</v>
      </c>
      <c r="Q371" s="251">
        <v>5.9440613144515955E-3</v>
      </c>
      <c r="R371" s="186">
        <v>0</v>
      </c>
      <c r="S371" s="251">
        <v>0</v>
      </c>
      <c r="T371" s="186">
        <v>4.6999554579384706E-3</v>
      </c>
      <c r="U371" s="251">
        <v>4.2468551768627032E-3</v>
      </c>
      <c r="V371" s="186">
        <v>2.2885404027216736E-3</v>
      </c>
      <c r="W371" s="251">
        <v>3.0411476492543045E-3</v>
      </c>
      <c r="X371" s="186">
        <v>0.81722395441350404</v>
      </c>
      <c r="Y371" s="256">
        <v>1</v>
      </c>
    </row>
    <row r="372" spans="2:25" ht="15" hidden="1" customHeight="1" outlineLevel="1">
      <c r="B372" s="41" t="s">
        <v>12</v>
      </c>
      <c r="C372" s="251">
        <v>0.18088953390476037</v>
      </c>
      <c r="D372" s="186">
        <v>1.5715580073285919E-2</v>
      </c>
      <c r="E372" s="251">
        <v>3.0244473487976778E-2</v>
      </c>
      <c r="F372" s="186">
        <v>0.21948892292149427</v>
      </c>
      <c r="G372" s="251">
        <v>3.4606348773623487E-2</v>
      </c>
      <c r="H372" s="186">
        <v>0.2799137246726589</v>
      </c>
      <c r="I372" s="251">
        <v>0</v>
      </c>
      <c r="J372" s="186">
        <v>1.5563235164412229E-2</v>
      </c>
      <c r="K372" s="251">
        <v>0.19783189140213442</v>
      </c>
      <c r="L372" s="186">
        <v>9.7492723526063002E-2</v>
      </c>
      <c r="M372" s="251">
        <v>2.3076244617814733E-2</v>
      </c>
      <c r="N372" s="186">
        <v>3.383660607615642E-2</v>
      </c>
      <c r="O372" s="251">
        <v>4.3426317182100278E-2</v>
      </c>
      <c r="P372" s="186">
        <v>5.6768523938196076E-3</v>
      </c>
      <c r="Q372" s="251">
        <v>7.2163377887537383E-3</v>
      </c>
      <c r="R372" s="186">
        <v>0</v>
      </c>
      <c r="S372" s="251">
        <v>0</v>
      </c>
      <c r="T372" s="186">
        <v>4.53827465381624E-3</v>
      </c>
      <c r="U372" s="251">
        <v>3.4317695262073332E-3</v>
      </c>
      <c r="V372" s="186">
        <v>2.1969739490205827E-3</v>
      </c>
      <c r="W372" s="251">
        <v>2.4375185419790407E-3</v>
      </c>
      <c r="X372" s="186">
        <v>0.81886190334918285</v>
      </c>
      <c r="Y372" s="256">
        <v>1</v>
      </c>
    </row>
    <row r="373" spans="2:25" ht="15" hidden="1" customHeight="1" outlineLevel="1">
      <c r="B373" s="41" t="s">
        <v>13</v>
      </c>
      <c r="C373" s="251">
        <v>0.29547129362899444</v>
      </c>
      <c r="D373" s="186">
        <v>2.2199705232129698E-2</v>
      </c>
      <c r="E373" s="251">
        <v>3.216486902927581E-2</v>
      </c>
      <c r="F373" s="186">
        <v>0.14869029275808937</v>
      </c>
      <c r="G373" s="251">
        <v>6.0795873249815773E-2</v>
      </c>
      <c r="H373" s="186">
        <v>0.29176157298854427</v>
      </c>
      <c r="I373" s="251">
        <v>0</v>
      </c>
      <c r="J373" s="186">
        <v>1.8540229115026462E-2</v>
      </c>
      <c r="K373" s="251">
        <v>0.10147718898640047</v>
      </c>
      <c r="L373" s="186">
        <v>5.6031017619079519E-2</v>
      </c>
      <c r="M373" s="251">
        <v>1.1866081597105916E-2</v>
      </c>
      <c r="N373" s="186">
        <v>2.2442553761639981E-2</v>
      </c>
      <c r="O373" s="251">
        <v>1.1137536008575066E-2</v>
      </c>
      <c r="P373" s="186">
        <v>2.8471896563274602E-3</v>
      </c>
      <c r="Q373" s="251">
        <v>4.3377771822871308E-3</v>
      </c>
      <c r="R373" s="186">
        <v>0</v>
      </c>
      <c r="S373" s="251">
        <v>0</v>
      </c>
      <c r="T373" s="186">
        <v>5.2170563408588467E-3</v>
      </c>
      <c r="U373" s="251">
        <v>2.9393046157968781E-3</v>
      </c>
      <c r="V373" s="186">
        <v>7.6957861593086353E-3</v>
      </c>
      <c r="W373" s="251">
        <v>5.367789910899712E-3</v>
      </c>
      <c r="X373" s="186">
        <v>0.70403463522476051</v>
      </c>
      <c r="Y373" s="256">
        <v>1</v>
      </c>
    </row>
    <row r="374" spans="2:25" ht="15" hidden="1" customHeight="1" outlineLevel="1">
      <c r="B374" s="41" t="s">
        <v>14</v>
      </c>
      <c r="C374" s="251">
        <v>0.3440123815051267</v>
      </c>
      <c r="D374" s="186">
        <v>1.4772683304314181E-2</v>
      </c>
      <c r="E374" s="251">
        <v>2.966918165989553E-2</v>
      </c>
      <c r="F374" s="186">
        <v>0.12920874443799574</v>
      </c>
      <c r="G374" s="251">
        <v>4.4480557167730701E-2</v>
      </c>
      <c r="H374" s="186">
        <v>0.38757980266976205</v>
      </c>
      <c r="I374" s="251">
        <v>0</v>
      </c>
      <c r="J374" s="186">
        <v>1.5461404526987813E-2</v>
      </c>
      <c r="K374" s="251">
        <v>5.5020313406848511E-3</v>
      </c>
      <c r="L374" s="186">
        <v>4.3335267943509382E-4</v>
      </c>
      <c r="M374" s="251">
        <v>4.0239891661830143E-4</v>
      </c>
      <c r="N374" s="186">
        <v>4.5811568968852773E-3</v>
      </c>
      <c r="O374" s="251">
        <v>8.5122847746179139E-5</v>
      </c>
      <c r="P374" s="186">
        <v>2.3524859740762238E-3</v>
      </c>
      <c r="Q374" s="251">
        <v>3.3120526213967884E-3</v>
      </c>
      <c r="R374" s="186">
        <v>0</v>
      </c>
      <c r="S374" s="251">
        <v>0</v>
      </c>
      <c r="T374" s="186">
        <v>5.3859547301218806E-3</v>
      </c>
      <c r="U374" s="251">
        <v>2.824530857032308E-3</v>
      </c>
      <c r="V374" s="186">
        <v>4.1787579802669761E-3</v>
      </c>
      <c r="W374" s="251">
        <v>1.1073708647707486E-2</v>
      </c>
      <c r="X374" s="186">
        <v>0.65580189591797278</v>
      </c>
      <c r="Y374" s="256">
        <v>1</v>
      </c>
    </row>
    <row r="375" spans="2:25" ht="15" hidden="1" customHeight="1" outlineLevel="1">
      <c r="B375" s="41" t="s">
        <v>15</v>
      </c>
      <c r="C375" s="251">
        <v>0.45324778780114972</v>
      </c>
      <c r="D375" s="186">
        <v>1.3901148979840822E-2</v>
      </c>
      <c r="E375" s="251">
        <v>4.1000136356133511E-2</v>
      </c>
      <c r="F375" s="186">
        <v>0.10149919980479542</v>
      </c>
      <c r="G375" s="251">
        <v>5.5575889364939249E-2</v>
      </c>
      <c r="H375" s="186">
        <v>0.27804450951263449</v>
      </c>
      <c r="I375" s="251">
        <v>0</v>
      </c>
      <c r="J375" s="186">
        <v>2.4680460166067418E-2</v>
      </c>
      <c r="K375" s="251">
        <v>7.3919377641900089E-4</v>
      </c>
      <c r="L375" s="186">
        <v>2.7988890563437896E-4</v>
      </c>
      <c r="M375" s="251">
        <v>2.1529915818029152E-4</v>
      </c>
      <c r="N375" s="186">
        <v>1.5788604933221378E-4</v>
      </c>
      <c r="O375" s="251">
        <v>8.6119663272116612E-5</v>
      </c>
      <c r="P375" s="186">
        <v>1.621920324958196E-3</v>
      </c>
      <c r="Q375" s="251">
        <v>2.8563021651918674E-3</v>
      </c>
      <c r="R375" s="186">
        <v>0</v>
      </c>
      <c r="S375" s="251">
        <v>0</v>
      </c>
      <c r="T375" s="186">
        <v>7.664650031218378E-3</v>
      </c>
      <c r="U375" s="251">
        <v>2.0238120868947404E-3</v>
      </c>
      <c r="V375" s="186">
        <v>5.3609490386892587E-3</v>
      </c>
      <c r="W375" s="251">
        <v>1.1647684457553771E-2</v>
      </c>
      <c r="X375" s="186">
        <v>0.54661585606533614</v>
      </c>
      <c r="Y375" s="256">
        <v>1</v>
      </c>
    </row>
    <row r="376" spans="2:25" ht="15" hidden="1" customHeight="1" outlineLevel="1">
      <c r="B376" s="41" t="s">
        <v>16</v>
      </c>
      <c r="C376" s="251">
        <v>0.37397856579181832</v>
      </c>
      <c r="D376" s="186">
        <v>2.0441412315759997E-2</v>
      </c>
      <c r="E376" s="251">
        <v>5.4739539580310394E-2</v>
      </c>
      <c r="F376" s="186">
        <v>0.1386180620964115</v>
      </c>
      <c r="G376" s="251">
        <v>4.9088240035978246E-2</v>
      </c>
      <c r="H376" s="186">
        <v>0.32265865641626151</v>
      </c>
      <c r="I376" s="251">
        <v>0</v>
      </c>
      <c r="J376" s="186">
        <v>1.5630170811801541E-2</v>
      </c>
      <c r="K376" s="251">
        <v>9.5036869213994176E-4</v>
      </c>
      <c r="L376" s="186">
        <v>2.7153391203998338E-4</v>
      </c>
      <c r="M376" s="251">
        <v>3.3093195529872974E-4</v>
      </c>
      <c r="N376" s="186">
        <v>3.3941739004997919E-4</v>
      </c>
      <c r="O376" s="251">
        <v>8.4854347512494805E-6</v>
      </c>
      <c r="P376" s="186">
        <v>2.6813973813948357E-3</v>
      </c>
      <c r="Q376" s="251">
        <v>3.4790282480122868E-3</v>
      </c>
      <c r="R376" s="186">
        <v>0</v>
      </c>
      <c r="S376" s="251">
        <v>0</v>
      </c>
      <c r="T376" s="186">
        <v>6.1349693251533744E-3</v>
      </c>
      <c r="U376" s="251">
        <v>2.316523687091108E-3</v>
      </c>
      <c r="V376" s="186">
        <v>4.0899795501022499E-3</v>
      </c>
      <c r="W376" s="251">
        <v>4.717901721694711E-3</v>
      </c>
      <c r="X376" s="186">
        <v>0.6255462498621116</v>
      </c>
      <c r="Y376" s="256">
        <v>1</v>
      </c>
    </row>
    <row r="377" spans="2:25" ht="15" hidden="1" customHeight="1" outlineLevel="1">
      <c r="B377" s="41" t="s">
        <v>17</v>
      </c>
      <c r="C377" s="251">
        <v>0.33909186810195213</v>
      </c>
      <c r="D377" s="186">
        <v>1.7014712054356333E-2</v>
      </c>
      <c r="E377" s="251">
        <v>3.8543994373801883E-2</v>
      </c>
      <c r="F377" s="186">
        <v>0.14968409351285744</v>
      </c>
      <c r="G377" s="251">
        <v>5.2609489672069784E-2</v>
      </c>
      <c r="H377" s="186">
        <v>0.35874953209541849</v>
      </c>
      <c r="I377" s="251">
        <v>0</v>
      </c>
      <c r="J377" s="186">
        <v>2.0031987658662188E-2</v>
      </c>
      <c r="K377" s="251">
        <v>1.3952063884572195E-3</v>
      </c>
      <c r="L377" s="186">
        <v>4.6506879615240644E-4</v>
      </c>
      <c r="M377" s="251">
        <v>4.0835308930455201E-4</v>
      </c>
      <c r="N377" s="186">
        <v>4.3103937204369379E-4</v>
      </c>
      <c r="O377" s="251">
        <v>9.0745130956567109E-5</v>
      </c>
      <c r="P377" s="186">
        <v>1.5766966503703535E-3</v>
      </c>
      <c r="Q377" s="251">
        <v>6.1706689050465635E-3</v>
      </c>
      <c r="R377" s="186">
        <v>0</v>
      </c>
      <c r="S377" s="251">
        <v>0</v>
      </c>
      <c r="T377" s="186">
        <v>5.0817273335677579E-3</v>
      </c>
      <c r="U377" s="251">
        <v>2.9265304733492896E-3</v>
      </c>
      <c r="V377" s="186">
        <v>3.4483149763495503E-3</v>
      </c>
      <c r="W377" s="251">
        <v>2.7790696355448679E-3</v>
      </c>
      <c r="X377" s="186">
        <v>0.66001202372985157</v>
      </c>
      <c r="Y377" s="256">
        <v>1</v>
      </c>
    </row>
    <row r="378" spans="2:25" ht="15" hidden="1" customHeight="1" outlineLevel="1">
      <c r="B378" s="41" t="s">
        <v>18</v>
      </c>
      <c r="C378" s="251">
        <v>0.30417312917026657</v>
      </c>
      <c r="D378" s="186">
        <v>1.5437142827401709E-2</v>
      </c>
      <c r="E378" s="251">
        <v>2.9302465987279713E-2</v>
      </c>
      <c r="F378" s="186">
        <v>0.1909292472961579</v>
      </c>
      <c r="G378" s="251">
        <v>0.10468735361778758</v>
      </c>
      <c r="H378" s="186">
        <v>0.30838893688779706</v>
      </c>
      <c r="I378" s="251">
        <v>0</v>
      </c>
      <c r="J378" s="186">
        <v>2.1870153122300062E-2</v>
      </c>
      <c r="K378" s="251">
        <v>1.4052692391768244E-3</v>
      </c>
      <c r="L378" s="186">
        <v>6.3497350807249103E-4</v>
      </c>
      <c r="M378" s="251">
        <v>3.1228205315040545E-4</v>
      </c>
      <c r="N378" s="186">
        <v>4.0596666909552709E-4</v>
      </c>
      <c r="O378" s="251">
        <v>5.2047008858400909E-5</v>
      </c>
      <c r="P378" s="186">
        <v>3.3830555757960591E-3</v>
      </c>
      <c r="Q378" s="251">
        <v>5.2463384929268119E-3</v>
      </c>
      <c r="R378" s="186">
        <v>0</v>
      </c>
      <c r="S378" s="251">
        <v>0</v>
      </c>
      <c r="T378" s="186">
        <v>4.9236470380047258E-3</v>
      </c>
      <c r="U378" s="251">
        <v>4.4552239582791179E-3</v>
      </c>
      <c r="V378" s="186">
        <v>2.4982564252032436E-3</v>
      </c>
      <c r="W378" s="251">
        <v>2.7689008712669283E-3</v>
      </c>
      <c r="X378" s="186">
        <v>0.69529599133937781</v>
      </c>
      <c r="Y378" s="256">
        <v>1</v>
      </c>
    </row>
    <row r="379" spans="2:25" ht="15" hidden="1" customHeight="1" outlineLevel="1">
      <c r="B379" s="41" t="s">
        <v>19</v>
      </c>
      <c r="C379" s="251">
        <v>0.30898087362706728</v>
      </c>
      <c r="D379" s="186">
        <v>2.150138871354627E-2</v>
      </c>
      <c r="E379" s="251">
        <v>3.2066658250220932E-2</v>
      </c>
      <c r="F379" s="186">
        <v>0.18580356015654589</v>
      </c>
      <c r="G379" s="251">
        <v>7.672642343138493E-2</v>
      </c>
      <c r="H379" s="186">
        <v>0.22347241509910365</v>
      </c>
      <c r="I379" s="251">
        <v>0</v>
      </c>
      <c r="J379" s="186">
        <v>1.8337331145057444E-2</v>
      </c>
      <c r="K379" s="251">
        <v>0.10212567857593738</v>
      </c>
      <c r="L379" s="186">
        <v>5.4743719227370279E-2</v>
      </c>
      <c r="M379" s="251">
        <v>8.7504734250725916E-3</v>
      </c>
      <c r="N379" s="186">
        <v>2.0049551824264614E-2</v>
      </c>
      <c r="O379" s="251">
        <v>1.8581934099229896E-2</v>
      </c>
      <c r="P379" s="186">
        <v>4.0004418634010854E-3</v>
      </c>
      <c r="Q379" s="251">
        <v>5.0656482767327355E-3</v>
      </c>
      <c r="R379" s="186">
        <v>0</v>
      </c>
      <c r="S379" s="251">
        <v>0</v>
      </c>
      <c r="T379" s="186">
        <v>4.4186340108572147E-3</v>
      </c>
      <c r="U379" s="251">
        <v>1.2072339351092034E-2</v>
      </c>
      <c r="V379" s="186">
        <v>2.0357278121449314E-3</v>
      </c>
      <c r="W379" s="251">
        <v>2.5564953919959602E-3</v>
      </c>
      <c r="X379" s="186">
        <v>0.69018274207802055</v>
      </c>
      <c r="Y379" s="256">
        <v>1</v>
      </c>
    </row>
    <row r="380" spans="2:25" ht="15" hidden="1" customHeight="1" outlineLevel="1">
      <c r="B380" s="41" t="s">
        <v>20</v>
      </c>
      <c r="C380" s="251">
        <v>0.19029073193164997</v>
      </c>
      <c r="D380" s="186">
        <v>2.6234856214880073E-2</v>
      </c>
      <c r="E380" s="251">
        <v>3.4232499317361997E-2</v>
      </c>
      <c r="F380" s="186">
        <v>0.16999841915410374</v>
      </c>
      <c r="G380" s="251">
        <v>8.6436342210022568E-2</v>
      </c>
      <c r="H380" s="186">
        <v>0.23507178477501689</v>
      </c>
      <c r="I380" s="251">
        <v>0</v>
      </c>
      <c r="J380" s="186">
        <v>2.3439633243752065E-2</v>
      </c>
      <c r="K380" s="251">
        <v>0.20345486684966155</v>
      </c>
      <c r="L380" s="186">
        <v>9.5806446976991505E-2</v>
      </c>
      <c r="M380" s="251">
        <v>1.9925843956138712E-2</v>
      </c>
      <c r="N380" s="186">
        <v>4.3387034189385339E-2</v>
      </c>
      <c r="O380" s="251">
        <v>4.4335541727145995E-2</v>
      </c>
      <c r="P380" s="186">
        <v>7.0922495437103893E-3</v>
      </c>
      <c r="Q380" s="251">
        <v>5.9784717531580992E-3</v>
      </c>
      <c r="R380" s="186">
        <v>0</v>
      </c>
      <c r="S380" s="251">
        <v>0</v>
      </c>
      <c r="T380" s="186">
        <v>5.5832602790911569E-3</v>
      </c>
      <c r="U380" s="251">
        <v>6.6898524064785943E-3</v>
      </c>
      <c r="V380" s="186">
        <v>1.7389304858945432E-3</v>
      </c>
      <c r="W380" s="251">
        <v>2.6371383815012289E-3</v>
      </c>
      <c r="X380" s="186">
        <v>0.80858830461463305</v>
      </c>
      <c r="Y380" s="256">
        <v>1</v>
      </c>
    </row>
    <row r="381" spans="2:25" ht="15" hidden="1" customHeight="1" outlineLevel="1">
      <c r="B381" s="41" t="s">
        <v>21</v>
      </c>
      <c r="C381" s="251">
        <v>0.17818673745469396</v>
      </c>
      <c r="D381" s="186">
        <v>3.4117787193492947E-2</v>
      </c>
      <c r="E381" s="251">
        <v>3.8431432606735073E-2</v>
      </c>
      <c r="F381" s="186">
        <v>0.17744652611159323</v>
      </c>
      <c r="G381" s="251">
        <v>8.1959262851600392E-2</v>
      </c>
      <c r="H381" s="186">
        <v>0.22811271632038388</v>
      </c>
      <c r="I381" s="251">
        <v>0</v>
      </c>
      <c r="J381" s="186">
        <v>1.5731618084979665E-2</v>
      </c>
      <c r="K381" s="251">
        <v>0.21626933483077238</v>
      </c>
      <c r="L381" s="186">
        <v>9.54277060254905E-2</v>
      </c>
      <c r="M381" s="251">
        <v>2.4095155444382052E-2</v>
      </c>
      <c r="N381" s="186">
        <v>4.7024690727789406E-2</v>
      </c>
      <c r="O381" s="251">
        <v>4.9721782633110417E-2</v>
      </c>
      <c r="P381" s="186">
        <v>7.2489662565725661E-3</v>
      </c>
      <c r="Q381" s="251">
        <v>7.7254241325914203E-3</v>
      </c>
      <c r="R381" s="186">
        <v>0</v>
      </c>
      <c r="S381" s="251">
        <v>0</v>
      </c>
      <c r="T381" s="186">
        <v>6.1769360355301449E-3</v>
      </c>
      <c r="U381" s="251">
        <v>3.5904504228563652E-3</v>
      </c>
      <c r="V381" s="186">
        <v>1.9058315040754166E-3</v>
      </c>
      <c r="W381" s="251">
        <v>2.007929620365171E-3</v>
      </c>
      <c r="X381" s="186">
        <v>0.82072421597154877</v>
      </c>
      <c r="Y381" s="256">
        <v>1</v>
      </c>
    </row>
    <row r="382" spans="2:25" ht="15" hidden="1" customHeight="1" outlineLevel="1">
      <c r="B382" s="41" t="s">
        <v>22</v>
      </c>
      <c r="C382" s="251">
        <v>0.14292364990689013</v>
      </c>
      <c r="D382" s="186">
        <v>3.3244802637604175E-2</v>
      </c>
      <c r="E382" s="251">
        <v>4.0518057209146134E-2</v>
      </c>
      <c r="F382" s="186">
        <v>0.19241688799340598</v>
      </c>
      <c r="G382" s="251">
        <v>4.9241383521079464E-2</v>
      </c>
      <c r="H382" s="186">
        <v>0.24842018499862625</v>
      </c>
      <c r="I382" s="251">
        <v>0</v>
      </c>
      <c r="J382" s="186">
        <v>1.6874255884238482E-2</v>
      </c>
      <c r="K382" s="251">
        <v>0.24158958390573007</v>
      </c>
      <c r="L382" s="186">
        <v>0.10936593705162255</v>
      </c>
      <c r="M382" s="251">
        <v>2.7925328937326372E-2</v>
      </c>
      <c r="N382" s="186">
        <v>4.3067130689623589E-2</v>
      </c>
      <c r="O382" s="251">
        <v>6.1231187227157556E-2</v>
      </c>
      <c r="P382" s="186">
        <v>7.6395884849039903E-3</v>
      </c>
      <c r="Q382" s="251">
        <v>9.7383765302072843E-3</v>
      </c>
      <c r="R382" s="186">
        <v>0</v>
      </c>
      <c r="S382" s="251">
        <v>0</v>
      </c>
      <c r="T382" s="186">
        <v>8.57831913789419E-3</v>
      </c>
      <c r="U382" s="251">
        <v>2.3506426107396893E-3</v>
      </c>
      <c r="V382" s="186">
        <v>2.3277467411545625E-3</v>
      </c>
      <c r="W382" s="251">
        <v>3.0451506548218703E-3</v>
      </c>
      <c r="X382" s="186">
        <v>0.85598498030955228</v>
      </c>
      <c r="Y382" s="256">
        <v>1</v>
      </c>
    </row>
    <row r="383" spans="2:25" ht="15" customHeight="1" collapsed="1">
      <c r="B383" s="197">
        <v>1982</v>
      </c>
      <c r="C383" s="199">
        <v>0.27249337422539421</v>
      </c>
      <c r="D383" s="199">
        <v>2.1486832043808225E-2</v>
      </c>
      <c r="E383" s="199">
        <v>3.5472218339486328E-2</v>
      </c>
      <c r="F383" s="199">
        <v>0.16710107629438994</v>
      </c>
      <c r="G383" s="199">
        <v>6.0380197498787216E-2</v>
      </c>
      <c r="H383" s="199">
        <v>0.28255262934306852</v>
      </c>
      <c r="I383" s="199">
        <v>0</v>
      </c>
      <c r="J383" s="199">
        <v>1.8605613613876991E-2</v>
      </c>
      <c r="K383" s="199">
        <v>0.11326511594762967</v>
      </c>
      <c r="L383" s="199">
        <v>5.2556027878957308E-2</v>
      </c>
      <c r="M383" s="199">
        <v>1.3400920345444729E-2</v>
      </c>
      <c r="N383" s="199">
        <v>2.2566004226243823E-2</v>
      </c>
      <c r="O383" s="199">
        <v>2.4742163496983799E-2</v>
      </c>
      <c r="P383" s="199">
        <v>4.5277268454186918E-3</v>
      </c>
      <c r="Q383" s="199">
        <v>5.5733247821785166E-3</v>
      </c>
      <c r="R383" s="199">
        <v>0</v>
      </c>
      <c r="S383" s="199">
        <v>0</v>
      </c>
      <c r="T383" s="199">
        <v>5.7528442182408195E-3</v>
      </c>
      <c r="U383" s="199">
        <v>4.1995214642208175E-3</v>
      </c>
      <c r="V383" s="199">
        <v>3.3115169255309527E-3</v>
      </c>
      <c r="W383" s="199">
        <v>4.6510608091256166E-3</v>
      </c>
      <c r="X383" s="199">
        <v>0.72687967812576226</v>
      </c>
      <c r="Y383" s="199">
        <v>1</v>
      </c>
    </row>
    <row r="384" spans="2:25" ht="15" hidden="1" customHeight="1" outlineLevel="1">
      <c r="B384" s="41" t="s">
        <v>11</v>
      </c>
      <c r="C384" s="251">
        <v>0.19372601368262973</v>
      </c>
      <c r="D384" s="186">
        <v>2.1585789481668005E-2</v>
      </c>
      <c r="E384" s="251">
        <v>4.0843104834428046E-2</v>
      </c>
      <c r="F384" s="186">
        <v>0.20590689137326881</v>
      </c>
      <c r="G384" s="251">
        <v>4.134368884911184E-2</v>
      </c>
      <c r="H384" s="186">
        <v>0.24150144865980008</v>
      </c>
      <c r="I384" s="251">
        <v>0</v>
      </c>
      <c r="J384" s="186">
        <v>1.959862263549899E-2</v>
      </c>
      <c r="K384" s="251">
        <v>0.19831470048389788</v>
      </c>
      <c r="L384" s="186">
        <v>9.4708978656917922E-2</v>
      </c>
      <c r="M384" s="251">
        <v>2.2275988653429002E-2</v>
      </c>
      <c r="N384" s="186">
        <v>3.7172155393413529E-2</v>
      </c>
      <c r="O384" s="251">
        <v>4.415757778013743E-2</v>
      </c>
      <c r="P384" s="186">
        <v>1.196850871471262E-2</v>
      </c>
      <c r="Q384" s="251">
        <v>7.5011756139738784E-3</v>
      </c>
      <c r="R384" s="186">
        <v>0</v>
      </c>
      <c r="S384" s="251">
        <v>0</v>
      </c>
      <c r="T384" s="186">
        <v>8.6161127375877916E-3</v>
      </c>
      <c r="U384" s="251">
        <v>2.5711815299667793E-3</v>
      </c>
      <c r="V384" s="186">
        <v>2.4270740105881102E-3</v>
      </c>
      <c r="W384" s="251">
        <v>3.1400270011983679E-3</v>
      </c>
      <c r="X384" s="186">
        <v>0.80531832592570141</v>
      </c>
      <c r="Y384" s="256">
        <v>1</v>
      </c>
    </row>
    <row r="385" spans="2:25" ht="15" hidden="1" customHeight="1" outlineLevel="1">
      <c r="B385" s="41" t="s">
        <v>12</v>
      </c>
      <c r="C385" s="251">
        <v>0.21092125210448931</v>
      </c>
      <c r="D385" s="186">
        <v>2.1467695612758728E-2</v>
      </c>
      <c r="E385" s="251">
        <v>4.7163415024339704E-2</v>
      </c>
      <c r="F385" s="186">
        <v>0.19407010139639055</v>
      </c>
      <c r="G385" s="251">
        <v>3.4951663403597247E-2</v>
      </c>
      <c r="H385" s="186">
        <v>0.25764281959669988</v>
      </c>
      <c r="I385" s="251">
        <v>0</v>
      </c>
      <c r="J385" s="186">
        <v>1.3773454104992115E-2</v>
      </c>
      <c r="K385" s="251">
        <v>0.17945104253163402</v>
      </c>
      <c r="L385" s="186">
        <v>8.9298909855485387E-2</v>
      </c>
      <c r="M385" s="251">
        <v>1.4824746509023594E-2</v>
      </c>
      <c r="N385" s="186">
        <v>3.8920673131861018E-2</v>
      </c>
      <c r="O385" s="251">
        <v>3.6406713035264007E-2</v>
      </c>
      <c r="P385" s="186">
        <v>1.634074062788058E-2</v>
      </c>
      <c r="Q385" s="251">
        <v>8.4789017803408324E-3</v>
      </c>
      <c r="R385" s="186">
        <v>0</v>
      </c>
      <c r="S385" s="251">
        <v>0</v>
      </c>
      <c r="T385" s="186">
        <v>6.5058240075571167E-3</v>
      </c>
      <c r="U385" s="251">
        <v>2.5977587664835792E-3</v>
      </c>
      <c r="V385" s="186">
        <v>2.5139600965970121E-3</v>
      </c>
      <c r="W385" s="251">
        <v>3.481453830741923E-3</v>
      </c>
      <c r="X385" s="186">
        <v>0.7884388307800132</v>
      </c>
      <c r="Y385" s="256">
        <v>1</v>
      </c>
    </row>
    <row r="386" spans="2:25" ht="15" hidden="1" customHeight="1" outlineLevel="1">
      <c r="B386" s="41" t="s">
        <v>13</v>
      </c>
      <c r="C386" s="251">
        <v>0.32182636157306821</v>
      </c>
      <c r="D386" s="186">
        <v>4.5513654096228866E-2</v>
      </c>
      <c r="E386" s="251">
        <v>3.1742441987254559E-2</v>
      </c>
      <c r="F386" s="186">
        <v>0.14133867489439378</v>
      </c>
      <c r="G386" s="251">
        <v>5.5020232777907907E-2</v>
      </c>
      <c r="H386" s="186">
        <v>0.28463197344296459</v>
      </c>
      <c r="I386" s="251">
        <v>0</v>
      </c>
      <c r="J386" s="186">
        <v>1.8181230766745552E-2</v>
      </c>
      <c r="K386" s="251">
        <v>7.2926846998198833E-2</v>
      </c>
      <c r="L386" s="186">
        <v>4.328441389559725E-2</v>
      </c>
      <c r="M386" s="251">
        <v>8.9250377597751372E-3</v>
      </c>
      <c r="N386" s="186">
        <v>1.085543054220614E-2</v>
      </c>
      <c r="O386" s="251">
        <v>9.8619648006203105E-3</v>
      </c>
      <c r="P386" s="186">
        <v>3.9496320945973237E-3</v>
      </c>
      <c r="Q386" s="251">
        <v>4.2646334272952689E-3</v>
      </c>
      <c r="R386" s="186">
        <v>0</v>
      </c>
      <c r="S386" s="251">
        <v>0</v>
      </c>
      <c r="T386" s="186">
        <v>1.0233504834058913E-2</v>
      </c>
      <c r="U386" s="251">
        <v>2.3180867303669362E-3</v>
      </c>
      <c r="V386" s="186">
        <v>4.2242486410519432E-3</v>
      </c>
      <c r="W386" s="251">
        <v>3.0853976689901382E-3</v>
      </c>
      <c r="X386" s="186">
        <v>0.67743055836005472</v>
      </c>
      <c r="Y386" s="256">
        <v>1</v>
      </c>
    </row>
    <row r="387" spans="2:25" ht="15" hidden="1" customHeight="1" outlineLevel="1">
      <c r="B387" s="41" t="s">
        <v>14</v>
      </c>
      <c r="C387" s="251">
        <v>0.44018495239937061</v>
      </c>
      <c r="D387" s="186">
        <v>2.6310006241264429E-2</v>
      </c>
      <c r="E387" s="251">
        <v>3.0942606738807478E-2</v>
      </c>
      <c r="F387" s="186">
        <v>0.1157534788456298</v>
      </c>
      <c r="G387" s="251">
        <v>5.5758225722799953E-2</v>
      </c>
      <c r="H387" s="186">
        <v>0.28845190270659904</v>
      </c>
      <c r="I387" s="251">
        <v>0</v>
      </c>
      <c r="J387" s="186">
        <v>1.4671366661099342E-2</v>
      </c>
      <c r="K387" s="251">
        <v>1.5119682838280928E-3</v>
      </c>
      <c r="L387" s="186">
        <v>5.7138336307456994E-4</v>
      </c>
      <c r="M387" s="251">
        <v>1.3185769917105461E-4</v>
      </c>
      <c r="N387" s="186">
        <v>6.680790091333433E-4</v>
      </c>
      <c r="O387" s="251">
        <v>1.4064821244912491E-4</v>
      </c>
      <c r="P387" s="186">
        <v>2.2152093460737171E-3</v>
      </c>
      <c r="Q387" s="251">
        <v>4.3337230460886609E-3</v>
      </c>
      <c r="R387" s="186">
        <v>0</v>
      </c>
      <c r="S387" s="251">
        <v>0</v>
      </c>
      <c r="T387" s="186">
        <v>8.8872089241290794E-3</v>
      </c>
      <c r="U387" s="251">
        <v>1.889960354785116E-3</v>
      </c>
      <c r="V387" s="186">
        <v>4.9842210286658636E-3</v>
      </c>
      <c r="W387" s="251">
        <v>3.6304819838430366E-3</v>
      </c>
      <c r="X387" s="186">
        <v>0.55934035988361375</v>
      </c>
      <c r="Y387" s="256">
        <v>1</v>
      </c>
    </row>
    <row r="388" spans="2:25" ht="15" hidden="1" customHeight="1" outlineLevel="1">
      <c r="B388" s="41" t="s">
        <v>15</v>
      </c>
      <c r="C388" s="251">
        <v>0.5114871361557064</v>
      </c>
      <c r="D388" s="186">
        <v>1.9587133242038403E-2</v>
      </c>
      <c r="E388" s="251">
        <v>3.5910958305410683E-2</v>
      </c>
      <c r="F388" s="186">
        <v>8.010401794819498E-2</v>
      </c>
      <c r="G388" s="251">
        <v>6.031292794498995E-2</v>
      </c>
      <c r="H388" s="186">
        <v>0.24702077445295884</v>
      </c>
      <c r="I388" s="251">
        <v>0</v>
      </c>
      <c r="J388" s="186">
        <v>2.0599632877829899E-2</v>
      </c>
      <c r="K388" s="251">
        <v>1.0197838058331635E-3</v>
      </c>
      <c r="L388" s="186">
        <v>3.9334518224993446E-4</v>
      </c>
      <c r="M388" s="251">
        <v>2.4037761137495994E-4</v>
      </c>
      <c r="N388" s="186">
        <v>2.5494595145829086E-4</v>
      </c>
      <c r="O388" s="251">
        <v>1.3111506074997814E-4</v>
      </c>
      <c r="P388" s="186">
        <v>1.8428950205413596E-3</v>
      </c>
      <c r="Q388" s="251">
        <v>3.2196031584161302E-3</v>
      </c>
      <c r="R388" s="186">
        <v>0</v>
      </c>
      <c r="S388" s="251">
        <v>0</v>
      </c>
      <c r="T388" s="186">
        <v>7.5099793129570821E-3</v>
      </c>
      <c r="U388" s="251">
        <v>4.6691529967075552E-3</v>
      </c>
      <c r="V388" s="186">
        <v>2.9209521867078463E-3</v>
      </c>
      <c r="W388" s="251">
        <v>3.5910958305410681E-3</v>
      </c>
      <c r="X388" s="186">
        <v>0.48830890708312696</v>
      </c>
      <c r="Y388" s="256">
        <v>1</v>
      </c>
    </row>
    <row r="389" spans="2:25" ht="15" hidden="1" customHeight="1" outlineLevel="1">
      <c r="B389" s="41" t="s">
        <v>16</v>
      </c>
      <c r="C389" s="251">
        <v>0.43010685994789916</v>
      </c>
      <c r="D389" s="186">
        <v>2.7725105885271759E-2</v>
      </c>
      <c r="E389" s="251">
        <v>6.0297010402452639E-2</v>
      </c>
      <c r="F389" s="186">
        <v>0.10640805259706888</v>
      </c>
      <c r="G389" s="251">
        <v>5.4466674936646052E-2</v>
      </c>
      <c r="H389" s="186">
        <v>0.28553580605716916</v>
      </c>
      <c r="I389" s="251">
        <v>0</v>
      </c>
      <c r="J389" s="186">
        <v>1.0420174023994755E-2</v>
      </c>
      <c r="K389" s="251">
        <v>2.1531482039376915E-3</v>
      </c>
      <c r="L389" s="186">
        <v>1.2050541388293253E-3</v>
      </c>
      <c r="M389" s="251">
        <v>4.4303460986372254E-4</v>
      </c>
      <c r="N389" s="186">
        <v>3.7214907228552696E-4</v>
      </c>
      <c r="O389" s="251">
        <v>1.3291038295911676E-4</v>
      </c>
      <c r="P389" s="186">
        <v>1.8430239770330858E-3</v>
      </c>
      <c r="Q389" s="251">
        <v>4.4657888674263235E-3</v>
      </c>
      <c r="R389" s="186">
        <v>0</v>
      </c>
      <c r="S389" s="251">
        <v>0</v>
      </c>
      <c r="T389" s="186">
        <v>4.8379379397118505E-3</v>
      </c>
      <c r="U389" s="251">
        <v>4.306296407875383E-3</v>
      </c>
      <c r="V389" s="186">
        <v>4.1999681015080902E-3</v>
      </c>
      <c r="W389" s="251">
        <v>2.4987151996313951E-3</v>
      </c>
      <c r="X389" s="186">
        <v>0.5691577025997272</v>
      </c>
      <c r="Y389" s="256">
        <v>1</v>
      </c>
    </row>
    <row r="390" spans="2:25" ht="15" hidden="1" customHeight="1" outlineLevel="1">
      <c r="B390" s="41" t="s">
        <v>17</v>
      </c>
      <c r="C390" s="251">
        <v>0.42504496828552496</v>
      </c>
      <c r="D390" s="186">
        <v>2.3892360124964498E-2</v>
      </c>
      <c r="E390" s="251">
        <v>3.3122692416927009E-2</v>
      </c>
      <c r="F390" s="186">
        <v>0.11810091829972545</v>
      </c>
      <c r="G390" s="251">
        <v>4.6009656347628512E-2</v>
      </c>
      <c r="H390" s="186">
        <v>0.31438748461611282</v>
      </c>
      <c r="I390" s="251">
        <v>0</v>
      </c>
      <c r="J390" s="186">
        <v>1.6117580232888385E-2</v>
      </c>
      <c r="K390" s="251">
        <v>2.0945754047145696E-3</v>
      </c>
      <c r="L390" s="186">
        <v>1.0058695446369403E-3</v>
      </c>
      <c r="M390" s="251">
        <v>4.9701789264413514E-4</v>
      </c>
      <c r="N390" s="186">
        <v>4.6151661459812552E-4</v>
      </c>
      <c r="O390" s="251">
        <v>1.3017135283536875E-4</v>
      </c>
      <c r="P390" s="186">
        <v>2.2010792388525986E-3</v>
      </c>
      <c r="Q390" s="251">
        <v>3.9406418631070719E-3</v>
      </c>
      <c r="R390" s="186">
        <v>0</v>
      </c>
      <c r="S390" s="251">
        <v>0</v>
      </c>
      <c r="T390" s="186">
        <v>5.6092019312695253E-3</v>
      </c>
      <c r="U390" s="251">
        <v>2.1182429234119097E-3</v>
      </c>
      <c r="V390" s="186">
        <v>3.9643093818044119E-3</v>
      </c>
      <c r="W390" s="251">
        <v>3.0649436713055004E-3</v>
      </c>
      <c r="X390" s="186">
        <v>0.57462368645271222</v>
      </c>
      <c r="Y390" s="256">
        <v>1</v>
      </c>
    </row>
    <row r="391" spans="2:25" ht="15" hidden="1" customHeight="1" outlineLevel="1">
      <c r="B391" s="41" t="s">
        <v>18</v>
      </c>
      <c r="C391" s="251">
        <v>0.34223909106695444</v>
      </c>
      <c r="D391" s="186">
        <v>2.4596264047034307E-2</v>
      </c>
      <c r="E391" s="251">
        <v>2.9346828409119098E-2</v>
      </c>
      <c r="F391" s="186">
        <v>0.17409640048621963</v>
      </c>
      <c r="G391" s="251">
        <v>8.5001612463099396E-2</v>
      </c>
      <c r="H391" s="186">
        <v>0.29808240926794177</v>
      </c>
      <c r="I391" s="251">
        <v>0</v>
      </c>
      <c r="J391" s="186">
        <v>1.5963384684081268E-2</v>
      </c>
      <c r="K391" s="251">
        <v>4.2172111830517719E-3</v>
      </c>
      <c r="L391" s="186">
        <v>1.2403562303093449E-3</v>
      </c>
      <c r="M391" s="251">
        <v>1.5628488501897744E-3</v>
      </c>
      <c r="N391" s="186">
        <v>7.5661730048870034E-4</v>
      </c>
      <c r="O391" s="251">
        <v>6.5738880206395276E-4</v>
      </c>
      <c r="P391" s="186">
        <v>4.6389323013569499E-3</v>
      </c>
      <c r="Q391" s="251">
        <v>5.2963211034209026E-3</v>
      </c>
      <c r="R391" s="186">
        <v>0</v>
      </c>
      <c r="S391" s="251">
        <v>0</v>
      </c>
      <c r="T391" s="186">
        <v>5.2839175411178094E-3</v>
      </c>
      <c r="U391" s="251">
        <v>3.0884870134702687E-3</v>
      </c>
      <c r="V391" s="186">
        <v>3.2125226365012031E-3</v>
      </c>
      <c r="W391" s="251">
        <v>3.7954900647465951E-3</v>
      </c>
      <c r="X391" s="186">
        <v>0.65661978120116105</v>
      </c>
      <c r="Y391" s="256">
        <v>1</v>
      </c>
    </row>
    <row r="392" spans="2:25" ht="15" hidden="1" customHeight="1" outlineLevel="1">
      <c r="B392" s="41" t="s">
        <v>19</v>
      </c>
      <c r="C392" s="251">
        <v>0.37911131710815138</v>
      </c>
      <c r="D392" s="186">
        <v>2.3244628287086025E-2</v>
      </c>
      <c r="E392" s="251">
        <v>3.3161636743653203E-2</v>
      </c>
      <c r="F392" s="186">
        <v>0.16415534897550482</v>
      </c>
      <c r="G392" s="251">
        <v>6.1058688751104075E-2</v>
      </c>
      <c r="H392" s="186">
        <v>0.18903532169061382</v>
      </c>
      <c r="I392" s="251">
        <v>0</v>
      </c>
      <c r="J392" s="186">
        <v>1.2593026611513874E-2</v>
      </c>
      <c r="K392" s="251">
        <v>0.11421175524053556</v>
      </c>
      <c r="L392" s="186">
        <v>6.2003165746967619E-2</v>
      </c>
      <c r="M392" s="251">
        <v>8.9550411459654224E-3</v>
      </c>
      <c r="N392" s="186">
        <v>2.6121785061522181E-2</v>
      </c>
      <c r="O392" s="251">
        <v>1.7131763286080334E-2</v>
      </c>
      <c r="P392" s="186">
        <v>3.3931210592134603E-3</v>
      </c>
      <c r="Q392" s="251">
        <v>7.0398516821310198E-3</v>
      </c>
      <c r="R392" s="186">
        <v>0</v>
      </c>
      <c r="S392" s="251">
        <v>0</v>
      </c>
      <c r="T392" s="186">
        <v>5.0809364314510844E-3</v>
      </c>
      <c r="U392" s="251">
        <v>2.0026410375254705E-3</v>
      </c>
      <c r="V392" s="186">
        <v>2.4049182765043856E-3</v>
      </c>
      <c r="W392" s="251">
        <v>3.0695502365565069E-3</v>
      </c>
      <c r="X392" s="186">
        <v>0.62045142502339334</v>
      </c>
      <c r="Y392" s="256">
        <v>1</v>
      </c>
    </row>
    <row r="393" spans="2:25" ht="15" hidden="1" customHeight="1" outlineLevel="1">
      <c r="B393" s="41" t="s">
        <v>20</v>
      </c>
      <c r="C393" s="251">
        <v>0.23623626300168454</v>
      </c>
      <c r="D393" s="186">
        <v>3.2291415991514923E-2</v>
      </c>
      <c r="E393" s="251">
        <v>3.6328957102239809E-2</v>
      </c>
      <c r="F393" s="186">
        <v>0.16418442560852786</v>
      </c>
      <c r="G393" s="251">
        <v>7.5928946406766673E-2</v>
      </c>
      <c r="H393" s="186">
        <v>0.22130716507571505</v>
      </c>
      <c r="I393" s="251">
        <v>0</v>
      </c>
      <c r="J393" s="186">
        <v>1.0873731026676292E-2</v>
      </c>
      <c r="K393" s="251">
        <v>0.19406044724903521</v>
      </c>
      <c r="L393" s="186">
        <v>9.3781473657940942E-2</v>
      </c>
      <c r="M393" s="251">
        <v>1.712166991987308E-2</v>
      </c>
      <c r="N393" s="186">
        <v>3.7211333636371739E-2</v>
      </c>
      <c r="O393" s="251">
        <v>4.5945970034849418E-2</v>
      </c>
      <c r="P393" s="186">
        <v>4.919917644856814E-3</v>
      </c>
      <c r="Q393" s="251">
        <v>8.288991684269633E-3</v>
      </c>
      <c r="R393" s="186">
        <v>0</v>
      </c>
      <c r="S393" s="251">
        <v>0</v>
      </c>
      <c r="T393" s="186">
        <v>6.0607681132294087E-3</v>
      </c>
      <c r="U393" s="251">
        <v>2.7808230166581995E-3</v>
      </c>
      <c r="V393" s="186">
        <v>2.2014848881877413E-3</v>
      </c>
      <c r="W393" s="251">
        <v>2.7540843338057165E-3</v>
      </c>
      <c r="X393" s="186">
        <v>0.76198115814148337</v>
      </c>
      <c r="Y393" s="256">
        <v>1</v>
      </c>
    </row>
    <row r="394" spans="2:25" ht="15" hidden="1" customHeight="1" outlineLevel="1">
      <c r="B394" s="41" t="s">
        <v>21</v>
      </c>
      <c r="C394" s="251">
        <v>0.21256600988018851</v>
      </c>
      <c r="D394" s="186">
        <v>3.7760490602464371E-2</v>
      </c>
      <c r="E394" s="251">
        <v>4.2975034542804685E-2</v>
      </c>
      <c r="F394" s="186">
        <v>0.16443321408967879</v>
      </c>
      <c r="G394" s="251">
        <v>6.3975167035754163E-2</v>
      </c>
      <c r="H394" s="186">
        <v>0.23587530520697292</v>
      </c>
      <c r="I394" s="251">
        <v>0</v>
      </c>
      <c r="J394" s="186">
        <v>1.3116801998750781E-2</v>
      </c>
      <c r="K394" s="251">
        <v>0.1951810421516855</v>
      </c>
      <c r="L394" s="186">
        <v>9.265042681657297E-2</v>
      </c>
      <c r="M394" s="251">
        <v>1.3287150076656635E-2</v>
      </c>
      <c r="N394" s="186">
        <v>3.8091722976170195E-2</v>
      </c>
      <c r="O394" s="251">
        <v>5.1151742282285695E-2</v>
      </c>
      <c r="P394" s="186">
        <v>5.1766888119167947E-3</v>
      </c>
      <c r="Q394" s="251">
        <v>1.1015842371245244E-2</v>
      </c>
      <c r="R394" s="186">
        <v>0</v>
      </c>
      <c r="S394" s="251">
        <v>0</v>
      </c>
      <c r="T394" s="186">
        <v>7.9306494047281049E-3</v>
      </c>
      <c r="U394" s="251">
        <v>2.2807714875172714E-3</v>
      </c>
      <c r="V394" s="186">
        <v>4.1167452160581451E-3</v>
      </c>
      <c r="W394" s="251">
        <v>2.8202070675524766E-3</v>
      </c>
      <c r="X394" s="186">
        <v>0.78665795998712906</v>
      </c>
      <c r="Y394" s="256">
        <v>1</v>
      </c>
    </row>
    <row r="395" spans="2:25" ht="15" hidden="1" customHeight="1" outlineLevel="1">
      <c r="B395" s="41" t="s">
        <v>22</v>
      </c>
      <c r="C395" s="251">
        <v>0.1844697199386689</v>
      </c>
      <c r="D395" s="186">
        <v>4.142447526399224E-2</v>
      </c>
      <c r="E395" s="251">
        <v>4.12858739247568E-2</v>
      </c>
      <c r="F395" s="186">
        <v>0.22104314832942074</v>
      </c>
      <c r="G395" s="251">
        <v>3.5932397196787917E-2</v>
      </c>
      <c r="H395" s="186">
        <v>0.21044014587790955</v>
      </c>
      <c r="I395" s="251">
        <v>0</v>
      </c>
      <c r="J395" s="186">
        <v>1.4111348850908272E-2</v>
      </c>
      <c r="K395" s="251">
        <v>0.21535183083706547</v>
      </c>
      <c r="L395" s="186">
        <v>9.8311662436438296E-2</v>
      </c>
      <c r="M395" s="251">
        <v>1.910965964708634E-2</v>
      </c>
      <c r="N395" s="186">
        <v>4.5582515441055446E-2</v>
      </c>
      <c r="O395" s="251">
        <v>5.234799331248538E-2</v>
      </c>
      <c r="P395" s="186">
        <v>4.8943597917514882E-3</v>
      </c>
      <c r="Q395" s="251">
        <v>1.2777310960767159E-2</v>
      </c>
      <c r="R395" s="186">
        <v>0</v>
      </c>
      <c r="S395" s="251">
        <v>0</v>
      </c>
      <c r="T395" s="186">
        <v>8.8185102088548933E-3</v>
      </c>
      <c r="U395" s="251">
        <v>2.7547016173043773E-3</v>
      </c>
      <c r="V395" s="186">
        <v>3.5516593179081594E-3</v>
      </c>
      <c r="W395" s="251">
        <v>2.5467996084512167E-3</v>
      </c>
      <c r="X395" s="186">
        <v>0.81493256178587814</v>
      </c>
      <c r="Y395" s="256">
        <v>1</v>
      </c>
    </row>
    <row r="396" spans="2:25" ht="15" customHeight="1" collapsed="1">
      <c r="B396" s="197">
        <v>1981</v>
      </c>
      <c r="C396" s="199">
        <v>0.32196465239073041</v>
      </c>
      <c r="D396" s="199">
        <v>2.8721765913757701E-2</v>
      </c>
      <c r="E396" s="199">
        <v>3.8941771780580815E-2</v>
      </c>
      <c r="F396" s="199">
        <v>0.1542945145203872</v>
      </c>
      <c r="G396" s="199">
        <v>5.4833528894103846E-2</v>
      </c>
      <c r="H396" s="199">
        <v>0.25382370196538573</v>
      </c>
      <c r="I396" s="199">
        <v>0</v>
      </c>
      <c r="J396" s="199">
        <v>1.5136403637430332E-2</v>
      </c>
      <c r="K396" s="199">
        <v>0.10275814021707246</v>
      </c>
      <c r="L396" s="199">
        <v>5.0424611322968611E-2</v>
      </c>
      <c r="M396" s="199">
        <v>9.393517160457613E-3</v>
      </c>
      <c r="N396" s="199">
        <v>2.057494866529774E-2</v>
      </c>
      <c r="O396" s="199">
        <v>2.2365063068348488E-2</v>
      </c>
      <c r="P396" s="199">
        <v>5.527280727486066E-3</v>
      </c>
      <c r="Q396" s="199">
        <v>6.7490466412437663E-3</v>
      </c>
      <c r="R396" s="199">
        <v>0</v>
      </c>
      <c r="S396" s="199">
        <v>0</v>
      </c>
      <c r="T396" s="199">
        <v>7.23232619536521E-3</v>
      </c>
      <c r="U396" s="199">
        <v>2.8138750366676446E-3</v>
      </c>
      <c r="V396" s="199">
        <v>3.3558228219419187E-3</v>
      </c>
      <c r="W396" s="199">
        <v>3.1226166031094161E-3</v>
      </c>
      <c r="X396" s="199">
        <v>0.67731079495453206</v>
      </c>
      <c r="Y396" s="199">
        <v>1</v>
      </c>
    </row>
    <row r="397" spans="2:25" ht="15" hidden="1" customHeight="1" outlineLevel="1">
      <c r="B397" s="41" t="s">
        <v>11</v>
      </c>
      <c r="C397" s="251">
        <v>0.25659281419676938</v>
      </c>
      <c r="D397" s="186">
        <v>3.0023408739910443E-2</v>
      </c>
      <c r="E397" s="251">
        <v>3.6948899012170605E-2</v>
      </c>
      <c r="F397" s="186">
        <v>0.19207793847678067</v>
      </c>
      <c r="G397" s="251">
        <v>3.4491466980078288E-2</v>
      </c>
      <c r="H397" s="186">
        <v>0.21686594853962488</v>
      </c>
      <c r="I397" s="251">
        <v>0</v>
      </c>
      <c r="J397" s="186">
        <v>2.026167280215244E-2</v>
      </c>
      <c r="K397" s="251">
        <v>0.17597350247200177</v>
      </c>
      <c r="L397" s="186">
        <v>7.9006925490272259E-2</v>
      </c>
      <c r="M397" s="251">
        <v>1.3530445931638709E-2</v>
      </c>
      <c r="N397" s="186">
        <v>3.8765261818499701E-2</v>
      </c>
      <c r="O397" s="251">
        <v>4.4670869231591116E-2</v>
      </c>
      <c r="P397" s="186">
        <v>5.1965459967169489E-3</v>
      </c>
      <c r="Q397" s="251">
        <v>9.3052169436538996E-3</v>
      </c>
      <c r="R397" s="186">
        <v>0</v>
      </c>
      <c r="S397" s="251">
        <v>0</v>
      </c>
      <c r="T397" s="186">
        <v>1.0295960292560684E-2</v>
      </c>
      <c r="U397" s="251">
        <v>2.9042378561090982E-3</v>
      </c>
      <c r="V397" s="186">
        <v>3.2830514895146328E-3</v>
      </c>
      <c r="W397" s="251">
        <v>4.672034812001593E-3</v>
      </c>
      <c r="X397" s="186">
        <v>0.74229988441327588</v>
      </c>
      <c r="Y397" s="256">
        <v>1</v>
      </c>
    </row>
    <row r="398" spans="2:25" ht="15" hidden="1" customHeight="1" outlineLevel="1">
      <c r="B398" s="41" t="s">
        <v>12</v>
      </c>
      <c r="C398" s="251">
        <v>0.23683965340538526</v>
      </c>
      <c r="D398" s="186">
        <v>2.4690207770427654E-2</v>
      </c>
      <c r="E398" s="251">
        <v>3.1646945557315447E-2</v>
      </c>
      <c r="F398" s="186">
        <v>0.19909520999616964</v>
      </c>
      <c r="G398" s="251">
        <v>2.7019472654430263E-2</v>
      </c>
      <c r="H398" s="186">
        <v>0.23564914024245059</v>
      </c>
      <c r="I398" s="251">
        <v>0</v>
      </c>
      <c r="J398" s="186">
        <v>8.4681718893961505E-3</v>
      </c>
      <c r="K398" s="251">
        <v>0.2005341780800646</v>
      </c>
      <c r="L398" s="186">
        <v>9.9837469072538487E-2</v>
      </c>
      <c r="M398" s="251">
        <v>2.1170429723490376E-2</v>
      </c>
      <c r="N398" s="186">
        <v>3.0870523929314574E-2</v>
      </c>
      <c r="O398" s="251">
        <v>4.8655755354721164E-2</v>
      </c>
      <c r="P398" s="186">
        <v>4.1926767912046957E-3</v>
      </c>
      <c r="Q398" s="251">
        <v>9.6069236104640923E-3</v>
      </c>
      <c r="R398" s="186">
        <v>0</v>
      </c>
      <c r="S398" s="251">
        <v>0</v>
      </c>
      <c r="T398" s="186">
        <v>1.4969408987856765E-2</v>
      </c>
      <c r="U398" s="251">
        <v>1.7391844467219478E-3</v>
      </c>
      <c r="V398" s="186">
        <v>2.2878557305092292E-3</v>
      </c>
      <c r="W398" s="251">
        <v>2.5156060747228174E-3</v>
      </c>
      <c r="X398" s="186">
        <v>0.76241498183173406</v>
      </c>
      <c r="Y398" s="256">
        <v>1</v>
      </c>
    </row>
    <row r="399" spans="2:25" ht="15" hidden="1" customHeight="1" outlineLevel="1">
      <c r="B399" s="41" t="s">
        <v>13</v>
      </c>
      <c r="C399" s="251">
        <v>0.34105334233625928</v>
      </c>
      <c r="D399" s="186">
        <v>2.1753319828944406E-2</v>
      </c>
      <c r="E399" s="251">
        <v>3.6191762322754895E-2</v>
      </c>
      <c r="F399" s="186">
        <v>0.11699302273238803</v>
      </c>
      <c r="G399" s="251">
        <v>4.005176682421787E-2</v>
      </c>
      <c r="H399" s="186">
        <v>0.32264235876659914</v>
      </c>
      <c r="I399" s="251">
        <v>0</v>
      </c>
      <c r="J399" s="186">
        <v>1.2525320729237002E-2</v>
      </c>
      <c r="K399" s="251">
        <v>8.3029484582489307E-2</v>
      </c>
      <c r="L399" s="186">
        <v>4.5476029709655641E-2</v>
      </c>
      <c r="M399" s="251">
        <v>5.2216970515417509E-3</v>
      </c>
      <c r="N399" s="186">
        <v>2.1516993022732387E-2</v>
      </c>
      <c r="O399" s="251">
        <v>1.0814764798559532E-2</v>
      </c>
      <c r="P399" s="186">
        <v>3.3873508890389379E-3</v>
      </c>
      <c r="Q399" s="251">
        <v>2.4195363493135268E-3</v>
      </c>
      <c r="R399" s="186">
        <v>0</v>
      </c>
      <c r="S399" s="251">
        <v>0</v>
      </c>
      <c r="T399" s="186">
        <v>7.6412334008552777E-3</v>
      </c>
      <c r="U399" s="251">
        <v>1.7105559306774701E-3</v>
      </c>
      <c r="V399" s="186">
        <v>4.1188386225523297E-3</v>
      </c>
      <c r="W399" s="251">
        <v>5.2442043664190866E-3</v>
      </c>
      <c r="X399" s="186">
        <v>0.65770875534548734</v>
      </c>
      <c r="Y399" s="256">
        <v>1</v>
      </c>
    </row>
    <row r="400" spans="2:25" ht="15" hidden="1" customHeight="1" outlineLevel="1">
      <c r="B400" s="41" t="s">
        <v>14</v>
      </c>
      <c r="C400" s="251">
        <v>0.45442445107183604</v>
      </c>
      <c r="D400" s="186">
        <v>1.6272692700306238E-2</v>
      </c>
      <c r="E400" s="251">
        <v>2.827205220071656E-2</v>
      </c>
      <c r="F400" s="186">
        <v>8.2744540741778588E-2</v>
      </c>
      <c r="G400" s="251">
        <v>3.3476111366866158E-2</v>
      </c>
      <c r="H400" s="186">
        <v>0.33742319008826888</v>
      </c>
      <c r="I400" s="251">
        <v>0</v>
      </c>
      <c r="J400" s="186">
        <v>1.3710694341586437E-2</v>
      </c>
      <c r="K400" s="251">
        <v>8.3865415023718515E-3</v>
      </c>
      <c r="L400" s="186">
        <v>4.9038249834871194E-4</v>
      </c>
      <c r="M400" s="251">
        <v>5.1039811052621049E-4</v>
      </c>
      <c r="N400" s="186">
        <v>7.2756750265206864E-3</v>
      </c>
      <c r="O400" s="251">
        <v>1.1008586697624146E-4</v>
      </c>
      <c r="P400" s="186">
        <v>2.1316626969035846E-3</v>
      </c>
      <c r="Q400" s="251">
        <v>3.1524589179560058E-3</v>
      </c>
      <c r="R400" s="186">
        <v>0</v>
      </c>
      <c r="S400" s="251">
        <v>0</v>
      </c>
      <c r="T400" s="186">
        <v>5.2841216148595905E-3</v>
      </c>
      <c r="U400" s="251">
        <v>2.091631472548588E-3</v>
      </c>
      <c r="V400" s="186">
        <v>5.6243870218770642E-3</v>
      </c>
      <c r="W400" s="251">
        <v>5.744480694942055E-3</v>
      </c>
      <c r="X400" s="186">
        <v>0.54431456536098166</v>
      </c>
      <c r="Y400" s="256">
        <v>1</v>
      </c>
    </row>
    <row r="401" spans="2:25" ht="15" hidden="1" customHeight="1" outlineLevel="1">
      <c r="B401" s="41" t="s">
        <v>15</v>
      </c>
      <c r="C401" s="251">
        <v>0.49922287031539242</v>
      </c>
      <c r="D401" s="186">
        <v>1.712304844399427E-2</v>
      </c>
      <c r="E401" s="251">
        <v>2.736544305123817E-2</v>
      </c>
      <c r="F401" s="186">
        <v>6.5968705249554685E-2</v>
      </c>
      <c r="G401" s="251">
        <v>5.5813628584401524E-2</v>
      </c>
      <c r="H401" s="186">
        <v>0.29434878278788723</v>
      </c>
      <c r="I401" s="251">
        <v>0</v>
      </c>
      <c r="J401" s="186">
        <v>1.352554922985575E-2</v>
      </c>
      <c r="K401" s="251">
        <v>5.7717159721979681E-3</v>
      </c>
      <c r="L401" s="186">
        <v>4.5405329887185218E-4</v>
      </c>
      <c r="M401" s="251">
        <v>2.794174146903706E-4</v>
      </c>
      <c r="N401" s="186">
        <v>4.8548775802451892E-3</v>
      </c>
      <c r="O401" s="251">
        <v>1.8336767839055568E-4</v>
      </c>
      <c r="P401" s="186">
        <v>2.3575844364500018E-3</v>
      </c>
      <c r="Q401" s="251">
        <v>1.5106003981698159E-3</v>
      </c>
      <c r="R401" s="186">
        <v>0</v>
      </c>
      <c r="S401" s="251">
        <v>0</v>
      </c>
      <c r="T401" s="186">
        <v>5.6407390590618557E-3</v>
      </c>
      <c r="U401" s="251">
        <v>9.6049736299814884E-4</v>
      </c>
      <c r="V401" s="186">
        <v>5.3700534385805595E-3</v>
      </c>
      <c r="W401" s="251">
        <v>4.6977052844818555E-3</v>
      </c>
      <c r="X401" s="186">
        <v>0.50045405329887183</v>
      </c>
      <c r="Y401" s="256">
        <v>1</v>
      </c>
    </row>
    <row r="402" spans="2:25" ht="15" hidden="1" customHeight="1" outlineLevel="1">
      <c r="B402" s="41" t="s">
        <v>16</v>
      </c>
      <c r="C402" s="251">
        <v>0.43021290648432342</v>
      </c>
      <c r="D402" s="186">
        <v>2.5399199658106376E-2</v>
      </c>
      <c r="E402" s="251">
        <v>6.6319592835774502E-2</v>
      </c>
      <c r="F402" s="186">
        <v>8.3793076654104667E-2</v>
      </c>
      <c r="G402" s="251">
        <v>3.1518318504992426E-2</v>
      </c>
      <c r="H402" s="186">
        <v>0.32282722716500251</v>
      </c>
      <c r="I402" s="251">
        <v>0</v>
      </c>
      <c r="J402" s="186">
        <v>1.1412642293795407E-2</v>
      </c>
      <c r="K402" s="251">
        <v>9.4506391079684521E-3</v>
      </c>
      <c r="L402" s="186">
        <v>3.0109949881502779E-4</v>
      </c>
      <c r="M402" s="251">
        <v>3.3023815999067561E-4</v>
      </c>
      <c r="N402" s="186">
        <v>8.6444694821088616E-3</v>
      </c>
      <c r="O402" s="251">
        <v>1.748319670538871E-4</v>
      </c>
      <c r="P402" s="186">
        <v>2.0397062822953495E-3</v>
      </c>
      <c r="Q402" s="251">
        <v>2.0785578305295466E-3</v>
      </c>
      <c r="R402" s="186">
        <v>0</v>
      </c>
      <c r="S402" s="251">
        <v>0</v>
      </c>
      <c r="T402" s="186">
        <v>4.584482691635262E-3</v>
      </c>
      <c r="U402" s="251">
        <v>1.3889428493725476E-3</v>
      </c>
      <c r="V402" s="186">
        <v>4.4193636116399235E-3</v>
      </c>
      <c r="W402" s="251">
        <v>4.3513734022300786E-3</v>
      </c>
      <c r="X402" s="186">
        <v>0.56958312288744717</v>
      </c>
      <c r="Y402" s="256">
        <v>1</v>
      </c>
    </row>
    <row r="403" spans="2:25" ht="15" hidden="1" customHeight="1" outlineLevel="1">
      <c r="B403" s="41" t="s">
        <v>17</v>
      </c>
      <c r="C403" s="251">
        <v>0.43673486383699306</v>
      </c>
      <c r="D403" s="186">
        <v>1.4268661688365766E-2</v>
      </c>
      <c r="E403" s="251">
        <v>3.5532854009938095E-2</v>
      </c>
      <c r="F403" s="186">
        <v>7.6215195847097683E-2</v>
      </c>
      <c r="G403" s="251">
        <v>5.2508119812342116E-2</v>
      </c>
      <c r="H403" s="186">
        <v>0.34010215695527857</v>
      </c>
      <c r="I403" s="251">
        <v>0</v>
      </c>
      <c r="J403" s="186">
        <v>1.5642783777031342E-2</v>
      </c>
      <c r="K403" s="251">
        <v>8.1753324265052881E-3</v>
      </c>
      <c r="L403" s="186">
        <v>1.0410015823224051E-3</v>
      </c>
      <c r="M403" s="251">
        <v>1.9432029536684895E-4</v>
      </c>
      <c r="N403" s="186">
        <v>6.8706104433278736E-3</v>
      </c>
      <c r="O403" s="251">
        <v>6.9400105488160341E-5</v>
      </c>
      <c r="P403" s="186">
        <v>2.0681231435471783E-3</v>
      </c>
      <c r="Q403" s="251">
        <v>1.9709629958637536E-3</v>
      </c>
      <c r="R403" s="186">
        <v>0</v>
      </c>
      <c r="S403" s="251">
        <v>0</v>
      </c>
      <c r="T403" s="186">
        <v>6.9538905699136665E-3</v>
      </c>
      <c r="U403" s="251">
        <v>2.609443966354829E-3</v>
      </c>
      <c r="V403" s="186">
        <v>3.1368847680648473E-3</v>
      </c>
      <c r="W403" s="251">
        <v>3.8447658440440829E-3</v>
      </c>
      <c r="X403" s="186">
        <v>0.56302917580434719</v>
      </c>
      <c r="Y403" s="256">
        <v>1</v>
      </c>
    </row>
    <row r="404" spans="2:25" ht="15" hidden="1" customHeight="1" outlineLevel="1">
      <c r="B404" s="41" t="s">
        <v>18</v>
      </c>
      <c r="C404" s="251">
        <v>0.36941482089144106</v>
      </c>
      <c r="D404" s="186">
        <v>2.1123872026251024E-2</v>
      </c>
      <c r="E404" s="251">
        <v>3.5534591194968553E-2</v>
      </c>
      <c r="F404" s="186">
        <v>0.12480175006836204</v>
      </c>
      <c r="G404" s="251">
        <v>6.6078753076292046E-2</v>
      </c>
      <c r="H404" s="186">
        <v>0.34025157232704401</v>
      </c>
      <c r="I404" s="251">
        <v>0</v>
      </c>
      <c r="J404" s="186">
        <v>1.2578616352201259E-2</v>
      </c>
      <c r="K404" s="251">
        <v>9.8441345365053324E-3</v>
      </c>
      <c r="L404" s="186">
        <v>5.3322395406070553E-4</v>
      </c>
      <c r="M404" s="251">
        <v>1.3672409078479628E-4</v>
      </c>
      <c r="N404" s="186">
        <v>8.8323762646978395E-3</v>
      </c>
      <c r="O404" s="251">
        <v>3.4181022696199071E-4</v>
      </c>
      <c r="P404" s="186">
        <v>3.2403609515996717E-3</v>
      </c>
      <c r="Q404" s="251">
        <v>2.9258955427946404E-3</v>
      </c>
      <c r="R404" s="186">
        <v>0</v>
      </c>
      <c r="S404" s="251">
        <v>0</v>
      </c>
      <c r="T404" s="186">
        <v>5.8928083128247195E-3</v>
      </c>
      <c r="U404" s="251">
        <v>2.3789991796554551E-3</v>
      </c>
      <c r="V404" s="186">
        <v>2.9805851791085587E-3</v>
      </c>
      <c r="W404" s="251">
        <v>2.5840853158326498E-3</v>
      </c>
      <c r="X404" s="186">
        <v>0.63021602406343991</v>
      </c>
      <c r="Y404" s="256">
        <v>1</v>
      </c>
    </row>
    <row r="405" spans="2:25" ht="15" hidden="1" customHeight="1" outlineLevel="1">
      <c r="B405" s="41" t="s">
        <v>19</v>
      </c>
      <c r="C405" s="251">
        <v>0.33320223556199546</v>
      </c>
      <c r="D405" s="186">
        <v>3.118401987166218E-2</v>
      </c>
      <c r="E405" s="251">
        <v>3.3678327468433036E-2</v>
      </c>
      <c r="F405" s="186">
        <v>0.1454771268888429</v>
      </c>
      <c r="G405" s="251">
        <v>6.4500103498240535E-2</v>
      </c>
      <c r="H405" s="186">
        <v>0.2437176567998344</v>
      </c>
      <c r="I405" s="251">
        <v>0</v>
      </c>
      <c r="J405" s="186">
        <v>1.4500103498240531E-2</v>
      </c>
      <c r="K405" s="251">
        <v>0.1111674601531774</v>
      </c>
      <c r="L405" s="186">
        <v>5.5795901469675016E-2</v>
      </c>
      <c r="M405" s="251">
        <v>5.6924032291451043E-3</v>
      </c>
      <c r="N405" s="186">
        <v>2.5388118401987167E-2</v>
      </c>
      <c r="O405" s="251">
        <v>2.429103705237011E-2</v>
      </c>
      <c r="P405" s="186">
        <v>2.4218588283999171E-3</v>
      </c>
      <c r="Q405" s="251">
        <v>5.6096046367211756E-3</v>
      </c>
      <c r="R405" s="186">
        <v>0</v>
      </c>
      <c r="S405" s="251">
        <v>0</v>
      </c>
      <c r="T405" s="186">
        <v>5.6820534050921138E-3</v>
      </c>
      <c r="U405" s="251">
        <v>2.3804595321879527E-3</v>
      </c>
      <c r="V405" s="186">
        <v>2.0699648105982197E-3</v>
      </c>
      <c r="W405" s="251">
        <v>3.7880356033947421E-3</v>
      </c>
      <c r="X405" s="186">
        <v>0.66617677499482508</v>
      </c>
      <c r="Y405" s="256">
        <v>1</v>
      </c>
    </row>
    <row r="406" spans="2:25" ht="15" hidden="1" customHeight="1" outlineLevel="1">
      <c r="B406" s="41" t="s">
        <v>20</v>
      </c>
      <c r="C406" s="251">
        <v>0.21317962835512733</v>
      </c>
      <c r="D406" s="186">
        <v>2.4210992036181298E-2</v>
      </c>
      <c r="E406" s="251">
        <v>4.0400812768328256E-2</v>
      </c>
      <c r="F406" s="186">
        <v>0.15131255530429652</v>
      </c>
      <c r="G406" s="251">
        <v>7.087962507783567E-2</v>
      </c>
      <c r="H406" s="186">
        <v>0.20584668829679154</v>
      </c>
      <c r="I406" s="251">
        <v>0</v>
      </c>
      <c r="J406" s="186">
        <v>1.0159604103169141E-2</v>
      </c>
      <c r="K406" s="251">
        <v>0.25340019008291548</v>
      </c>
      <c r="L406" s="186">
        <v>0.10484055976141317</v>
      </c>
      <c r="M406" s="251">
        <v>1.9958706125258088E-2</v>
      </c>
      <c r="N406" s="186">
        <v>4.2236096090191064E-2</v>
      </c>
      <c r="O406" s="251">
        <v>8.6364828106053157E-2</v>
      </c>
      <c r="P406" s="186">
        <v>3.9655228918821488E-3</v>
      </c>
      <c r="Q406" s="251">
        <v>4.8749713236980958E-3</v>
      </c>
      <c r="R406" s="186">
        <v>0</v>
      </c>
      <c r="S406" s="251">
        <v>0</v>
      </c>
      <c r="T406" s="186">
        <v>7.7016353685314459E-3</v>
      </c>
      <c r="U406" s="251">
        <v>2.7611182119096776E-3</v>
      </c>
      <c r="V406" s="186">
        <v>4.0474551830367387E-3</v>
      </c>
      <c r="W406" s="251">
        <v>4.9650968439681449E-3</v>
      </c>
      <c r="X406" s="186">
        <v>0.78452626749254417</v>
      </c>
      <c r="Y406" s="256">
        <v>1</v>
      </c>
    </row>
    <row r="407" spans="2:25" ht="15" hidden="1" customHeight="1" outlineLevel="1">
      <c r="B407" s="41" t="s">
        <v>21</v>
      </c>
      <c r="C407" s="251">
        <v>0.19907726208511226</v>
      </c>
      <c r="D407" s="186">
        <v>3.9130285084699075E-2</v>
      </c>
      <c r="E407" s="251">
        <v>4.082598815590139E-2</v>
      </c>
      <c r="F407" s="186">
        <v>0.16093685442776476</v>
      </c>
      <c r="G407" s="251">
        <v>5.291110039939402E-2</v>
      </c>
      <c r="H407" s="186">
        <v>0.22610521966671257</v>
      </c>
      <c r="I407" s="251">
        <v>0</v>
      </c>
      <c r="J407" s="186">
        <v>9.0035807739980711E-3</v>
      </c>
      <c r="K407" s="251">
        <v>0.23489360969563422</v>
      </c>
      <c r="L407" s="186">
        <v>0.10299029059358215</v>
      </c>
      <c r="M407" s="251">
        <v>1.3875499242528577E-2</v>
      </c>
      <c r="N407" s="186">
        <v>4.331359316898499E-2</v>
      </c>
      <c r="O407" s="251">
        <v>7.4714226690538496E-2</v>
      </c>
      <c r="P407" s="186">
        <v>4.7255887618785292E-3</v>
      </c>
      <c r="Q407" s="251">
        <v>7.1959785153560118E-3</v>
      </c>
      <c r="R407" s="186">
        <v>0</v>
      </c>
      <c r="S407" s="251">
        <v>0</v>
      </c>
      <c r="T407" s="186">
        <v>1.229169535876601E-2</v>
      </c>
      <c r="U407" s="251">
        <v>3.2536840655557086E-3</v>
      </c>
      <c r="V407" s="186">
        <v>4.6911582426662993E-3</v>
      </c>
      <c r="W407" s="251">
        <v>3.3483679933893405E-3</v>
      </c>
      <c r="X407" s="186">
        <v>0.7993131111417161</v>
      </c>
      <c r="Y407" s="256">
        <v>1</v>
      </c>
    </row>
    <row r="408" spans="2:25" ht="15" hidden="1" customHeight="1" outlineLevel="1">
      <c r="B408" s="41" t="s">
        <v>22</v>
      </c>
      <c r="C408" s="251">
        <v>0.17713547242233987</v>
      </c>
      <c r="D408" s="186">
        <v>4.1238704201988642E-2</v>
      </c>
      <c r="E408" s="251">
        <v>4.1016887037197775E-2</v>
      </c>
      <c r="F408" s="186">
        <v>0.18042415299597836</v>
      </c>
      <c r="G408" s="251">
        <v>3.2433527182246909E-2</v>
      </c>
      <c r="H408" s="186">
        <v>0.21482510198767468</v>
      </c>
      <c r="I408" s="251">
        <v>0</v>
      </c>
      <c r="J408" s="186">
        <v>1.0502560541619651E-2</v>
      </c>
      <c r="K408" s="251">
        <v>0.26226504257925143</v>
      </c>
      <c r="L408" s="186">
        <v>0.10962590052946793</v>
      </c>
      <c r="M408" s="251">
        <v>1.9674218094494111E-2</v>
      </c>
      <c r="N408" s="186">
        <v>5.0612890470541717E-2</v>
      </c>
      <c r="O408" s="251">
        <v>8.2352033484747664E-2</v>
      </c>
      <c r="P408" s="186">
        <v>4.947487197291902E-3</v>
      </c>
      <c r="Q408" s="251">
        <v>9.5960034333439428E-3</v>
      </c>
      <c r="R408" s="186">
        <v>0</v>
      </c>
      <c r="S408" s="251">
        <v>0</v>
      </c>
      <c r="T408" s="186">
        <v>1.4611000202528715E-2</v>
      </c>
      <c r="U408" s="251">
        <v>4.3881221730366774E-3</v>
      </c>
      <c r="V408" s="186">
        <v>2.3146138934698954E-3</v>
      </c>
      <c r="W408" s="251">
        <v>3.3658343700874731E-3</v>
      </c>
      <c r="X408" s="186">
        <v>0.82192903779571613</v>
      </c>
      <c r="Y408" s="256">
        <v>1</v>
      </c>
    </row>
    <row r="409" spans="2:25" ht="15" customHeight="1" collapsed="1">
      <c r="B409" s="197">
        <v>1980</v>
      </c>
      <c r="C409" s="199">
        <v>0.32337510035434014</v>
      </c>
      <c r="D409" s="199">
        <v>2.603874623277163E-2</v>
      </c>
      <c r="E409" s="199">
        <v>3.8001403909931189E-2</v>
      </c>
      <c r="F409" s="199">
        <v>0.13316211797046745</v>
      </c>
      <c r="G409" s="199">
        <v>4.6834267171625886E-2</v>
      </c>
      <c r="H409" s="199">
        <v>0.26987604400038673</v>
      </c>
      <c r="I409" s="199">
        <v>0</v>
      </c>
      <c r="J409" s="199">
        <v>1.255448557629662E-2</v>
      </c>
      <c r="K409" s="199">
        <v>0.12172739768060628</v>
      </c>
      <c r="L409" s="199">
        <v>5.3452819799333355E-2</v>
      </c>
      <c r="M409" s="199">
        <v>8.9791389072200484E-3</v>
      </c>
      <c r="N409" s="199">
        <v>2.5293076706444116E-2</v>
      </c>
      <c r="O409" s="199">
        <v>3.400236226760877E-2</v>
      </c>
      <c r="P409" s="199">
        <v>3.4467249807697965E-3</v>
      </c>
      <c r="Q409" s="199">
        <v>5.1507521846772056E-3</v>
      </c>
      <c r="R409" s="199">
        <v>0</v>
      </c>
      <c r="S409" s="199">
        <v>0</v>
      </c>
      <c r="T409" s="199">
        <v>8.5705758973044083E-3</v>
      </c>
      <c r="U409" s="199">
        <v>2.3900095415435442E-3</v>
      </c>
      <c r="V409" s="199">
        <v>3.766177539963095E-3</v>
      </c>
      <c r="W409" s="199">
        <v>4.1411139647004923E-3</v>
      </c>
      <c r="X409" s="199">
        <v>0.67565981665104424</v>
      </c>
      <c r="Y409" s="199">
        <v>1</v>
      </c>
    </row>
    <row r="410" spans="2:25" ht="15" hidden="1" customHeight="1" outlineLevel="1">
      <c r="B410" s="41" t="s">
        <v>11</v>
      </c>
      <c r="C410" s="251">
        <v>0.2225038582051162</v>
      </c>
      <c r="D410" s="186">
        <v>4.3932095589954638E-2</v>
      </c>
      <c r="E410" s="251">
        <v>3.1146237665435159E-2</v>
      </c>
      <c r="F410" s="186">
        <v>0.16473834354393677</v>
      </c>
      <c r="G410" s="251">
        <v>3.011738296777814E-2</v>
      </c>
      <c r="H410" s="186">
        <v>0.20001870644904832</v>
      </c>
      <c r="I410" s="251">
        <v>0</v>
      </c>
      <c r="J410" s="186">
        <v>1.5124164055558154E-2</v>
      </c>
      <c r="K410" s="251">
        <v>0.25664312771828091</v>
      </c>
      <c r="L410" s="186">
        <v>0.11610157601833232</v>
      </c>
      <c r="M410" s="251">
        <v>2.1867838937473693E-2</v>
      </c>
      <c r="N410" s="186">
        <v>5.0778655941635879E-2</v>
      </c>
      <c r="O410" s="251">
        <v>6.7895056820838989E-2</v>
      </c>
      <c r="P410" s="186">
        <v>5.4529298975821913E-3</v>
      </c>
      <c r="Q410" s="251">
        <v>1.0372725997287564E-2</v>
      </c>
      <c r="R410" s="186">
        <v>0</v>
      </c>
      <c r="S410" s="251">
        <v>0</v>
      </c>
      <c r="T410" s="186">
        <v>1.068138240658467E-2</v>
      </c>
      <c r="U410" s="251">
        <v>2.9743253986811951E-3</v>
      </c>
      <c r="V410" s="186">
        <v>2.1980077631763551E-3</v>
      </c>
      <c r="W410" s="251">
        <v>3.1520366646401346E-3</v>
      </c>
      <c r="X410" s="186">
        <v>0.77655146611794401</v>
      </c>
      <c r="Y410" s="256">
        <v>1</v>
      </c>
    </row>
    <row r="411" spans="2:25" ht="15" hidden="1" customHeight="1" outlineLevel="1">
      <c r="B411" s="41" t="s">
        <v>12</v>
      </c>
      <c r="C411" s="251">
        <v>0.22970752546828788</v>
      </c>
      <c r="D411" s="186">
        <v>2.1959753339390306E-2</v>
      </c>
      <c r="E411" s="251">
        <v>2.6744118613597264E-2</v>
      </c>
      <c r="F411" s="186">
        <v>0.17535906903017534</v>
      </c>
      <c r="G411" s="251">
        <v>3.8477895265894728E-2</v>
      </c>
      <c r="H411" s="186">
        <v>0.2290406139452166</v>
      </c>
      <c r="I411" s="251">
        <v>0</v>
      </c>
      <c r="J411" s="186">
        <v>9.4624113200982001E-3</v>
      </c>
      <c r="K411" s="251">
        <v>0.23586437532620672</v>
      </c>
      <c r="L411" s="186">
        <v>0.10304266300670778</v>
      </c>
      <c r="M411" s="251">
        <v>2.2133730258452378E-2</v>
      </c>
      <c r="N411" s="186">
        <v>5.6291198700972336E-2</v>
      </c>
      <c r="O411" s="251">
        <v>5.4396783360074231E-2</v>
      </c>
      <c r="P411" s="186">
        <v>4.9776729620537013E-3</v>
      </c>
      <c r="Q411" s="251">
        <v>1.134716127660397E-2</v>
      </c>
      <c r="R411" s="186">
        <v>0</v>
      </c>
      <c r="S411" s="251">
        <v>0</v>
      </c>
      <c r="T411" s="186">
        <v>8.6311882623571947E-3</v>
      </c>
      <c r="U411" s="251">
        <v>2.599988401538729E-3</v>
      </c>
      <c r="V411" s="186">
        <v>2.6386499391080785E-3</v>
      </c>
      <c r="W411" s="251">
        <v>2.3776845605149718E-3</v>
      </c>
      <c r="X411" s="186">
        <v>0.76948058224275584</v>
      </c>
      <c r="Y411" s="256">
        <v>1</v>
      </c>
    </row>
    <row r="412" spans="2:25" ht="15" hidden="1" customHeight="1" outlineLevel="1">
      <c r="B412" s="41" t="s">
        <v>13</v>
      </c>
      <c r="C412" s="251">
        <v>0.32788192693770912</v>
      </c>
      <c r="D412" s="186">
        <v>1.7490947426318924E-2</v>
      </c>
      <c r="E412" s="251">
        <v>2.5888068937067424E-2</v>
      </c>
      <c r="F412" s="186">
        <v>0.11172021817848467</v>
      </c>
      <c r="G412" s="251">
        <v>5.7633955172571846E-2</v>
      </c>
      <c r="H412" s="186">
        <v>0.29642938992528761</v>
      </c>
      <c r="I412" s="251">
        <v>0</v>
      </c>
      <c r="J412" s="186">
        <v>1.1083100334601458E-2</v>
      </c>
      <c r="K412" s="251">
        <v>0.12412339001695925</v>
      </c>
      <c r="L412" s="186">
        <v>6.4674336526561849E-2</v>
      </c>
      <c r="M412" s="251">
        <v>1.1138103313929504E-2</v>
      </c>
      <c r="N412" s="186">
        <v>3.0315808772975204E-2</v>
      </c>
      <c r="O412" s="251">
        <v>1.799514140349269E-2</v>
      </c>
      <c r="P412" s="186">
        <v>4.7944263647614243E-3</v>
      </c>
      <c r="Q412" s="251">
        <v>5.8486501352156576E-3</v>
      </c>
      <c r="R412" s="186">
        <v>0</v>
      </c>
      <c r="S412" s="251">
        <v>0</v>
      </c>
      <c r="T412" s="186">
        <v>9.1029930787917684E-3</v>
      </c>
      <c r="U412" s="251">
        <v>2.2367878260072423E-3</v>
      </c>
      <c r="V412" s="186">
        <v>2.7501489664023466E-3</v>
      </c>
      <c r="W412" s="251">
        <v>2.5484713755328414E-3</v>
      </c>
      <c r="X412" s="186">
        <v>0.67165054773800259</v>
      </c>
      <c r="Y412" s="256">
        <v>1</v>
      </c>
    </row>
    <row r="413" spans="2:25" ht="15" hidden="1" customHeight="1" outlineLevel="1">
      <c r="B413" s="41" t="s">
        <v>14</v>
      </c>
      <c r="C413" s="251">
        <v>0.40895367487498818</v>
      </c>
      <c r="D413" s="186">
        <v>3.5031606755354279E-2</v>
      </c>
      <c r="E413" s="251">
        <v>4.0588734786300595E-2</v>
      </c>
      <c r="F413" s="186">
        <v>9.7914897631852058E-2</v>
      </c>
      <c r="G413" s="251">
        <v>5.9165959052740823E-2</v>
      </c>
      <c r="H413" s="186">
        <v>0.31325596754410795</v>
      </c>
      <c r="I413" s="251">
        <v>0</v>
      </c>
      <c r="J413" s="186">
        <v>7.3120105670346257E-3</v>
      </c>
      <c r="K413" s="251">
        <v>9.2933295593923947E-3</v>
      </c>
      <c r="L413" s="186">
        <v>7.3591848287574298E-4</v>
      </c>
      <c r="M413" s="251">
        <v>1.3303141805830739E-3</v>
      </c>
      <c r="N413" s="186">
        <v>7.1799226342107742E-3</v>
      </c>
      <c r="O413" s="251">
        <v>4.7174261722804039E-5</v>
      </c>
      <c r="P413" s="186">
        <v>4.4060760449098971E-3</v>
      </c>
      <c r="Q413" s="251">
        <v>4.4721200113218224E-3</v>
      </c>
      <c r="R413" s="186">
        <v>0</v>
      </c>
      <c r="S413" s="251">
        <v>0</v>
      </c>
      <c r="T413" s="186">
        <v>9.8122464383432403E-3</v>
      </c>
      <c r="U413" s="251">
        <v>1.415227851684121E-3</v>
      </c>
      <c r="V413" s="186">
        <v>4.2645532597414852E-3</v>
      </c>
      <c r="W413" s="251">
        <v>3.8494197565808095E-3</v>
      </c>
      <c r="X413" s="186">
        <v>0.59078214925936423</v>
      </c>
      <c r="Y413" s="256">
        <v>1</v>
      </c>
    </row>
    <row r="414" spans="2:25" ht="15" hidden="1" customHeight="1" outlineLevel="1">
      <c r="B414" s="41" t="s">
        <v>15</v>
      </c>
      <c r="C414" s="251">
        <v>0.46615028055623325</v>
      </c>
      <c r="D414" s="186">
        <v>2.0553793608197122E-2</v>
      </c>
      <c r="E414" s="251">
        <v>3.6542013731572162E-2</v>
      </c>
      <c r="F414" s="186">
        <v>9.3515840100372907E-2</v>
      </c>
      <c r="G414" s="251">
        <v>6.6270518941902209E-2</v>
      </c>
      <c r="H414" s="186">
        <v>0.27382114104485417</v>
      </c>
      <c r="I414" s="251">
        <v>0</v>
      </c>
      <c r="J414" s="186">
        <v>9.7497647509845603E-3</v>
      </c>
      <c r="K414" s="251">
        <v>6.2907329313769914E-3</v>
      </c>
      <c r="L414" s="186">
        <v>2.7010072143031404E-4</v>
      </c>
      <c r="M414" s="251">
        <v>6.9703411982016515E-5</v>
      </c>
      <c r="N414" s="186">
        <v>5.6111246645523302E-3</v>
      </c>
      <c r="O414" s="251">
        <v>3.3980413341233053E-4</v>
      </c>
      <c r="P414" s="186">
        <v>2.9623950092357021E-3</v>
      </c>
      <c r="Q414" s="251">
        <v>3.4241801136165617E-3</v>
      </c>
      <c r="R414" s="186">
        <v>0</v>
      </c>
      <c r="S414" s="251">
        <v>0</v>
      </c>
      <c r="T414" s="186">
        <v>1.2180671243857386E-2</v>
      </c>
      <c r="U414" s="251">
        <v>1.4899104311156032E-3</v>
      </c>
      <c r="V414" s="186">
        <v>3.6245774230648591E-3</v>
      </c>
      <c r="W414" s="251">
        <v>3.1802181716795038E-3</v>
      </c>
      <c r="X414" s="186">
        <v>0.53360575750182959</v>
      </c>
      <c r="Y414" s="256">
        <v>1</v>
      </c>
    </row>
    <row r="415" spans="2:25" ht="15" hidden="1" customHeight="1" outlineLevel="1">
      <c r="B415" s="41" t="s">
        <v>16</v>
      </c>
      <c r="C415" s="251">
        <v>0.43884656114406739</v>
      </c>
      <c r="D415" s="186">
        <v>2.2875725116440346E-2</v>
      </c>
      <c r="E415" s="251">
        <v>6.13549251689205E-2</v>
      </c>
      <c r="F415" s="186">
        <v>9.4126908262813128E-2</v>
      </c>
      <c r="G415" s="251">
        <v>5.5282221410029329E-2</v>
      </c>
      <c r="H415" s="186">
        <v>0.28156540808006975</v>
      </c>
      <c r="I415" s="251">
        <v>0</v>
      </c>
      <c r="J415" s="186">
        <v>8.4436822326557776E-3</v>
      </c>
      <c r="K415" s="251">
        <v>6.6818484260638949E-3</v>
      </c>
      <c r="L415" s="186">
        <v>4.4982990806601253E-4</v>
      </c>
      <c r="M415" s="251">
        <v>3.8422971313971903E-4</v>
      </c>
      <c r="N415" s="186">
        <v>5.4729305481364858E-3</v>
      </c>
      <c r="O415" s="251">
        <v>3.7485825672167711E-4</v>
      </c>
      <c r="P415" s="186">
        <v>3.2518953770605489E-3</v>
      </c>
      <c r="Q415" s="251">
        <v>5.4167018096282346E-3</v>
      </c>
      <c r="R415" s="186">
        <v>0</v>
      </c>
      <c r="S415" s="251">
        <v>0</v>
      </c>
      <c r="T415" s="186">
        <v>1.3232496462275202E-2</v>
      </c>
      <c r="U415" s="251">
        <v>2.0617204119692243E-3</v>
      </c>
      <c r="V415" s="186">
        <v>3.0644662486997106E-3</v>
      </c>
      <c r="W415" s="251">
        <v>3.5798963516920166E-3</v>
      </c>
      <c r="X415" s="186">
        <v>0.56093789535831751</v>
      </c>
      <c r="Y415" s="256">
        <v>1</v>
      </c>
    </row>
    <row r="416" spans="2:25" ht="15" hidden="1" customHeight="1" outlineLevel="1">
      <c r="B416" s="41" t="s">
        <v>17</v>
      </c>
      <c r="C416" s="251">
        <v>0.40483296680280656</v>
      </c>
      <c r="D416" s="186">
        <v>2.8733375222536391E-2</v>
      </c>
      <c r="E416" s="251">
        <v>3.3498272070373862E-2</v>
      </c>
      <c r="F416" s="186">
        <v>0.11804901036757776</v>
      </c>
      <c r="G416" s="251">
        <v>6.251963556393339E-2</v>
      </c>
      <c r="H416" s="186">
        <v>0.29442873599329772</v>
      </c>
      <c r="I416" s="251">
        <v>0</v>
      </c>
      <c r="J416" s="186">
        <v>1.223950151848361E-2</v>
      </c>
      <c r="K416" s="251">
        <v>1.6114252801340458E-2</v>
      </c>
      <c r="L416" s="186">
        <v>4.71253534401508E-4</v>
      </c>
      <c r="M416" s="251">
        <v>4.3198240653471569E-4</v>
      </c>
      <c r="N416" s="186">
        <v>1.4870667085558698E-2</v>
      </c>
      <c r="O416" s="251">
        <v>3.4034977484553354E-4</v>
      </c>
      <c r="P416" s="186">
        <v>4.5292700806367162E-3</v>
      </c>
      <c r="Q416" s="251">
        <v>4.8827102314378465E-3</v>
      </c>
      <c r="R416" s="186">
        <v>0</v>
      </c>
      <c r="S416" s="251">
        <v>0</v>
      </c>
      <c r="T416" s="186">
        <v>1.0524662268300346E-2</v>
      </c>
      <c r="U416" s="251">
        <v>2.3955387998743326E-3</v>
      </c>
      <c r="V416" s="186">
        <v>3.4951303801445178E-3</v>
      </c>
      <c r="W416" s="251">
        <v>3.4427688763221278E-3</v>
      </c>
      <c r="X416" s="186">
        <v>0.59485286417425909</v>
      </c>
      <c r="Y416" s="256">
        <v>1</v>
      </c>
    </row>
    <row r="417" spans="2:25" ht="15" hidden="1" customHeight="1" outlineLevel="1">
      <c r="B417" s="41" t="s">
        <v>18</v>
      </c>
      <c r="C417" s="251">
        <v>0.32864398728395511</v>
      </c>
      <c r="D417" s="186">
        <v>2.8672001559055312E-2</v>
      </c>
      <c r="E417" s="251">
        <v>3.9329606216733051E-2</v>
      </c>
      <c r="F417" s="186">
        <v>0.14320166624036249</v>
      </c>
      <c r="G417" s="251">
        <v>0.1068561893277792</v>
      </c>
      <c r="H417" s="186">
        <v>0.29780392443453796</v>
      </c>
      <c r="I417" s="251">
        <v>0</v>
      </c>
      <c r="J417" s="186">
        <v>9.4639529360178321E-3</v>
      </c>
      <c r="K417" s="251">
        <v>1.3860976114785447E-2</v>
      </c>
      <c r="L417" s="186">
        <v>1.0109499275282883E-3</v>
      </c>
      <c r="M417" s="251">
        <v>1.6199559079670162E-3</v>
      </c>
      <c r="N417" s="186">
        <v>1.0694145016504062E-2</v>
      </c>
      <c r="O417" s="251">
        <v>5.3592526278608058E-4</v>
      </c>
      <c r="P417" s="186">
        <v>4.8964080827273724E-3</v>
      </c>
      <c r="Q417" s="251">
        <v>4.1412406669833497E-3</v>
      </c>
      <c r="R417" s="186">
        <v>0</v>
      </c>
      <c r="S417" s="251">
        <v>0</v>
      </c>
      <c r="T417" s="186">
        <v>1.2155759369557009E-2</v>
      </c>
      <c r="U417" s="251">
        <v>2.7161666727567265E-3</v>
      </c>
      <c r="V417" s="186">
        <v>3.8976382748078585E-3</v>
      </c>
      <c r="W417" s="251">
        <v>3.7271166002850148E-3</v>
      </c>
      <c r="X417" s="186">
        <v>0.6707226464963888</v>
      </c>
      <c r="Y417" s="256">
        <v>1</v>
      </c>
    </row>
    <row r="418" spans="2:25" ht="15" hidden="1" customHeight="1" outlineLevel="1">
      <c r="B418" s="41" t="s">
        <v>19</v>
      </c>
      <c r="C418" s="251">
        <v>0.25760721638692119</v>
      </c>
      <c r="D418" s="186">
        <v>2.9163904107198938E-2</v>
      </c>
      <c r="E418" s="251">
        <v>4.1987995952123387E-2</v>
      </c>
      <c r="F418" s="186">
        <v>0.14863733119307673</v>
      </c>
      <c r="G418" s="251">
        <v>0.11744948878110061</v>
      </c>
      <c r="H418" s="186">
        <v>0.22523292738248946</v>
      </c>
      <c r="I418" s="251">
        <v>0</v>
      </c>
      <c r="J418" s="186">
        <v>8.9419688034337152E-3</v>
      </c>
      <c r="K418" s="251">
        <v>0.13535959800397809</v>
      </c>
      <c r="L418" s="186">
        <v>4.6323760337788324E-2</v>
      </c>
      <c r="M418" s="251">
        <v>2.6258854730083402E-2</v>
      </c>
      <c r="N418" s="186">
        <v>4.2223540496213838E-2</v>
      </c>
      <c r="O418" s="251">
        <v>2.0553442439892523E-2</v>
      </c>
      <c r="P418" s="186">
        <v>6.9005827546498241E-3</v>
      </c>
      <c r="Q418" s="251">
        <v>6.4556652824789753E-3</v>
      </c>
      <c r="R418" s="186">
        <v>0</v>
      </c>
      <c r="S418" s="251">
        <v>0</v>
      </c>
      <c r="T418" s="186">
        <v>1.2667062148864152E-2</v>
      </c>
      <c r="U418" s="251">
        <v>3.9170185295041354E-3</v>
      </c>
      <c r="V418" s="186">
        <v>2.2420351048609414E-3</v>
      </c>
      <c r="W418" s="251">
        <v>2.4077886729245907E-3</v>
      </c>
      <c r="X418" s="186">
        <v>0.74136336671668346</v>
      </c>
      <c r="Y418" s="256">
        <v>1</v>
      </c>
    </row>
    <row r="419" spans="2:25" ht="15" hidden="1" customHeight="1" outlineLevel="1">
      <c r="B419" s="41" t="s">
        <v>20</v>
      </c>
      <c r="C419" s="251">
        <v>0.16670849317032949</v>
      </c>
      <c r="D419" s="186">
        <v>3.211558455526476E-2</v>
      </c>
      <c r="E419" s="251">
        <v>3.7966514896210515E-2</v>
      </c>
      <c r="F419" s="186">
        <v>0.18163696984906608</v>
      </c>
      <c r="G419" s="251">
        <v>6.94511167676478E-2</v>
      </c>
      <c r="H419" s="186">
        <v>0.21086294052271179</v>
      </c>
      <c r="I419" s="251">
        <v>0</v>
      </c>
      <c r="J419" s="186">
        <v>6.2668052916502346E-3</v>
      </c>
      <c r="K419" s="251">
        <v>0.25743376474384255</v>
      </c>
      <c r="L419" s="186">
        <v>0.12885670239845123</v>
      </c>
      <c r="M419" s="251">
        <v>2.7906643243824615E-2</v>
      </c>
      <c r="N419" s="186">
        <v>5.9305202022012692E-2</v>
      </c>
      <c r="O419" s="251">
        <v>4.1365217079554012E-2</v>
      </c>
      <c r="P419" s="186">
        <v>7.7008568458036067E-3</v>
      </c>
      <c r="Q419" s="251">
        <v>8.575628293837163E-3</v>
      </c>
      <c r="R419" s="186">
        <v>0</v>
      </c>
      <c r="S419" s="251">
        <v>0</v>
      </c>
      <c r="T419" s="186">
        <v>1.0834259491628724E-2</v>
      </c>
      <c r="U419" s="251">
        <v>6.9479797798730862E-3</v>
      </c>
      <c r="V419" s="186">
        <v>1.3623489764457031E-3</v>
      </c>
      <c r="W419" s="251">
        <v>1.4555623274656723E-3</v>
      </c>
      <c r="X419" s="186">
        <v>0.83261033234144777</v>
      </c>
      <c r="Y419" s="256">
        <v>1</v>
      </c>
    </row>
    <row r="420" spans="2:25" ht="15" hidden="1" customHeight="1" outlineLevel="1">
      <c r="B420" s="41" t="s">
        <v>21</v>
      </c>
      <c r="C420" s="251">
        <v>0.1331880638663103</v>
      </c>
      <c r="D420" s="186">
        <v>4.3604354948698451E-2</v>
      </c>
      <c r="E420" s="251">
        <v>3.8799488944105218E-2</v>
      </c>
      <c r="F420" s="186">
        <v>0.17941824281425625</v>
      </c>
      <c r="G420" s="251">
        <v>7.6634869375053885E-2</v>
      </c>
      <c r="H420" s="186">
        <v>0.21878992624177959</v>
      </c>
      <c r="I420" s="251">
        <v>0</v>
      </c>
      <c r="J420" s="186">
        <v>6.3725221235469785E-3</v>
      </c>
      <c r="K420" s="251">
        <v>0.2580440354603814</v>
      </c>
      <c r="L420" s="186">
        <v>0.1190478056733475</v>
      </c>
      <c r="M420" s="251">
        <v>2.3671607396201569E-2</v>
      </c>
      <c r="N420" s="186">
        <v>7.1869194773434494E-2</v>
      </c>
      <c r="O420" s="251">
        <v>4.3455427617397846E-2</v>
      </c>
      <c r="P420" s="186">
        <v>8.7475211437619046E-3</v>
      </c>
      <c r="Q420" s="251">
        <v>1.2509895829250895E-2</v>
      </c>
      <c r="R420" s="186">
        <v>0</v>
      </c>
      <c r="S420" s="251">
        <v>0</v>
      </c>
      <c r="T420" s="186">
        <v>1.2964516103747482E-2</v>
      </c>
      <c r="U420" s="251">
        <v>6.1530502668934546E-3</v>
      </c>
      <c r="V420" s="186">
        <v>1.8811873427444956E-3</v>
      </c>
      <c r="W420" s="251">
        <v>1.983084990476489E-3</v>
      </c>
      <c r="X420" s="186">
        <v>0.86590269558469646</v>
      </c>
      <c r="Y420" s="256">
        <v>1</v>
      </c>
    </row>
    <row r="421" spans="2:25" ht="15" hidden="1" customHeight="1" outlineLevel="1">
      <c r="B421" s="41" t="s">
        <v>22</v>
      </c>
      <c r="C421" s="251">
        <v>0.14648105181747872</v>
      </c>
      <c r="D421" s="186">
        <v>4.6816189739623613E-2</v>
      </c>
      <c r="E421" s="251">
        <v>3.7056678820019888E-2</v>
      </c>
      <c r="F421" s="186">
        <v>0.18126910470297941</v>
      </c>
      <c r="G421" s="251">
        <v>4.9924501896659666E-2</v>
      </c>
      <c r="H421" s="186">
        <v>0.22803373476227304</v>
      </c>
      <c r="I421" s="251">
        <v>0</v>
      </c>
      <c r="J421" s="186">
        <v>9.3249364711081653E-3</v>
      </c>
      <c r="K421" s="251">
        <v>0.25653150664751589</v>
      </c>
      <c r="L421" s="186">
        <v>0.10698633668471255</v>
      </c>
      <c r="M421" s="251">
        <v>2.0358708061724302E-2</v>
      </c>
      <c r="N421" s="186">
        <v>7.5520200346186422E-2</v>
      </c>
      <c r="O421" s="251">
        <v>5.3666261554892646E-2</v>
      </c>
      <c r="P421" s="186">
        <v>8.2569145214156821E-3</v>
      </c>
      <c r="Q421" s="251">
        <v>1.2565830663278458E-2</v>
      </c>
      <c r="R421" s="186">
        <v>0</v>
      </c>
      <c r="S421" s="251">
        <v>0</v>
      </c>
      <c r="T421" s="186">
        <v>1.3663315287445217E-2</v>
      </c>
      <c r="U421" s="251">
        <v>3.9332670423157662E-3</v>
      </c>
      <c r="V421" s="186">
        <v>3.0714838139432109E-3</v>
      </c>
      <c r="W421" s="251">
        <v>2.0623872131992783E-3</v>
      </c>
      <c r="X421" s="186">
        <v>0.85250985158177739</v>
      </c>
      <c r="Y421" s="256">
        <v>1</v>
      </c>
    </row>
    <row r="422" spans="2:25" ht="15" customHeight="1" collapsed="1">
      <c r="B422" s="197">
        <v>1979</v>
      </c>
      <c r="C422" s="199">
        <v>0.28314539471645167</v>
      </c>
      <c r="D422" s="199">
        <v>3.1507467526822548E-2</v>
      </c>
      <c r="E422" s="199">
        <v>3.7676672001064358E-2</v>
      </c>
      <c r="F422" s="199">
        <v>0.14343381504179201</v>
      </c>
      <c r="G422" s="199">
        <v>6.5401429175098516E-2</v>
      </c>
      <c r="H422" s="199">
        <v>0.25182691151980441</v>
      </c>
      <c r="I422" s="199">
        <v>0</v>
      </c>
      <c r="J422" s="199">
        <v>9.2904696714167252E-3</v>
      </c>
      <c r="K422" s="199">
        <v>0.14312841636422874</v>
      </c>
      <c r="L422" s="199">
        <v>6.3044416609152429E-2</v>
      </c>
      <c r="M422" s="199">
        <v>1.4275876301440589E-2</v>
      </c>
      <c r="N422" s="199">
        <v>3.862537333854426E-2</v>
      </c>
      <c r="O422" s="199">
        <v>2.7182750115091456E-2</v>
      </c>
      <c r="P422" s="199">
        <v>5.7640220703460152E-3</v>
      </c>
      <c r="Q422" s="199">
        <v>7.7990053376734217E-3</v>
      </c>
      <c r="R422" s="199">
        <v>0</v>
      </c>
      <c r="S422" s="199">
        <v>0</v>
      </c>
      <c r="T422" s="199">
        <v>1.1453962283263321E-2</v>
      </c>
      <c r="U422" s="199">
        <v>3.413057002965542E-3</v>
      </c>
      <c r="V422" s="199">
        <v>2.7924324626699254E-3</v>
      </c>
      <c r="W422" s="199">
        <v>2.719106542561917E-3</v>
      </c>
      <c r="X422" s="199">
        <v>0.71620676699970731</v>
      </c>
      <c r="Y422" s="199">
        <v>1</v>
      </c>
    </row>
    <row r="423" spans="2:25" ht="15" hidden="1" customHeight="1" outlineLevel="1">
      <c r="B423" s="41" t="s">
        <v>11</v>
      </c>
      <c r="C423" s="251">
        <v>0.1881366411623773</v>
      </c>
      <c r="D423" s="186">
        <v>3.6934848133549733E-2</v>
      </c>
      <c r="E423" s="251">
        <v>2.8765746966535281E-2</v>
      </c>
      <c r="F423" s="186">
        <v>0.20095061442151635</v>
      </c>
      <c r="G423" s="251">
        <v>3.1200247314321045E-2</v>
      </c>
      <c r="H423" s="186">
        <v>0.2187186026740861</v>
      </c>
      <c r="I423" s="251">
        <v>0</v>
      </c>
      <c r="J423" s="186">
        <v>1.169333024190432E-2</v>
      </c>
      <c r="K423" s="251">
        <v>0.24780894968699282</v>
      </c>
      <c r="L423" s="186">
        <v>0.10965298709328387</v>
      </c>
      <c r="M423" s="251">
        <v>2.530334647190664E-2</v>
      </c>
      <c r="N423" s="186">
        <v>6.2678723239817602E-2</v>
      </c>
      <c r="O423" s="251">
        <v>5.0173892881984698E-2</v>
      </c>
      <c r="P423" s="186">
        <v>6.7856866836695263E-3</v>
      </c>
      <c r="Q423" s="251">
        <v>1.013215859030837E-2</v>
      </c>
      <c r="R423" s="186">
        <v>0</v>
      </c>
      <c r="S423" s="251">
        <v>0</v>
      </c>
      <c r="T423" s="186">
        <v>1.173970167710024E-2</v>
      </c>
      <c r="U423" s="251">
        <v>2.4654146379163768E-3</v>
      </c>
      <c r="V423" s="186">
        <v>1.762114537444934E-3</v>
      </c>
      <c r="W423" s="251">
        <v>2.2181003168714737E-3</v>
      </c>
      <c r="X423" s="186">
        <v>0.81117551588221648</v>
      </c>
      <c r="Y423" s="256">
        <v>1</v>
      </c>
    </row>
    <row r="424" spans="2:25" ht="15" hidden="1" customHeight="1" outlineLevel="1">
      <c r="B424" s="41" t="s">
        <v>12</v>
      </c>
      <c r="C424" s="251">
        <v>0.18135387677047218</v>
      </c>
      <c r="D424" s="186">
        <v>3.7096347890980895E-2</v>
      </c>
      <c r="E424" s="251">
        <v>2.7316966992646029E-2</v>
      </c>
      <c r="F424" s="186">
        <v>0.19208942925107667</v>
      </c>
      <c r="G424" s="251">
        <v>3.6451126416766427E-2</v>
      </c>
      <c r="H424" s="186">
        <v>0.24820815000233212</v>
      </c>
      <c r="I424" s="251">
        <v>0</v>
      </c>
      <c r="J424" s="186">
        <v>8.2013090999549128E-3</v>
      </c>
      <c r="K424" s="251">
        <v>0.2268614250843452</v>
      </c>
      <c r="L424" s="186">
        <v>9.3347222438159794E-2</v>
      </c>
      <c r="M424" s="251">
        <v>2.3453411900060634E-2</v>
      </c>
      <c r="N424" s="186">
        <v>6.8066978653275087E-2</v>
      </c>
      <c r="O424" s="251">
        <v>4.1993812092849706E-2</v>
      </c>
      <c r="P424" s="186">
        <v>6.8331286245121971E-3</v>
      </c>
      <c r="Q424" s="251">
        <v>1.9037920365677329E-2</v>
      </c>
      <c r="R424" s="186">
        <v>0</v>
      </c>
      <c r="S424" s="251">
        <v>0</v>
      </c>
      <c r="T424" s="186">
        <v>8.2557253688645658E-3</v>
      </c>
      <c r="U424" s="251">
        <v>2.8218722306006003E-3</v>
      </c>
      <c r="V424" s="186">
        <v>1.5392030348730546E-3</v>
      </c>
      <c r="W424" s="251">
        <v>2.6042071549619863E-3</v>
      </c>
      <c r="X424" s="186">
        <v>0.81731681151759195</v>
      </c>
      <c r="Y424" s="256">
        <v>1</v>
      </c>
    </row>
    <row r="425" spans="2:25" ht="15" hidden="1" customHeight="1" outlineLevel="1">
      <c r="B425" s="41" t="s">
        <v>13</v>
      </c>
      <c r="C425" s="251">
        <v>0.26803808453311734</v>
      </c>
      <c r="D425" s="186">
        <v>6.1176587268790189E-2</v>
      </c>
      <c r="E425" s="251">
        <v>2.5464072598641255E-2</v>
      </c>
      <c r="F425" s="186">
        <v>0.13018827379870077</v>
      </c>
      <c r="G425" s="251">
        <v>5.865580111410483E-2</v>
      </c>
      <c r="H425" s="186">
        <v>0.26431889184587665</v>
      </c>
      <c r="I425" s="251">
        <v>0</v>
      </c>
      <c r="J425" s="186">
        <v>1.2488222556490404E-2</v>
      </c>
      <c r="K425" s="251">
        <v>0.13797378382399128</v>
      </c>
      <c r="L425" s="186">
        <v>6.4168471163859361E-2</v>
      </c>
      <c r="M425" s="251">
        <v>2.7794766682645421E-2</v>
      </c>
      <c r="N425" s="186">
        <v>3.6720829132023076E-2</v>
      </c>
      <c r="O425" s="251">
        <v>9.289716845463411E-3</v>
      </c>
      <c r="P425" s="186">
        <v>5.9837677901383541E-3</v>
      </c>
      <c r="Q425" s="251">
        <v>1.6207415243731094E-2</v>
      </c>
      <c r="R425" s="186">
        <v>0</v>
      </c>
      <c r="S425" s="251">
        <v>0</v>
      </c>
      <c r="T425" s="186">
        <v>9.5955171330809799E-3</v>
      </c>
      <c r="U425" s="251">
        <v>2.8927054234094253E-3</v>
      </c>
      <c r="V425" s="186">
        <v>2.8844405507711126E-3</v>
      </c>
      <c r="W425" s="251">
        <v>2.7356728432814852E-3</v>
      </c>
      <c r="X425" s="186">
        <v>0.73056515199100791</v>
      </c>
      <c r="Y425" s="256">
        <v>1</v>
      </c>
    </row>
    <row r="426" spans="2:25" ht="15" hidden="1" customHeight="1" outlineLevel="1">
      <c r="B426" s="41" t="s">
        <v>14</v>
      </c>
      <c r="C426" s="251">
        <v>0.40583523093253016</v>
      </c>
      <c r="D426" s="186">
        <v>5.3734565941194079E-2</v>
      </c>
      <c r="E426" s="251">
        <v>2.7016974062616238E-2</v>
      </c>
      <c r="F426" s="186">
        <v>0.11747575457918659</v>
      </c>
      <c r="G426" s="251">
        <v>5.935932212615784E-2</v>
      </c>
      <c r="H426" s="186">
        <v>0.25072804303845703</v>
      </c>
      <c r="I426" s="251">
        <v>0</v>
      </c>
      <c r="J426" s="186">
        <v>1.2855289538860715E-2</v>
      </c>
      <c r="K426" s="251">
        <v>3.4737405535848753E-2</v>
      </c>
      <c r="L426" s="186">
        <v>1.0306004880836819E-2</v>
      </c>
      <c r="M426" s="251">
        <v>1.0324149255627024E-2</v>
      </c>
      <c r="N426" s="186">
        <v>1.3889518901902438E-2</v>
      </c>
      <c r="O426" s="251">
        <v>2.17732497482468E-4</v>
      </c>
      <c r="P426" s="186">
        <v>4.6449599462926507E-3</v>
      </c>
      <c r="Q426" s="251">
        <v>1.1539822366570803E-2</v>
      </c>
      <c r="R426" s="186">
        <v>0</v>
      </c>
      <c r="S426" s="251">
        <v>0</v>
      </c>
      <c r="T426" s="186">
        <v>1.0605387064875212E-2</v>
      </c>
      <c r="U426" s="251">
        <v>2.8577390294573925E-3</v>
      </c>
      <c r="V426" s="186">
        <v>4.2911446378836402E-3</v>
      </c>
      <c r="W426" s="251">
        <v>3.1934099630761973E-3</v>
      </c>
      <c r="X426" s="186">
        <v>0.5930398178304771</v>
      </c>
      <c r="Y426" s="256">
        <v>1</v>
      </c>
    </row>
    <row r="427" spans="2:25" ht="15" hidden="1" customHeight="1" outlineLevel="1">
      <c r="B427" s="41" t="s">
        <v>15</v>
      </c>
      <c r="C427" s="251">
        <v>0.43422439324589407</v>
      </c>
      <c r="D427" s="186">
        <v>4.6501788530328089E-2</v>
      </c>
      <c r="E427" s="251">
        <v>4.081695449824993E-2</v>
      </c>
      <c r="F427" s="186">
        <v>0.10328089541905458</v>
      </c>
      <c r="G427" s="251">
        <v>5.8917650678872266E-2</v>
      </c>
      <c r="H427" s="186">
        <v>0.25766375629831917</v>
      </c>
      <c r="I427" s="251">
        <v>0</v>
      </c>
      <c r="J427" s="186">
        <v>1.4415939074579791E-2</v>
      </c>
      <c r="K427" s="251">
        <v>8.3387822608561868E-3</v>
      </c>
      <c r="L427" s="186">
        <v>4.6155621370052696E-4</v>
      </c>
      <c r="M427" s="251">
        <v>2.3385514827493365E-3</v>
      </c>
      <c r="N427" s="186">
        <v>5.4155929074195157E-3</v>
      </c>
      <c r="O427" s="251">
        <v>1.230816569868072E-4</v>
      </c>
      <c r="P427" s="186">
        <v>4.4694026693334358E-3</v>
      </c>
      <c r="Q427" s="251">
        <v>9.8157621446978722E-3</v>
      </c>
      <c r="R427" s="186">
        <v>0</v>
      </c>
      <c r="S427" s="251">
        <v>0</v>
      </c>
      <c r="T427" s="186">
        <v>1.2177391438132236E-2</v>
      </c>
      <c r="U427" s="251">
        <v>1.7539136120620024E-3</v>
      </c>
      <c r="V427" s="186">
        <v>4.2078541482364704E-3</v>
      </c>
      <c r="W427" s="251">
        <v>2.8847263356282936E-3</v>
      </c>
      <c r="X427" s="186">
        <v>0.56524481710835039</v>
      </c>
      <c r="Y427" s="256">
        <v>1</v>
      </c>
    </row>
    <row r="428" spans="2:25" ht="15" hidden="1" customHeight="1" outlineLevel="1">
      <c r="B428" s="41" t="s">
        <v>16</v>
      </c>
      <c r="C428" s="251">
        <v>0.39647666810926402</v>
      </c>
      <c r="D428" s="186">
        <v>4.6290403333248471E-2</v>
      </c>
      <c r="E428" s="251">
        <v>5.1899561280687019E-2</v>
      </c>
      <c r="F428" s="186">
        <v>0.11133457226988451</v>
      </c>
      <c r="G428" s="251">
        <v>6.835365698429266E-2</v>
      </c>
      <c r="H428" s="186">
        <v>0.25254788150335616</v>
      </c>
      <c r="I428" s="251">
        <v>0</v>
      </c>
      <c r="J428" s="186">
        <v>9.3344534677494637E-3</v>
      </c>
      <c r="K428" s="251">
        <v>2.5449114499800581E-2</v>
      </c>
      <c r="L428" s="186">
        <v>5.8552480843155729E-4</v>
      </c>
      <c r="M428" s="251">
        <v>1.9118657875308673E-2</v>
      </c>
      <c r="N428" s="186">
        <v>5.3885254109280996E-3</v>
      </c>
      <c r="O428" s="251">
        <v>3.5640640513225221E-4</v>
      </c>
      <c r="P428" s="186">
        <v>5.3970112777169624E-3</v>
      </c>
      <c r="Q428" s="251">
        <v>9.6484305389373994E-3</v>
      </c>
      <c r="R428" s="186">
        <v>0</v>
      </c>
      <c r="S428" s="251">
        <v>0</v>
      </c>
      <c r="T428" s="186">
        <v>1.2915489252649712E-2</v>
      </c>
      <c r="U428" s="251">
        <v>3.66589445278888E-3</v>
      </c>
      <c r="V428" s="186">
        <v>3.1312848450905017E-3</v>
      </c>
      <c r="W428" s="251">
        <v>3.2670587137123121E-3</v>
      </c>
      <c r="X428" s="186">
        <v>0.6032348124199145</v>
      </c>
      <c r="Y428" s="256">
        <v>1</v>
      </c>
    </row>
    <row r="429" spans="2:25" ht="15" hidden="1" customHeight="1" outlineLevel="1">
      <c r="B429" s="41" t="s">
        <v>17</v>
      </c>
      <c r="C429" s="251">
        <v>0.35094984212433356</v>
      </c>
      <c r="D429" s="186">
        <v>2.5298928515968735E-2</v>
      </c>
      <c r="E429" s="251">
        <v>3.6169056369377298E-2</v>
      </c>
      <c r="F429" s="186">
        <v>0.10563434960401677</v>
      </c>
      <c r="G429" s="251">
        <v>6.9711165174180856E-2</v>
      </c>
      <c r="H429" s="186">
        <v>0.33182359335369327</v>
      </c>
      <c r="I429" s="251">
        <v>0</v>
      </c>
      <c r="J429" s="186">
        <v>1.1581862415238883E-2</v>
      </c>
      <c r="K429" s="251">
        <v>3.0061079766033439E-2</v>
      </c>
      <c r="L429" s="186">
        <v>9.9254619804337706E-3</v>
      </c>
      <c r="M429" s="251">
        <v>3.2351570992287387E-3</v>
      </c>
      <c r="N429" s="186">
        <v>1.5955794813396137E-2</v>
      </c>
      <c r="O429" s="251">
        <v>9.4466587297479165E-4</v>
      </c>
      <c r="P429" s="186">
        <v>5.8232827786117297E-3</v>
      </c>
      <c r="Q429" s="251">
        <v>5.8621046638024739E-3</v>
      </c>
      <c r="R429" s="186">
        <v>0</v>
      </c>
      <c r="S429" s="251">
        <v>0</v>
      </c>
      <c r="T429" s="186">
        <v>1.5011128940421347E-2</v>
      </c>
      <c r="U429" s="251">
        <v>3.7916041202960818E-3</v>
      </c>
      <c r="V429" s="186">
        <v>3.9598322894559756E-3</v>
      </c>
      <c r="W429" s="251">
        <v>3.701019721517677E-3</v>
      </c>
      <c r="X429" s="186">
        <v>0.64842900771261447</v>
      </c>
      <c r="Y429" s="256">
        <v>1</v>
      </c>
    </row>
    <row r="430" spans="2:25" ht="15" hidden="1" customHeight="1" outlineLevel="1">
      <c r="B430" s="41" t="s">
        <v>18</v>
      </c>
      <c r="C430" s="251">
        <v>0.30336543880963412</v>
      </c>
      <c r="D430" s="186">
        <v>2.4210618604476396E-2</v>
      </c>
      <c r="E430" s="251">
        <v>4.1444871682468909E-2</v>
      </c>
      <c r="F430" s="186">
        <v>0.12300697636552649</v>
      </c>
      <c r="G430" s="251">
        <v>0.11355068198043612</v>
      </c>
      <c r="H430" s="186">
        <v>0.30893901629488607</v>
      </c>
      <c r="I430" s="251">
        <v>0</v>
      </c>
      <c r="J430" s="186">
        <v>1.2787915983016245E-2</v>
      </c>
      <c r="K430" s="251">
        <v>3.5608271439485979E-2</v>
      </c>
      <c r="L430" s="186">
        <v>9.39366991896394E-3</v>
      </c>
      <c r="M430" s="251">
        <v>2.5676031111834773E-3</v>
      </c>
      <c r="N430" s="186">
        <v>1.6595483523502961E-2</v>
      </c>
      <c r="O430" s="251">
        <v>7.0515148858355985E-3</v>
      </c>
      <c r="P430" s="186">
        <v>5.8491251362082141E-3</v>
      </c>
      <c r="Q430" s="251">
        <v>5.6236770581530792E-3</v>
      </c>
      <c r="R430" s="186">
        <v>0</v>
      </c>
      <c r="S430" s="251">
        <v>0</v>
      </c>
      <c r="T430" s="186">
        <v>9.5189188512167927E-3</v>
      </c>
      <c r="U430" s="251">
        <v>6.6006187297253287E-3</v>
      </c>
      <c r="V430" s="186">
        <v>4.3586628423992685E-3</v>
      </c>
      <c r="W430" s="251">
        <v>4.1206898711188484E-3</v>
      </c>
      <c r="X430" s="186">
        <v>0.69562004483911744</v>
      </c>
      <c r="Y430" s="256">
        <v>1</v>
      </c>
    </row>
    <row r="431" spans="2:25" ht="15" hidden="1" customHeight="1" outlineLevel="1">
      <c r="B431" s="41" t="s">
        <v>19</v>
      </c>
      <c r="C431" s="251">
        <v>0.25938095905021491</v>
      </c>
      <c r="D431" s="186">
        <v>2.8937417179302097E-2</v>
      </c>
      <c r="E431" s="251">
        <v>3.3903965697417611E-2</v>
      </c>
      <c r="F431" s="186">
        <v>0.16003921526378728</v>
      </c>
      <c r="G431" s="251">
        <v>0.13125262602212862</v>
      </c>
      <c r="H431" s="186">
        <v>0.23741394727486237</v>
      </c>
      <c r="I431" s="251">
        <v>0</v>
      </c>
      <c r="J431" s="186">
        <v>1.1549110653839109E-2</v>
      </c>
      <c r="K431" s="251">
        <v>9.7262472931771898E-2</v>
      </c>
      <c r="L431" s="186">
        <v>4.1617737365466867E-2</v>
      </c>
      <c r="M431" s="251">
        <v>9.286691589187792E-3</v>
      </c>
      <c r="N431" s="186">
        <v>3.0585751069262344E-2</v>
      </c>
      <c r="O431" s="251">
        <v>1.5772292907854903E-2</v>
      </c>
      <c r="P431" s="186">
        <v>7.6275842751101584E-3</v>
      </c>
      <c r="Q431" s="251">
        <v>9.0281294103704973E-3</v>
      </c>
      <c r="R431" s="186">
        <v>0</v>
      </c>
      <c r="S431" s="251">
        <v>0</v>
      </c>
      <c r="T431" s="186">
        <v>6.7441634974844053E-3</v>
      </c>
      <c r="U431" s="251">
        <v>5.3759386345762277E-3</v>
      </c>
      <c r="V431" s="186">
        <v>3.059652449337973E-3</v>
      </c>
      <c r="W431" s="251">
        <v>3.7599250169681429E-3</v>
      </c>
      <c r="X431" s="186">
        <v>0.73595414830695616</v>
      </c>
      <c r="Y431" s="256">
        <v>1</v>
      </c>
    </row>
    <row r="432" spans="2:25" ht="15" hidden="1" customHeight="1" outlineLevel="1">
      <c r="B432" s="41" t="s">
        <v>20</v>
      </c>
      <c r="C432" s="251">
        <v>0.22867159491100605</v>
      </c>
      <c r="D432" s="186">
        <v>3.8151591103778672E-2</v>
      </c>
      <c r="E432" s="251">
        <v>2.6380913100034899E-2</v>
      </c>
      <c r="F432" s="186">
        <v>0.20250483835147054</v>
      </c>
      <c r="G432" s="251">
        <v>5.484786953900822E-2</v>
      </c>
      <c r="H432" s="186">
        <v>0.16716107744535041</v>
      </c>
      <c r="I432" s="251">
        <v>0</v>
      </c>
      <c r="J432" s="186">
        <v>8.6138519623084487E-3</v>
      </c>
      <c r="K432" s="251">
        <v>0.23339097052571464</v>
      </c>
      <c r="L432" s="186">
        <v>0.11318569751578413</v>
      </c>
      <c r="M432" s="251">
        <v>3.2551794155905964E-2</v>
      </c>
      <c r="N432" s="186">
        <v>5.0921666296519556E-2</v>
      </c>
      <c r="O432" s="251">
        <v>3.6731812557504996E-2</v>
      </c>
      <c r="P432" s="186">
        <v>6.4802182810368347E-3</v>
      </c>
      <c r="Q432" s="251">
        <v>9.4149560582505783E-3</v>
      </c>
      <c r="R432" s="186">
        <v>0</v>
      </c>
      <c r="S432" s="251">
        <v>0</v>
      </c>
      <c r="T432" s="186">
        <v>5.298391446429138E-3</v>
      </c>
      <c r="U432" s="251">
        <v>5.1238935245407529E-3</v>
      </c>
      <c r="V432" s="186">
        <v>2.3715853929375933E-3</v>
      </c>
      <c r="W432" s="251">
        <v>3.3392556870459086E-3</v>
      </c>
      <c r="X432" s="186">
        <v>0.76307941241790678</v>
      </c>
      <c r="Y432" s="256">
        <v>1</v>
      </c>
    </row>
    <row r="433" spans="2:25" ht="15" hidden="1" customHeight="1" outlineLevel="1">
      <c r="B433" s="41" t="s">
        <v>21</v>
      </c>
      <c r="C433" s="251">
        <v>0.16649256024228593</v>
      </c>
      <c r="D433" s="186">
        <v>3.7457753588201727E-2</v>
      </c>
      <c r="E433" s="251">
        <v>3.8353158056445597E-2</v>
      </c>
      <c r="F433" s="186">
        <v>0.18557696528113066</v>
      </c>
      <c r="G433" s="251">
        <v>8.706491682394768E-2</v>
      </c>
      <c r="H433" s="186">
        <v>0.17655269279726113</v>
      </c>
      <c r="I433" s="251">
        <v>0</v>
      </c>
      <c r="J433" s="186">
        <v>9.6563226967475747E-3</v>
      </c>
      <c r="K433" s="251">
        <v>0.2522319273142255</v>
      </c>
      <c r="L433" s="186">
        <v>0.112004564807093</v>
      </c>
      <c r="M433" s="251">
        <v>3.8353158056445597E-2</v>
      </c>
      <c r="N433" s="186">
        <v>5.7437563095290349E-2</v>
      </c>
      <c r="O433" s="251">
        <v>4.4436641355396565E-2</v>
      </c>
      <c r="P433" s="186">
        <v>9.1910635122679184E-3</v>
      </c>
      <c r="Q433" s="251">
        <v>1.275512443488566E-2</v>
      </c>
      <c r="R433" s="186">
        <v>0</v>
      </c>
      <c r="S433" s="251">
        <v>0</v>
      </c>
      <c r="T433" s="186">
        <v>6.2853882280647852E-3</v>
      </c>
      <c r="U433" s="251">
        <v>7.2597989729184043E-3</v>
      </c>
      <c r="V433" s="186">
        <v>2.1331694684633279E-3</v>
      </c>
      <c r="W433" s="251">
        <v>2.4930869507966465E-3</v>
      </c>
      <c r="X433" s="186">
        <v>0.82701136812535658</v>
      </c>
      <c r="Y433" s="256">
        <v>1</v>
      </c>
    </row>
    <row r="434" spans="2:25" ht="15" hidden="1" customHeight="1" outlineLevel="1">
      <c r="B434" s="41" t="s">
        <v>22</v>
      </c>
      <c r="C434" s="251">
        <v>0.16468480736651833</v>
      </c>
      <c r="D434" s="186">
        <v>4.1598780893093081E-2</v>
      </c>
      <c r="E434" s="251">
        <v>4.1525829017014002E-2</v>
      </c>
      <c r="F434" s="186">
        <v>0.1948139321871783</v>
      </c>
      <c r="G434" s="251">
        <v>5.3133283077596481E-2</v>
      </c>
      <c r="H434" s="186">
        <v>0.1609318386304501</v>
      </c>
      <c r="I434" s="251">
        <v>0</v>
      </c>
      <c r="J434" s="186">
        <v>8.9730807577268201E-3</v>
      </c>
      <c r="K434" s="251">
        <v>0.28472306657263979</v>
      </c>
      <c r="L434" s="186">
        <v>0.1298543394207621</v>
      </c>
      <c r="M434" s="251">
        <v>4.1696050061198517E-2</v>
      </c>
      <c r="N434" s="186">
        <v>6.3857208861221218E-2</v>
      </c>
      <c r="O434" s="251">
        <v>4.9315468229457968E-2</v>
      </c>
      <c r="P434" s="186">
        <v>1.0845512243756536E-2</v>
      </c>
      <c r="Q434" s="251">
        <v>1.0967098703888335E-2</v>
      </c>
      <c r="R434" s="186">
        <v>0</v>
      </c>
      <c r="S434" s="251">
        <v>0</v>
      </c>
      <c r="T434" s="186">
        <v>8.5596867932787001E-3</v>
      </c>
      <c r="U434" s="251">
        <v>1.1356175376310094E-2</v>
      </c>
      <c r="V434" s="186">
        <v>2.2209793384075417E-3</v>
      </c>
      <c r="W434" s="251">
        <v>2.3912003825920613E-3</v>
      </c>
      <c r="X434" s="186">
        <v>0.83204046397393194</v>
      </c>
      <c r="Y434" s="256">
        <v>1</v>
      </c>
    </row>
    <row r="435" spans="2:25" ht="15" customHeight="1" collapsed="1">
      <c r="B435" s="197">
        <v>1978</v>
      </c>
      <c r="C435" s="199">
        <v>0.27513338788567704</v>
      </c>
      <c r="D435" s="199">
        <v>4.0846869596448419E-2</v>
      </c>
      <c r="E435" s="199">
        <v>3.4646415651832622E-2</v>
      </c>
      <c r="F435" s="199">
        <v>0.15514242234621978</v>
      </c>
      <c r="G435" s="199">
        <v>6.524361570959393E-2</v>
      </c>
      <c r="H435" s="199">
        <v>0.23436945759912914</v>
      </c>
      <c r="I435" s="199">
        <v>0</v>
      </c>
      <c r="J435" s="199">
        <v>1.0923551431628757E-2</v>
      </c>
      <c r="K435" s="199">
        <v>0.14316731894978099</v>
      </c>
      <c r="L435" s="199">
        <v>6.1948259200154031E-2</v>
      </c>
      <c r="M435" s="199">
        <v>2.0944397338536789E-2</v>
      </c>
      <c r="N435" s="199">
        <v>3.7335278457625048E-2</v>
      </c>
      <c r="O435" s="199">
        <v>2.2939383953465124E-2</v>
      </c>
      <c r="P435" s="199">
        <v>6.6921655675973891E-3</v>
      </c>
      <c r="Q435" s="199">
        <v>1.1210876898069809E-2</v>
      </c>
      <c r="R435" s="199">
        <v>0</v>
      </c>
      <c r="S435" s="199">
        <v>0</v>
      </c>
      <c r="T435" s="199">
        <v>9.6283652439859736E-3</v>
      </c>
      <c r="U435" s="199">
        <v>4.5912832266353665E-3</v>
      </c>
      <c r="V435" s="199">
        <v>2.9013947874124788E-3</v>
      </c>
      <c r="W435" s="199">
        <v>2.9835935677603054E-3</v>
      </c>
      <c r="X435" s="199">
        <v>0.72234733057609513</v>
      </c>
      <c r="Y435" s="199">
        <v>1</v>
      </c>
    </row>
    <row r="436" spans="2:25">
      <c r="B436" s="203" t="s">
        <v>272</v>
      </c>
    </row>
  </sheetData>
  <mergeCells count="1">
    <mergeCell ref="B5:Y5"/>
  </mergeCells>
  <conditionalFormatting sqref="B8:B40 C7:X7">
    <cfRule type="cellIs" dxfId="6" priority="3" operator="equal">
      <formula>#REF!</formula>
    </cfRule>
  </conditionalFormatting>
  <conditionalFormatting sqref="C7:X7">
    <cfRule type="cellIs" dxfId="5" priority="2" operator="equal">
      <formula>$B$42</formula>
    </cfRule>
  </conditionalFormatting>
  <conditionalFormatting sqref="C6:Y6">
    <cfRule type="cellIs" dxfId="4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activeCell="B13" sqref="B13"/>
    </sheetView>
  </sheetViews>
  <sheetFormatPr baseColWidth="10" defaultRowHeight="12" outlineLevelRow="1"/>
  <cols>
    <col min="1" max="1" width="15.7109375" style="250" customWidth="1"/>
    <col min="2" max="2" width="13" style="250" customWidth="1"/>
    <col min="3" max="6" width="9.7109375" style="250" customWidth="1"/>
    <col min="7" max="20" width="9.140625" style="250" customWidth="1"/>
    <col min="21" max="21" width="11.140625" style="250" customWidth="1"/>
    <col min="22" max="240" width="11.42578125" style="250"/>
    <col min="241" max="241" width="12" style="250" customWidth="1"/>
    <col min="242" max="242" width="11.42578125" style="250"/>
    <col min="243" max="243" width="9.7109375" style="250" customWidth="1"/>
    <col min="244" max="244" width="15.85546875" style="250" customWidth="1"/>
    <col min="245" max="256" width="11.42578125" style="250" customWidth="1"/>
    <col min="257" max="262" width="10.140625" style="250" customWidth="1"/>
    <col min="263" max="276" width="9.140625" style="250" customWidth="1"/>
    <col min="277" max="277" width="11.140625" style="250" customWidth="1"/>
    <col min="278" max="496" width="11.42578125" style="250"/>
    <col min="497" max="497" width="12" style="250" customWidth="1"/>
    <col min="498" max="498" width="11.42578125" style="250"/>
    <col min="499" max="499" width="9.7109375" style="250" customWidth="1"/>
    <col min="500" max="500" width="15.85546875" style="250" customWidth="1"/>
    <col min="501" max="512" width="11.42578125" style="250" customWidth="1"/>
    <col min="513" max="518" width="10.140625" style="250" customWidth="1"/>
    <col min="519" max="532" width="9.140625" style="250" customWidth="1"/>
    <col min="533" max="533" width="11.140625" style="250" customWidth="1"/>
    <col min="534" max="752" width="11.42578125" style="250"/>
    <col min="753" max="753" width="12" style="250" customWidth="1"/>
    <col min="754" max="754" width="11.42578125" style="250"/>
    <col min="755" max="755" width="9.7109375" style="250" customWidth="1"/>
    <col min="756" max="756" width="15.85546875" style="250" customWidth="1"/>
    <col min="757" max="768" width="11.42578125" style="250" customWidth="1"/>
    <col min="769" max="774" width="10.140625" style="250" customWidth="1"/>
    <col min="775" max="788" width="9.140625" style="250" customWidth="1"/>
    <col min="789" max="789" width="11.140625" style="250" customWidth="1"/>
    <col min="790" max="1008" width="11.42578125" style="250"/>
    <col min="1009" max="1009" width="12" style="250" customWidth="1"/>
    <col min="1010" max="1010" width="11.42578125" style="250"/>
    <col min="1011" max="1011" width="9.7109375" style="250" customWidth="1"/>
    <col min="1012" max="1012" width="15.85546875" style="250" customWidth="1"/>
    <col min="1013" max="1024" width="11.42578125" style="250" customWidth="1"/>
    <col min="1025" max="1030" width="10.140625" style="250" customWidth="1"/>
    <col min="1031" max="1044" width="9.140625" style="250" customWidth="1"/>
    <col min="1045" max="1045" width="11.140625" style="250" customWidth="1"/>
    <col min="1046" max="1264" width="11.42578125" style="250"/>
    <col min="1265" max="1265" width="12" style="250" customWidth="1"/>
    <col min="1266" max="1266" width="11.42578125" style="250"/>
    <col min="1267" max="1267" width="9.7109375" style="250" customWidth="1"/>
    <col min="1268" max="1268" width="15.85546875" style="250" customWidth="1"/>
    <col min="1269" max="1280" width="11.42578125" style="250" customWidth="1"/>
    <col min="1281" max="1286" width="10.140625" style="250" customWidth="1"/>
    <col min="1287" max="1300" width="9.140625" style="250" customWidth="1"/>
    <col min="1301" max="1301" width="11.140625" style="250" customWidth="1"/>
    <col min="1302" max="1520" width="11.42578125" style="250"/>
    <col min="1521" max="1521" width="12" style="250" customWidth="1"/>
    <col min="1522" max="1522" width="11.42578125" style="250"/>
    <col min="1523" max="1523" width="9.7109375" style="250" customWidth="1"/>
    <col min="1524" max="1524" width="15.85546875" style="250" customWidth="1"/>
    <col min="1525" max="1536" width="11.42578125" style="250" customWidth="1"/>
    <col min="1537" max="1542" width="10.140625" style="250" customWidth="1"/>
    <col min="1543" max="1556" width="9.140625" style="250" customWidth="1"/>
    <col min="1557" max="1557" width="11.140625" style="250" customWidth="1"/>
    <col min="1558" max="1776" width="11.42578125" style="250"/>
    <col min="1777" max="1777" width="12" style="250" customWidth="1"/>
    <col min="1778" max="1778" width="11.42578125" style="250"/>
    <col min="1779" max="1779" width="9.7109375" style="250" customWidth="1"/>
    <col min="1780" max="1780" width="15.85546875" style="250" customWidth="1"/>
    <col min="1781" max="1792" width="11.42578125" style="250" customWidth="1"/>
    <col min="1793" max="1798" width="10.140625" style="250" customWidth="1"/>
    <col min="1799" max="1812" width="9.140625" style="250" customWidth="1"/>
    <col min="1813" max="1813" width="11.140625" style="250" customWidth="1"/>
    <col min="1814" max="2032" width="11.42578125" style="250"/>
    <col min="2033" max="2033" width="12" style="250" customWidth="1"/>
    <col min="2034" max="2034" width="11.42578125" style="250"/>
    <col min="2035" max="2035" width="9.7109375" style="250" customWidth="1"/>
    <col min="2036" max="2036" width="15.85546875" style="250" customWidth="1"/>
    <col min="2037" max="2048" width="11.42578125" style="250" customWidth="1"/>
    <col min="2049" max="2054" width="10.140625" style="250" customWidth="1"/>
    <col min="2055" max="2068" width="9.140625" style="250" customWidth="1"/>
    <col min="2069" max="2069" width="11.140625" style="250" customWidth="1"/>
    <col min="2070" max="2288" width="11.42578125" style="250"/>
    <col min="2289" max="2289" width="12" style="250" customWidth="1"/>
    <col min="2290" max="2290" width="11.42578125" style="250"/>
    <col min="2291" max="2291" width="9.7109375" style="250" customWidth="1"/>
    <col min="2292" max="2292" width="15.85546875" style="250" customWidth="1"/>
    <col min="2293" max="2304" width="11.42578125" style="250" customWidth="1"/>
    <col min="2305" max="2310" width="10.140625" style="250" customWidth="1"/>
    <col min="2311" max="2324" width="9.140625" style="250" customWidth="1"/>
    <col min="2325" max="2325" width="11.140625" style="250" customWidth="1"/>
    <col min="2326" max="2544" width="11.42578125" style="250"/>
    <col min="2545" max="2545" width="12" style="250" customWidth="1"/>
    <col min="2546" max="2546" width="11.42578125" style="250"/>
    <col min="2547" max="2547" width="9.7109375" style="250" customWidth="1"/>
    <col min="2548" max="2548" width="15.85546875" style="250" customWidth="1"/>
    <col min="2549" max="2560" width="11.42578125" style="250" customWidth="1"/>
    <col min="2561" max="2566" width="10.140625" style="250" customWidth="1"/>
    <col min="2567" max="2580" width="9.140625" style="250" customWidth="1"/>
    <col min="2581" max="2581" width="11.140625" style="250" customWidth="1"/>
    <col min="2582" max="2800" width="11.42578125" style="250"/>
    <col min="2801" max="2801" width="12" style="250" customWidth="1"/>
    <col min="2802" max="2802" width="11.42578125" style="250"/>
    <col min="2803" max="2803" width="9.7109375" style="250" customWidth="1"/>
    <col min="2804" max="2804" width="15.85546875" style="250" customWidth="1"/>
    <col min="2805" max="2816" width="11.42578125" style="250" customWidth="1"/>
    <col min="2817" max="2822" width="10.140625" style="250" customWidth="1"/>
    <col min="2823" max="2836" width="9.140625" style="250" customWidth="1"/>
    <col min="2837" max="2837" width="11.140625" style="250" customWidth="1"/>
    <col min="2838" max="3056" width="11.42578125" style="250"/>
    <col min="3057" max="3057" width="12" style="250" customWidth="1"/>
    <col min="3058" max="3058" width="11.42578125" style="250"/>
    <col min="3059" max="3059" width="9.7109375" style="250" customWidth="1"/>
    <col min="3060" max="3060" width="15.85546875" style="250" customWidth="1"/>
    <col min="3061" max="3072" width="11.42578125" style="250" customWidth="1"/>
    <col min="3073" max="3078" width="10.140625" style="250" customWidth="1"/>
    <col min="3079" max="3092" width="9.140625" style="250" customWidth="1"/>
    <col min="3093" max="3093" width="11.140625" style="250" customWidth="1"/>
    <col min="3094" max="3312" width="11.42578125" style="250"/>
    <col min="3313" max="3313" width="12" style="250" customWidth="1"/>
    <col min="3314" max="3314" width="11.42578125" style="250"/>
    <col min="3315" max="3315" width="9.7109375" style="250" customWidth="1"/>
    <col min="3316" max="3316" width="15.85546875" style="250" customWidth="1"/>
    <col min="3317" max="3328" width="11.42578125" style="250" customWidth="1"/>
    <col min="3329" max="3334" width="10.140625" style="250" customWidth="1"/>
    <col min="3335" max="3348" width="9.140625" style="250" customWidth="1"/>
    <col min="3349" max="3349" width="11.140625" style="250" customWidth="1"/>
    <col min="3350" max="3568" width="11.42578125" style="250"/>
    <col min="3569" max="3569" width="12" style="250" customWidth="1"/>
    <col min="3570" max="3570" width="11.42578125" style="250"/>
    <col min="3571" max="3571" width="9.7109375" style="250" customWidth="1"/>
    <col min="3572" max="3572" width="15.85546875" style="250" customWidth="1"/>
    <col min="3573" max="3584" width="11.42578125" style="250" customWidth="1"/>
    <col min="3585" max="3590" width="10.140625" style="250" customWidth="1"/>
    <col min="3591" max="3604" width="9.140625" style="250" customWidth="1"/>
    <col min="3605" max="3605" width="11.140625" style="250" customWidth="1"/>
    <col min="3606" max="3824" width="11.42578125" style="250"/>
    <col min="3825" max="3825" width="12" style="250" customWidth="1"/>
    <col min="3826" max="3826" width="11.42578125" style="250"/>
    <col min="3827" max="3827" width="9.7109375" style="250" customWidth="1"/>
    <col min="3828" max="3828" width="15.85546875" style="250" customWidth="1"/>
    <col min="3829" max="3840" width="11.42578125" style="250" customWidth="1"/>
    <col min="3841" max="3846" width="10.140625" style="250" customWidth="1"/>
    <col min="3847" max="3860" width="9.140625" style="250" customWidth="1"/>
    <col min="3861" max="3861" width="11.140625" style="250" customWidth="1"/>
    <col min="3862" max="4080" width="11.42578125" style="250"/>
    <col min="4081" max="4081" width="12" style="250" customWidth="1"/>
    <col min="4082" max="4082" width="11.42578125" style="250"/>
    <col min="4083" max="4083" width="9.7109375" style="250" customWidth="1"/>
    <col min="4084" max="4084" width="15.85546875" style="250" customWidth="1"/>
    <col min="4085" max="4096" width="11.42578125" style="250" customWidth="1"/>
    <col min="4097" max="4102" width="10.140625" style="250" customWidth="1"/>
    <col min="4103" max="4116" width="9.140625" style="250" customWidth="1"/>
    <col min="4117" max="4117" width="11.140625" style="250" customWidth="1"/>
    <col min="4118" max="4336" width="11.42578125" style="250"/>
    <col min="4337" max="4337" width="12" style="250" customWidth="1"/>
    <col min="4338" max="4338" width="11.42578125" style="250"/>
    <col min="4339" max="4339" width="9.7109375" style="250" customWidth="1"/>
    <col min="4340" max="4340" width="15.85546875" style="250" customWidth="1"/>
    <col min="4341" max="4352" width="11.42578125" style="250" customWidth="1"/>
    <col min="4353" max="4358" width="10.140625" style="250" customWidth="1"/>
    <col min="4359" max="4372" width="9.140625" style="250" customWidth="1"/>
    <col min="4373" max="4373" width="11.140625" style="250" customWidth="1"/>
    <col min="4374" max="4592" width="11.42578125" style="250"/>
    <col min="4593" max="4593" width="12" style="250" customWidth="1"/>
    <col min="4594" max="4594" width="11.42578125" style="250"/>
    <col min="4595" max="4595" width="9.7109375" style="250" customWidth="1"/>
    <col min="4596" max="4596" width="15.85546875" style="250" customWidth="1"/>
    <col min="4597" max="4608" width="11.42578125" style="250" customWidth="1"/>
    <col min="4609" max="4614" width="10.140625" style="250" customWidth="1"/>
    <col min="4615" max="4628" width="9.140625" style="250" customWidth="1"/>
    <col min="4629" max="4629" width="11.140625" style="250" customWidth="1"/>
    <col min="4630" max="4848" width="11.42578125" style="250"/>
    <col min="4849" max="4849" width="12" style="250" customWidth="1"/>
    <col min="4850" max="4850" width="11.42578125" style="250"/>
    <col min="4851" max="4851" width="9.7109375" style="250" customWidth="1"/>
    <col min="4852" max="4852" width="15.85546875" style="250" customWidth="1"/>
    <col min="4853" max="4864" width="11.42578125" style="250" customWidth="1"/>
    <col min="4865" max="4870" width="10.140625" style="250" customWidth="1"/>
    <col min="4871" max="4884" width="9.140625" style="250" customWidth="1"/>
    <col min="4885" max="4885" width="11.140625" style="250" customWidth="1"/>
    <col min="4886" max="5104" width="11.42578125" style="250"/>
    <col min="5105" max="5105" width="12" style="250" customWidth="1"/>
    <col min="5106" max="5106" width="11.42578125" style="250"/>
    <col min="5107" max="5107" width="9.7109375" style="250" customWidth="1"/>
    <col min="5108" max="5108" width="15.85546875" style="250" customWidth="1"/>
    <col min="5109" max="5120" width="11.42578125" style="250" customWidth="1"/>
    <col min="5121" max="5126" width="10.140625" style="250" customWidth="1"/>
    <col min="5127" max="5140" width="9.140625" style="250" customWidth="1"/>
    <col min="5141" max="5141" width="11.140625" style="250" customWidth="1"/>
    <col min="5142" max="5360" width="11.42578125" style="250"/>
    <col min="5361" max="5361" width="12" style="250" customWidth="1"/>
    <col min="5362" max="5362" width="11.42578125" style="250"/>
    <col min="5363" max="5363" width="9.7109375" style="250" customWidth="1"/>
    <col min="5364" max="5364" width="15.85546875" style="250" customWidth="1"/>
    <col min="5365" max="5376" width="11.42578125" style="250" customWidth="1"/>
    <col min="5377" max="5382" width="10.140625" style="250" customWidth="1"/>
    <col min="5383" max="5396" width="9.140625" style="250" customWidth="1"/>
    <col min="5397" max="5397" width="11.140625" style="250" customWidth="1"/>
    <col min="5398" max="5616" width="11.42578125" style="250"/>
    <col min="5617" max="5617" width="12" style="250" customWidth="1"/>
    <col min="5618" max="5618" width="11.42578125" style="250"/>
    <col min="5619" max="5619" width="9.7109375" style="250" customWidth="1"/>
    <col min="5620" max="5620" width="15.85546875" style="250" customWidth="1"/>
    <col min="5621" max="5632" width="11.42578125" style="250" customWidth="1"/>
    <col min="5633" max="5638" width="10.140625" style="250" customWidth="1"/>
    <col min="5639" max="5652" width="9.140625" style="250" customWidth="1"/>
    <col min="5653" max="5653" width="11.140625" style="250" customWidth="1"/>
    <col min="5654" max="5872" width="11.42578125" style="250"/>
    <col min="5873" max="5873" width="12" style="250" customWidth="1"/>
    <col min="5874" max="5874" width="11.42578125" style="250"/>
    <col min="5875" max="5875" width="9.7109375" style="250" customWidth="1"/>
    <col min="5876" max="5876" width="15.85546875" style="250" customWidth="1"/>
    <col min="5877" max="5888" width="11.42578125" style="250" customWidth="1"/>
    <col min="5889" max="5894" width="10.140625" style="250" customWidth="1"/>
    <col min="5895" max="5908" width="9.140625" style="250" customWidth="1"/>
    <col min="5909" max="5909" width="11.140625" style="250" customWidth="1"/>
    <col min="5910" max="6128" width="11.42578125" style="250"/>
    <col min="6129" max="6129" width="12" style="250" customWidth="1"/>
    <col min="6130" max="6130" width="11.42578125" style="250"/>
    <col min="6131" max="6131" width="9.7109375" style="250" customWidth="1"/>
    <col min="6132" max="6132" width="15.85546875" style="250" customWidth="1"/>
    <col min="6133" max="6144" width="11.42578125" style="250" customWidth="1"/>
    <col min="6145" max="6150" width="10.140625" style="250" customWidth="1"/>
    <col min="6151" max="6164" width="9.140625" style="250" customWidth="1"/>
    <col min="6165" max="6165" width="11.140625" style="250" customWidth="1"/>
    <col min="6166" max="6384" width="11.42578125" style="250"/>
    <col min="6385" max="6385" width="12" style="250" customWidth="1"/>
    <col min="6386" max="6386" width="11.42578125" style="250"/>
    <col min="6387" max="6387" width="9.7109375" style="250" customWidth="1"/>
    <col min="6388" max="6388" width="15.85546875" style="250" customWidth="1"/>
    <col min="6389" max="6400" width="11.42578125" style="250" customWidth="1"/>
    <col min="6401" max="6406" width="10.140625" style="250" customWidth="1"/>
    <col min="6407" max="6420" width="9.140625" style="250" customWidth="1"/>
    <col min="6421" max="6421" width="11.140625" style="250" customWidth="1"/>
    <col min="6422" max="6640" width="11.42578125" style="250"/>
    <col min="6641" max="6641" width="12" style="250" customWidth="1"/>
    <col min="6642" max="6642" width="11.42578125" style="250"/>
    <col min="6643" max="6643" width="9.7109375" style="250" customWidth="1"/>
    <col min="6644" max="6644" width="15.85546875" style="250" customWidth="1"/>
    <col min="6645" max="6656" width="11.42578125" style="250" customWidth="1"/>
    <col min="6657" max="6662" width="10.140625" style="250" customWidth="1"/>
    <col min="6663" max="6676" width="9.140625" style="250" customWidth="1"/>
    <col min="6677" max="6677" width="11.140625" style="250" customWidth="1"/>
    <col min="6678" max="6896" width="11.42578125" style="250"/>
    <col min="6897" max="6897" width="12" style="250" customWidth="1"/>
    <col min="6898" max="6898" width="11.42578125" style="250"/>
    <col min="6899" max="6899" width="9.7109375" style="250" customWidth="1"/>
    <col min="6900" max="6900" width="15.85546875" style="250" customWidth="1"/>
    <col min="6901" max="6912" width="11.42578125" style="250" customWidth="1"/>
    <col min="6913" max="6918" width="10.140625" style="250" customWidth="1"/>
    <col min="6919" max="6932" width="9.140625" style="250" customWidth="1"/>
    <col min="6933" max="6933" width="11.140625" style="250" customWidth="1"/>
    <col min="6934" max="7152" width="11.42578125" style="250"/>
    <col min="7153" max="7153" width="12" style="250" customWidth="1"/>
    <col min="7154" max="7154" width="11.42578125" style="250"/>
    <col min="7155" max="7155" width="9.7109375" style="250" customWidth="1"/>
    <col min="7156" max="7156" width="15.85546875" style="250" customWidth="1"/>
    <col min="7157" max="7168" width="11.42578125" style="250" customWidth="1"/>
    <col min="7169" max="7174" width="10.140625" style="250" customWidth="1"/>
    <col min="7175" max="7188" width="9.140625" style="250" customWidth="1"/>
    <col min="7189" max="7189" width="11.140625" style="250" customWidth="1"/>
    <col min="7190" max="7408" width="11.42578125" style="250"/>
    <col min="7409" max="7409" width="12" style="250" customWidth="1"/>
    <col min="7410" max="7410" width="11.42578125" style="250"/>
    <col min="7411" max="7411" width="9.7109375" style="250" customWidth="1"/>
    <col min="7412" max="7412" width="15.85546875" style="250" customWidth="1"/>
    <col min="7413" max="7424" width="11.42578125" style="250" customWidth="1"/>
    <col min="7425" max="7430" width="10.140625" style="250" customWidth="1"/>
    <col min="7431" max="7444" width="9.140625" style="250" customWidth="1"/>
    <col min="7445" max="7445" width="11.140625" style="250" customWidth="1"/>
    <col min="7446" max="7664" width="11.42578125" style="250"/>
    <col min="7665" max="7665" width="12" style="250" customWidth="1"/>
    <col min="7666" max="7666" width="11.42578125" style="250"/>
    <col min="7667" max="7667" width="9.7109375" style="250" customWidth="1"/>
    <col min="7668" max="7668" width="15.85546875" style="250" customWidth="1"/>
    <col min="7669" max="7680" width="11.42578125" style="250" customWidth="1"/>
    <col min="7681" max="7686" width="10.140625" style="250" customWidth="1"/>
    <col min="7687" max="7700" width="9.140625" style="250" customWidth="1"/>
    <col min="7701" max="7701" width="11.140625" style="250" customWidth="1"/>
    <col min="7702" max="7920" width="11.42578125" style="250"/>
    <col min="7921" max="7921" width="12" style="250" customWidth="1"/>
    <col min="7922" max="7922" width="11.42578125" style="250"/>
    <col min="7923" max="7923" width="9.7109375" style="250" customWidth="1"/>
    <col min="7924" max="7924" width="15.85546875" style="250" customWidth="1"/>
    <col min="7925" max="7936" width="11.42578125" style="250" customWidth="1"/>
    <col min="7937" max="7942" width="10.140625" style="250" customWidth="1"/>
    <col min="7943" max="7956" width="9.140625" style="250" customWidth="1"/>
    <col min="7957" max="7957" width="11.140625" style="250" customWidth="1"/>
    <col min="7958" max="8176" width="11.42578125" style="250"/>
    <col min="8177" max="8177" width="12" style="250" customWidth="1"/>
    <col min="8178" max="8178" width="11.42578125" style="250"/>
    <col min="8179" max="8179" width="9.7109375" style="250" customWidth="1"/>
    <col min="8180" max="8180" width="15.85546875" style="250" customWidth="1"/>
    <col min="8181" max="8192" width="11.42578125" style="250" customWidth="1"/>
    <col min="8193" max="8198" width="10.140625" style="250" customWidth="1"/>
    <col min="8199" max="8212" width="9.140625" style="250" customWidth="1"/>
    <col min="8213" max="8213" width="11.140625" style="250" customWidth="1"/>
    <col min="8214" max="8432" width="11.42578125" style="250"/>
    <col min="8433" max="8433" width="12" style="250" customWidth="1"/>
    <col min="8434" max="8434" width="11.42578125" style="250"/>
    <col min="8435" max="8435" width="9.7109375" style="250" customWidth="1"/>
    <col min="8436" max="8436" width="15.85546875" style="250" customWidth="1"/>
    <col min="8437" max="8448" width="11.42578125" style="250" customWidth="1"/>
    <col min="8449" max="8454" width="10.140625" style="250" customWidth="1"/>
    <col min="8455" max="8468" width="9.140625" style="250" customWidth="1"/>
    <col min="8469" max="8469" width="11.140625" style="250" customWidth="1"/>
    <col min="8470" max="8688" width="11.42578125" style="250"/>
    <col min="8689" max="8689" width="12" style="250" customWidth="1"/>
    <col min="8690" max="8690" width="11.42578125" style="250"/>
    <col min="8691" max="8691" width="9.7109375" style="250" customWidth="1"/>
    <col min="8692" max="8692" width="15.85546875" style="250" customWidth="1"/>
    <col min="8693" max="8704" width="11.42578125" style="250" customWidth="1"/>
    <col min="8705" max="8710" width="10.140625" style="250" customWidth="1"/>
    <col min="8711" max="8724" width="9.140625" style="250" customWidth="1"/>
    <col min="8725" max="8725" width="11.140625" style="250" customWidth="1"/>
    <col min="8726" max="8944" width="11.42578125" style="250"/>
    <col min="8945" max="8945" width="12" style="250" customWidth="1"/>
    <col min="8946" max="8946" width="11.42578125" style="250"/>
    <col min="8947" max="8947" width="9.7109375" style="250" customWidth="1"/>
    <col min="8948" max="8948" width="15.85546875" style="250" customWidth="1"/>
    <col min="8949" max="8960" width="11.42578125" style="250" customWidth="1"/>
    <col min="8961" max="8966" width="10.140625" style="250" customWidth="1"/>
    <col min="8967" max="8980" width="9.140625" style="250" customWidth="1"/>
    <col min="8981" max="8981" width="11.140625" style="250" customWidth="1"/>
    <col min="8982" max="9200" width="11.42578125" style="250"/>
    <col min="9201" max="9201" width="12" style="250" customWidth="1"/>
    <col min="9202" max="9202" width="11.42578125" style="250"/>
    <col min="9203" max="9203" width="9.7109375" style="250" customWidth="1"/>
    <col min="9204" max="9204" width="15.85546875" style="250" customWidth="1"/>
    <col min="9205" max="9216" width="11.42578125" style="250" customWidth="1"/>
    <col min="9217" max="9222" width="10.140625" style="250" customWidth="1"/>
    <col min="9223" max="9236" width="9.140625" style="250" customWidth="1"/>
    <col min="9237" max="9237" width="11.140625" style="250" customWidth="1"/>
    <col min="9238" max="9456" width="11.42578125" style="250"/>
    <col min="9457" max="9457" width="12" style="250" customWidth="1"/>
    <col min="9458" max="9458" width="11.42578125" style="250"/>
    <col min="9459" max="9459" width="9.7109375" style="250" customWidth="1"/>
    <col min="9460" max="9460" width="15.85546875" style="250" customWidth="1"/>
    <col min="9461" max="9472" width="11.42578125" style="250" customWidth="1"/>
    <col min="9473" max="9478" width="10.140625" style="250" customWidth="1"/>
    <col min="9479" max="9492" width="9.140625" style="250" customWidth="1"/>
    <col min="9493" max="9493" width="11.140625" style="250" customWidth="1"/>
    <col min="9494" max="9712" width="11.42578125" style="250"/>
    <col min="9713" max="9713" width="12" style="250" customWidth="1"/>
    <col min="9714" max="9714" width="11.42578125" style="250"/>
    <col min="9715" max="9715" width="9.7109375" style="250" customWidth="1"/>
    <col min="9716" max="9716" width="15.85546875" style="250" customWidth="1"/>
    <col min="9717" max="9728" width="11.42578125" style="250" customWidth="1"/>
    <col min="9729" max="9734" width="10.140625" style="250" customWidth="1"/>
    <col min="9735" max="9748" width="9.140625" style="250" customWidth="1"/>
    <col min="9749" max="9749" width="11.140625" style="250" customWidth="1"/>
    <col min="9750" max="9968" width="11.42578125" style="250"/>
    <col min="9969" max="9969" width="12" style="250" customWidth="1"/>
    <col min="9970" max="9970" width="11.42578125" style="250"/>
    <col min="9971" max="9971" width="9.7109375" style="250" customWidth="1"/>
    <col min="9972" max="9972" width="15.85546875" style="250" customWidth="1"/>
    <col min="9973" max="9984" width="11.42578125" style="250" customWidth="1"/>
    <col min="9985" max="9990" width="10.140625" style="250" customWidth="1"/>
    <col min="9991" max="10004" width="9.140625" style="250" customWidth="1"/>
    <col min="10005" max="10005" width="11.140625" style="250" customWidth="1"/>
    <col min="10006" max="10224" width="11.42578125" style="250"/>
    <col min="10225" max="10225" width="12" style="250" customWidth="1"/>
    <col min="10226" max="10226" width="11.42578125" style="250"/>
    <col min="10227" max="10227" width="9.7109375" style="250" customWidth="1"/>
    <col min="10228" max="10228" width="15.85546875" style="250" customWidth="1"/>
    <col min="10229" max="10240" width="11.42578125" style="250" customWidth="1"/>
    <col min="10241" max="10246" width="10.140625" style="250" customWidth="1"/>
    <col min="10247" max="10260" width="9.140625" style="250" customWidth="1"/>
    <col min="10261" max="10261" width="11.140625" style="250" customWidth="1"/>
    <col min="10262" max="10480" width="11.42578125" style="250"/>
    <col min="10481" max="10481" width="12" style="250" customWidth="1"/>
    <col min="10482" max="10482" width="11.42578125" style="250"/>
    <col min="10483" max="10483" width="9.7109375" style="250" customWidth="1"/>
    <col min="10484" max="10484" width="15.85546875" style="250" customWidth="1"/>
    <col min="10485" max="10496" width="11.42578125" style="250" customWidth="1"/>
    <col min="10497" max="10502" width="10.140625" style="250" customWidth="1"/>
    <col min="10503" max="10516" width="9.140625" style="250" customWidth="1"/>
    <col min="10517" max="10517" width="11.140625" style="250" customWidth="1"/>
    <col min="10518" max="10736" width="11.42578125" style="250"/>
    <col min="10737" max="10737" width="12" style="250" customWidth="1"/>
    <col min="10738" max="10738" width="11.42578125" style="250"/>
    <col min="10739" max="10739" width="9.7109375" style="250" customWidth="1"/>
    <col min="10740" max="10740" width="15.85546875" style="250" customWidth="1"/>
    <col min="10741" max="10752" width="11.42578125" style="250" customWidth="1"/>
    <col min="10753" max="10758" width="10.140625" style="250" customWidth="1"/>
    <col min="10759" max="10772" width="9.140625" style="250" customWidth="1"/>
    <col min="10773" max="10773" width="11.140625" style="250" customWidth="1"/>
    <col min="10774" max="10992" width="11.42578125" style="250"/>
    <col min="10993" max="10993" width="12" style="250" customWidth="1"/>
    <col min="10994" max="10994" width="11.42578125" style="250"/>
    <col min="10995" max="10995" width="9.7109375" style="250" customWidth="1"/>
    <col min="10996" max="10996" width="15.85546875" style="250" customWidth="1"/>
    <col min="10997" max="11008" width="11.42578125" style="250" customWidth="1"/>
    <col min="11009" max="11014" width="10.140625" style="250" customWidth="1"/>
    <col min="11015" max="11028" width="9.140625" style="250" customWidth="1"/>
    <col min="11029" max="11029" width="11.140625" style="250" customWidth="1"/>
    <col min="11030" max="11248" width="11.42578125" style="250"/>
    <col min="11249" max="11249" width="12" style="250" customWidth="1"/>
    <col min="11250" max="11250" width="11.42578125" style="250"/>
    <col min="11251" max="11251" width="9.7109375" style="250" customWidth="1"/>
    <col min="11252" max="11252" width="15.85546875" style="250" customWidth="1"/>
    <col min="11253" max="11264" width="11.42578125" style="250" customWidth="1"/>
    <col min="11265" max="11270" width="10.140625" style="250" customWidth="1"/>
    <col min="11271" max="11284" width="9.140625" style="250" customWidth="1"/>
    <col min="11285" max="11285" width="11.140625" style="250" customWidth="1"/>
    <col min="11286" max="11504" width="11.42578125" style="250"/>
    <col min="11505" max="11505" width="12" style="250" customWidth="1"/>
    <col min="11506" max="11506" width="11.42578125" style="250"/>
    <col min="11507" max="11507" width="9.7109375" style="250" customWidth="1"/>
    <col min="11508" max="11508" width="15.85546875" style="250" customWidth="1"/>
    <col min="11509" max="11520" width="11.42578125" style="250" customWidth="1"/>
    <col min="11521" max="11526" width="10.140625" style="250" customWidth="1"/>
    <col min="11527" max="11540" width="9.140625" style="250" customWidth="1"/>
    <col min="11541" max="11541" width="11.140625" style="250" customWidth="1"/>
    <col min="11542" max="11760" width="11.42578125" style="250"/>
    <col min="11761" max="11761" width="12" style="250" customWidth="1"/>
    <col min="11762" max="11762" width="11.42578125" style="250"/>
    <col min="11763" max="11763" width="9.7109375" style="250" customWidth="1"/>
    <col min="11764" max="11764" width="15.85546875" style="250" customWidth="1"/>
    <col min="11765" max="11776" width="11.42578125" style="250" customWidth="1"/>
    <col min="11777" max="11782" width="10.140625" style="250" customWidth="1"/>
    <col min="11783" max="11796" width="9.140625" style="250" customWidth="1"/>
    <col min="11797" max="11797" width="11.140625" style="250" customWidth="1"/>
    <col min="11798" max="12016" width="11.42578125" style="250"/>
    <col min="12017" max="12017" width="12" style="250" customWidth="1"/>
    <col min="12018" max="12018" width="11.42578125" style="250"/>
    <col min="12019" max="12019" width="9.7109375" style="250" customWidth="1"/>
    <col min="12020" max="12020" width="15.85546875" style="250" customWidth="1"/>
    <col min="12021" max="12032" width="11.42578125" style="250" customWidth="1"/>
    <col min="12033" max="12038" width="10.140625" style="250" customWidth="1"/>
    <col min="12039" max="12052" width="9.140625" style="250" customWidth="1"/>
    <col min="12053" max="12053" width="11.140625" style="250" customWidth="1"/>
    <col min="12054" max="12272" width="11.42578125" style="250"/>
    <col min="12273" max="12273" width="12" style="250" customWidth="1"/>
    <col min="12274" max="12274" width="11.42578125" style="250"/>
    <col min="12275" max="12275" width="9.7109375" style="250" customWidth="1"/>
    <col min="12276" max="12276" width="15.85546875" style="250" customWidth="1"/>
    <col min="12277" max="12288" width="11.42578125" style="250" customWidth="1"/>
    <col min="12289" max="12294" width="10.140625" style="250" customWidth="1"/>
    <col min="12295" max="12308" width="9.140625" style="250" customWidth="1"/>
    <col min="12309" max="12309" width="11.140625" style="250" customWidth="1"/>
    <col min="12310" max="12528" width="11.42578125" style="250"/>
    <col min="12529" max="12529" width="12" style="250" customWidth="1"/>
    <col min="12530" max="12530" width="11.42578125" style="250"/>
    <col min="12531" max="12531" width="9.7109375" style="250" customWidth="1"/>
    <col min="12532" max="12532" width="15.85546875" style="250" customWidth="1"/>
    <col min="12533" max="12544" width="11.42578125" style="250" customWidth="1"/>
    <col min="12545" max="12550" width="10.140625" style="250" customWidth="1"/>
    <col min="12551" max="12564" width="9.140625" style="250" customWidth="1"/>
    <col min="12565" max="12565" width="11.140625" style="250" customWidth="1"/>
    <col min="12566" max="12784" width="11.42578125" style="250"/>
    <col min="12785" max="12785" width="12" style="250" customWidth="1"/>
    <col min="12786" max="12786" width="11.42578125" style="250"/>
    <col min="12787" max="12787" width="9.7109375" style="250" customWidth="1"/>
    <col min="12788" max="12788" width="15.85546875" style="250" customWidth="1"/>
    <col min="12789" max="12800" width="11.42578125" style="250" customWidth="1"/>
    <col min="12801" max="12806" width="10.140625" style="250" customWidth="1"/>
    <col min="12807" max="12820" width="9.140625" style="250" customWidth="1"/>
    <col min="12821" max="12821" width="11.140625" style="250" customWidth="1"/>
    <col min="12822" max="13040" width="11.42578125" style="250"/>
    <col min="13041" max="13041" width="12" style="250" customWidth="1"/>
    <col min="13042" max="13042" width="11.42578125" style="250"/>
    <col min="13043" max="13043" width="9.7109375" style="250" customWidth="1"/>
    <col min="13044" max="13044" width="15.85546875" style="250" customWidth="1"/>
    <col min="13045" max="13056" width="11.42578125" style="250" customWidth="1"/>
    <col min="13057" max="13062" width="10.140625" style="250" customWidth="1"/>
    <col min="13063" max="13076" width="9.140625" style="250" customWidth="1"/>
    <col min="13077" max="13077" width="11.140625" style="250" customWidth="1"/>
    <col min="13078" max="13296" width="11.42578125" style="250"/>
    <col min="13297" max="13297" width="12" style="250" customWidth="1"/>
    <col min="13298" max="13298" width="11.42578125" style="250"/>
    <col min="13299" max="13299" width="9.7109375" style="250" customWidth="1"/>
    <col min="13300" max="13300" width="15.85546875" style="250" customWidth="1"/>
    <col min="13301" max="13312" width="11.42578125" style="250" customWidth="1"/>
    <col min="13313" max="13318" width="10.140625" style="250" customWidth="1"/>
    <col min="13319" max="13332" width="9.140625" style="250" customWidth="1"/>
    <col min="13333" max="13333" width="11.140625" style="250" customWidth="1"/>
    <col min="13334" max="13552" width="11.42578125" style="250"/>
    <col min="13553" max="13553" width="12" style="250" customWidth="1"/>
    <col min="13554" max="13554" width="11.42578125" style="250"/>
    <col min="13555" max="13555" width="9.7109375" style="250" customWidth="1"/>
    <col min="13556" max="13556" width="15.85546875" style="250" customWidth="1"/>
    <col min="13557" max="13568" width="11.42578125" style="250" customWidth="1"/>
    <col min="13569" max="13574" width="10.140625" style="250" customWidth="1"/>
    <col min="13575" max="13588" width="9.140625" style="250" customWidth="1"/>
    <col min="13589" max="13589" width="11.140625" style="250" customWidth="1"/>
    <col min="13590" max="13808" width="11.42578125" style="250"/>
    <col min="13809" max="13809" width="12" style="250" customWidth="1"/>
    <col min="13810" max="13810" width="11.42578125" style="250"/>
    <col min="13811" max="13811" width="9.7109375" style="250" customWidth="1"/>
    <col min="13812" max="13812" width="15.85546875" style="250" customWidth="1"/>
    <col min="13813" max="13824" width="11.42578125" style="250" customWidth="1"/>
    <col min="13825" max="13830" width="10.140625" style="250" customWidth="1"/>
    <col min="13831" max="13844" width="9.140625" style="250" customWidth="1"/>
    <col min="13845" max="13845" width="11.140625" style="250" customWidth="1"/>
    <col min="13846" max="14064" width="11.42578125" style="250"/>
    <col min="14065" max="14065" width="12" style="250" customWidth="1"/>
    <col min="14066" max="14066" width="11.42578125" style="250"/>
    <col min="14067" max="14067" width="9.7109375" style="250" customWidth="1"/>
    <col min="14068" max="14068" width="15.85546875" style="250" customWidth="1"/>
    <col min="14069" max="14080" width="11.42578125" style="250" customWidth="1"/>
    <col min="14081" max="14086" width="10.140625" style="250" customWidth="1"/>
    <col min="14087" max="14100" width="9.140625" style="250" customWidth="1"/>
    <col min="14101" max="14101" width="11.140625" style="250" customWidth="1"/>
    <col min="14102" max="14320" width="11.42578125" style="250"/>
    <col min="14321" max="14321" width="12" style="250" customWidth="1"/>
    <col min="14322" max="14322" width="11.42578125" style="250"/>
    <col min="14323" max="14323" width="9.7109375" style="250" customWidth="1"/>
    <col min="14324" max="14324" width="15.85546875" style="250" customWidth="1"/>
    <col min="14325" max="14336" width="11.42578125" style="250" customWidth="1"/>
    <col min="14337" max="14342" width="10.140625" style="250" customWidth="1"/>
    <col min="14343" max="14356" width="9.140625" style="250" customWidth="1"/>
    <col min="14357" max="14357" width="11.140625" style="250" customWidth="1"/>
    <col min="14358" max="14576" width="11.42578125" style="250"/>
    <col min="14577" max="14577" width="12" style="250" customWidth="1"/>
    <col min="14578" max="14578" width="11.42578125" style="250"/>
    <col min="14579" max="14579" width="9.7109375" style="250" customWidth="1"/>
    <col min="14580" max="14580" width="15.85546875" style="250" customWidth="1"/>
    <col min="14581" max="14592" width="11.42578125" style="250" customWidth="1"/>
    <col min="14593" max="14598" width="10.140625" style="250" customWidth="1"/>
    <col min="14599" max="14612" width="9.140625" style="250" customWidth="1"/>
    <col min="14613" max="14613" width="11.140625" style="250" customWidth="1"/>
    <col min="14614" max="14832" width="11.42578125" style="250"/>
    <col min="14833" max="14833" width="12" style="250" customWidth="1"/>
    <col min="14834" max="14834" width="11.42578125" style="250"/>
    <col min="14835" max="14835" width="9.7109375" style="250" customWidth="1"/>
    <col min="14836" max="14836" width="15.85546875" style="250" customWidth="1"/>
    <col min="14837" max="14848" width="11.42578125" style="250" customWidth="1"/>
    <col min="14849" max="14854" width="10.140625" style="250" customWidth="1"/>
    <col min="14855" max="14868" width="9.140625" style="250" customWidth="1"/>
    <col min="14869" max="14869" width="11.140625" style="250" customWidth="1"/>
    <col min="14870" max="15088" width="11.42578125" style="250"/>
    <col min="15089" max="15089" width="12" style="250" customWidth="1"/>
    <col min="15090" max="15090" width="11.42578125" style="250"/>
    <col min="15091" max="15091" width="9.7109375" style="250" customWidth="1"/>
    <col min="15092" max="15092" width="15.85546875" style="250" customWidth="1"/>
    <col min="15093" max="15104" width="11.42578125" style="250" customWidth="1"/>
    <col min="15105" max="15110" width="10.140625" style="250" customWidth="1"/>
    <col min="15111" max="15124" width="9.140625" style="250" customWidth="1"/>
    <col min="15125" max="15125" width="11.140625" style="250" customWidth="1"/>
    <col min="15126" max="15344" width="11.42578125" style="250"/>
    <col min="15345" max="15345" width="12" style="250" customWidth="1"/>
    <col min="15346" max="15346" width="11.42578125" style="250"/>
    <col min="15347" max="15347" width="9.7109375" style="250" customWidth="1"/>
    <col min="15348" max="15348" width="15.85546875" style="250" customWidth="1"/>
    <col min="15349" max="15360" width="11.42578125" style="250" customWidth="1"/>
    <col min="15361" max="15366" width="10.140625" style="250" customWidth="1"/>
    <col min="15367" max="15380" width="9.140625" style="250" customWidth="1"/>
    <col min="15381" max="15381" width="11.140625" style="250" customWidth="1"/>
    <col min="15382" max="15600" width="11.42578125" style="250"/>
    <col min="15601" max="15601" width="12" style="250" customWidth="1"/>
    <col min="15602" max="15602" width="11.42578125" style="250"/>
    <col min="15603" max="15603" width="9.7109375" style="250" customWidth="1"/>
    <col min="15604" max="15604" width="15.85546875" style="250" customWidth="1"/>
    <col min="15605" max="15616" width="11.42578125" style="250" customWidth="1"/>
    <col min="15617" max="15622" width="10.140625" style="250" customWidth="1"/>
    <col min="15623" max="15636" width="9.140625" style="250" customWidth="1"/>
    <col min="15637" max="15637" width="11.140625" style="250" customWidth="1"/>
    <col min="15638" max="15856" width="11.42578125" style="250"/>
    <col min="15857" max="15857" width="12" style="250" customWidth="1"/>
    <col min="15858" max="15858" width="11.42578125" style="250"/>
    <col min="15859" max="15859" width="9.7109375" style="250" customWidth="1"/>
    <col min="15860" max="15860" width="15.85546875" style="250" customWidth="1"/>
    <col min="15861" max="15872" width="11.42578125" style="250" customWidth="1"/>
    <col min="15873" max="15878" width="10.140625" style="250" customWidth="1"/>
    <col min="15879" max="15892" width="9.140625" style="250" customWidth="1"/>
    <col min="15893" max="15893" width="11.140625" style="250" customWidth="1"/>
    <col min="15894" max="16112" width="11.42578125" style="250"/>
    <col min="16113" max="16113" width="12" style="250" customWidth="1"/>
    <col min="16114" max="16114" width="11.42578125" style="250"/>
    <col min="16115" max="16115" width="9.7109375" style="250" customWidth="1"/>
    <col min="16116" max="16116" width="15.85546875" style="250" customWidth="1"/>
    <col min="16117" max="16128" width="11.42578125" style="250" customWidth="1"/>
    <col min="16129" max="16134" width="10.140625" style="250" customWidth="1"/>
    <col min="16135" max="16148" width="9.140625" style="250" customWidth="1"/>
    <col min="16149" max="16149" width="11.140625" style="250" customWidth="1"/>
    <col min="16150" max="16384" width="11.42578125" style="250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7" t="s">
        <v>301</v>
      </c>
      <c r="C5" s="337"/>
      <c r="D5" s="337"/>
      <c r="E5" s="337"/>
      <c r="F5" s="337"/>
    </row>
    <row r="6" spans="2:8" ht="45" customHeight="1" thickBot="1">
      <c r="B6" s="120"/>
      <c r="C6" s="259" t="s">
        <v>115</v>
      </c>
      <c r="D6" s="259" t="s">
        <v>226</v>
      </c>
      <c r="E6" s="259" t="s">
        <v>227</v>
      </c>
      <c r="F6" s="260" t="s">
        <v>228</v>
      </c>
      <c r="H6" s="1" t="s">
        <v>100</v>
      </c>
    </row>
    <row r="7" spans="2:8" ht="15" customHeight="1">
      <c r="B7" s="261" t="s">
        <v>229</v>
      </c>
      <c r="C7" s="207">
        <v>11093</v>
      </c>
      <c r="D7" s="62">
        <f t="shared" ref="D7:D17" si="0">IFERROR((C7-C8)/C8,"-")</f>
        <v>9.8425586691751665E-2</v>
      </c>
      <c r="E7" s="62">
        <f>C7/C20-1</f>
        <v>4.4047058823529328E-2</v>
      </c>
      <c r="F7" s="262">
        <f>((SUM(C7:C18)/SUM(C20:C31))-1)</f>
        <v>-0.17420308211948488</v>
      </c>
    </row>
    <row r="8" spans="2:8" ht="15" customHeight="1">
      <c r="B8" s="261" t="s">
        <v>230</v>
      </c>
      <c r="C8" s="207">
        <v>10099</v>
      </c>
      <c r="D8" s="62">
        <f t="shared" si="0"/>
        <v>0.37551076001089623</v>
      </c>
      <c r="E8" s="62">
        <f t="shared" ref="E8:E71" si="1">C8/C21-1</f>
        <v>-3.5618792971734203E-2</v>
      </c>
      <c r="F8" s="262">
        <f>((SUM(C8:C18,C20)/SUM(C21:C31,C33))-1)</f>
        <v>-0.21092576809123742</v>
      </c>
    </row>
    <row r="9" spans="2:8" ht="15" customHeight="1">
      <c r="B9" s="261" t="s">
        <v>231</v>
      </c>
      <c r="C9" s="207">
        <v>7342</v>
      </c>
      <c r="D9" s="62">
        <f t="shared" si="0"/>
        <v>5.829767441860465</v>
      </c>
      <c r="E9" s="62">
        <f t="shared" si="1"/>
        <v>4.0090664400056708E-2</v>
      </c>
      <c r="F9" s="262">
        <f>((SUM(C9:C18,C20:C21)/SUM(C22:C31,C33:C34))-1)</f>
        <v>-0.26428524352468197</v>
      </c>
    </row>
    <row r="10" spans="2:8" ht="15" customHeight="1">
      <c r="B10" s="261" t="s">
        <v>232</v>
      </c>
      <c r="C10" s="207">
        <v>1075</v>
      </c>
      <c r="D10" s="62">
        <f t="shared" si="0"/>
        <v>-8.1981212638770284E-2</v>
      </c>
      <c r="E10" s="62">
        <f t="shared" si="1"/>
        <v>-0.50231481481481488</v>
      </c>
      <c r="F10" s="262">
        <f>((SUM(C10:C18,C20:C22)/SUM(C23:C31,C33:C35))-1)</f>
        <v>-0.28766697163769439</v>
      </c>
    </row>
    <row r="11" spans="2:8" ht="15" customHeight="1">
      <c r="B11" s="261" t="s">
        <v>233</v>
      </c>
      <c r="C11" s="207">
        <v>1171</v>
      </c>
      <c r="D11" s="62">
        <f t="shared" si="0"/>
        <v>-0.30421865715983365</v>
      </c>
      <c r="E11" s="62">
        <f t="shared" si="1"/>
        <v>-0.20285908781484008</v>
      </c>
      <c r="F11" s="262">
        <f>((SUM(C11:C18,C20:C23)/SUM(C24:C31,C33:C36))-1)</f>
        <v>-0.28387927828224646</v>
      </c>
    </row>
    <row r="12" spans="2:8" ht="15" customHeight="1">
      <c r="B12" s="261" t="s">
        <v>234</v>
      </c>
      <c r="C12" s="207">
        <v>1683</v>
      </c>
      <c r="D12" s="62">
        <f t="shared" si="0"/>
        <v>0.12877263581488935</v>
      </c>
      <c r="E12" s="62">
        <f t="shared" si="1"/>
        <v>-0.11884816753926697</v>
      </c>
      <c r="F12" s="262">
        <f>((SUM(C12:C18,C20:C24)/SUM(C25:C31,C33:C37))-1)</f>
        <v>-0.28737544515989788</v>
      </c>
    </row>
    <row r="13" spans="2:8" ht="15" customHeight="1">
      <c r="B13" s="261" t="s">
        <v>235</v>
      </c>
      <c r="C13" s="207">
        <v>1491</v>
      </c>
      <c r="D13" s="62">
        <f t="shared" si="0"/>
        <v>-0.10931899641577061</v>
      </c>
      <c r="E13" s="62">
        <f t="shared" si="1"/>
        <v>-0.33733333333333337</v>
      </c>
      <c r="F13" s="262">
        <f>((SUM(C13:C18,C20:C25)/SUM(C26:C31,C33:C38))-1)</f>
        <v>-0.29673713926671919</v>
      </c>
    </row>
    <row r="14" spans="2:8" ht="15" customHeight="1">
      <c r="B14" s="261" t="s">
        <v>236</v>
      </c>
      <c r="C14" s="207">
        <v>1674</v>
      </c>
      <c r="D14" s="62">
        <f t="shared" si="0"/>
        <v>-0.63046357615894044</v>
      </c>
      <c r="E14" s="62">
        <f t="shared" si="1"/>
        <v>-0.15326251896813359</v>
      </c>
      <c r="F14" s="262">
        <f>((SUM(C8:C18,C20:C26)/SUM(C27:C31,C33:C39))-1)</f>
        <v>-9.2087648840977976E-2</v>
      </c>
    </row>
    <row r="15" spans="2:8" ht="15" customHeight="1">
      <c r="B15" s="261" t="s">
        <v>237</v>
      </c>
      <c r="C15" s="207">
        <v>4530</v>
      </c>
      <c r="D15" s="62">
        <f t="shared" si="0"/>
        <v>-0.6301134971829836</v>
      </c>
      <c r="E15" s="62">
        <f t="shared" si="1"/>
        <v>-0.32599315578038979</v>
      </c>
      <c r="F15" s="262">
        <f>((SUM(C15:C18,C20:C27)/SUM(C28:C31,C33:C40))-1)</f>
        <v>-0.29345394246207568</v>
      </c>
    </row>
    <row r="16" spans="2:8" ht="15" customHeight="1">
      <c r="B16" s="261" t="s">
        <v>238</v>
      </c>
      <c r="C16" s="207">
        <v>12247</v>
      </c>
      <c r="D16" s="62">
        <f t="shared" si="0"/>
        <v>-6.7605633802816895E-2</v>
      </c>
      <c r="E16" s="62">
        <f t="shared" si="1"/>
        <v>-0.32202170062001767</v>
      </c>
      <c r="F16" s="262">
        <f>((SUM(C16:C18,C20:C28)/SUM(C29:C31,C33:C41))-1)</f>
        <v>-0.27243702504925416</v>
      </c>
    </row>
    <row r="17" spans="2:6" ht="15" customHeight="1">
      <c r="B17" s="261" t="s">
        <v>239</v>
      </c>
      <c r="C17" s="207">
        <v>13135</v>
      </c>
      <c r="D17" s="62">
        <f t="shared" si="0"/>
        <v>3.4577819785759294E-2</v>
      </c>
      <c r="E17" s="62">
        <f t="shared" si="1"/>
        <v>-0.17566210618802558</v>
      </c>
      <c r="F17" s="262">
        <f>((SUM(C17:C18,C20:C29)/SUM(C30:C31,C33:C42))-1)</f>
        <v>-0.23699790587647251</v>
      </c>
    </row>
    <row r="18" spans="2:6" ht="15" customHeight="1">
      <c r="B18" s="261" t="s">
        <v>240</v>
      </c>
      <c r="C18" s="207">
        <v>12696</v>
      </c>
      <c r="D18" s="62">
        <f>C18/C20-1</f>
        <v>0.19491764705882364</v>
      </c>
      <c r="E18" s="62">
        <f t="shared" si="1"/>
        <v>-0.21137958879433505</v>
      </c>
      <c r="F18" s="262">
        <f>((SUM(C18,C20:C30)/SUM(C31,C33:C43))-1)</f>
        <v>-0.23274587547461445</v>
      </c>
    </row>
    <row r="19" spans="2:6" ht="15" customHeight="1">
      <c r="B19" s="189" t="str">
        <f>actualizaciones!$A$2</f>
        <v>año 2010</v>
      </c>
      <c r="C19" s="213">
        <v>78236</v>
      </c>
      <c r="D19" s="59"/>
      <c r="E19" s="59">
        <v>-0.17420308211948488</v>
      </c>
      <c r="F19" s="263" t="s">
        <v>132</v>
      </c>
    </row>
    <row r="20" spans="2:6" ht="15" hidden="1" customHeight="1" outlineLevel="1">
      <c r="B20" s="261" t="s">
        <v>229</v>
      </c>
      <c r="C20" s="207">
        <v>10625</v>
      </c>
      <c r="D20" s="62">
        <f t="shared" ref="D20:D30" si="2">IFERROR((C20-C21)/C21,"-")</f>
        <v>1.461038961038961E-2</v>
      </c>
      <c r="E20" s="62">
        <f t="shared" si="1"/>
        <v>-0.26424762828059001</v>
      </c>
      <c r="F20" s="262">
        <f>((SUM(C20:C31)/SUM(C33:C44))-1)</f>
        <v>-0.21348221327466688</v>
      </c>
    </row>
    <row r="21" spans="2:6" ht="15" hidden="1" customHeight="1" outlineLevel="1">
      <c r="B21" s="261" t="s">
        <v>230</v>
      </c>
      <c r="C21" s="207">
        <v>10472</v>
      </c>
      <c r="D21" s="62">
        <f t="shared" si="2"/>
        <v>0.48349624592718515</v>
      </c>
      <c r="E21" s="62">
        <f t="shared" si="1"/>
        <v>-0.42229822916092019</v>
      </c>
      <c r="F21" s="262">
        <f>((SUM(C21:C31,C33)/SUM(C34:C44,C46))-1)</f>
        <v>-0.21451798010711554</v>
      </c>
    </row>
    <row r="22" spans="2:6" ht="15" hidden="1" customHeight="1" outlineLevel="1">
      <c r="B22" s="261" t="s">
        <v>231</v>
      </c>
      <c r="C22" s="207">
        <v>7059</v>
      </c>
      <c r="D22" s="62">
        <f t="shared" si="2"/>
        <v>2.2680555555555557</v>
      </c>
      <c r="E22" s="62">
        <f t="shared" si="1"/>
        <v>-0.30439495467087108</v>
      </c>
      <c r="F22" s="262">
        <f>((SUM(C22:C31,C33:C34)/SUM(C35:C44,C46:C47))-1)</f>
        <v>-0.13092822308774921</v>
      </c>
    </row>
    <row r="23" spans="2:6" ht="15" hidden="1" customHeight="1" outlineLevel="1">
      <c r="B23" s="261" t="s">
        <v>232</v>
      </c>
      <c r="C23" s="207">
        <v>2160</v>
      </c>
      <c r="D23" s="62">
        <f t="shared" si="2"/>
        <v>0.47038801906058542</v>
      </c>
      <c r="E23" s="62">
        <f t="shared" si="1"/>
        <v>-0.30255085566677431</v>
      </c>
      <c r="F23" s="262">
        <f>((SUM(C23:C31,C33:C35)/SUM(C36:C44,C46:C48))-1)</f>
        <v>-9.5183695094289589E-2</v>
      </c>
    </row>
    <row r="24" spans="2:6" ht="15" hidden="1" customHeight="1" outlineLevel="1">
      <c r="B24" s="261" t="s">
        <v>233</v>
      </c>
      <c r="C24" s="207">
        <v>1469</v>
      </c>
      <c r="D24" s="62">
        <f t="shared" si="2"/>
        <v>-0.23089005235602095</v>
      </c>
      <c r="E24" s="62">
        <f t="shared" si="1"/>
        <v>-0.39497528830313011</v>
      </c>
      <c r="F24" s="262">
        <f>((SUM(C24:C31,C33:C36)/SUM(C37:C44,C46:C49))-1)</f>
        <v>-8.39537975735416E-2</v>
      </c>
    </row>
    <row r="25" spans="2:6" ht="15" hidden="1" customHeight="1" outlineLevel="1">
      <c r="B25" s="261" t="s">
        <v>234</v>
      </c>
      <c r="C25" s="207">
        <v>1910</v>
      </c>
      <c r="D25" s="62">
        <f t="shared" si="2"/>
        <v>-0.15111111111111111</v>
      </c>
      <c r="E25" s="62">
        <f t="shared" si="1"/>
        <v>-0.48559116617290599</v>
      </c>
      <c r="F25" s="262">
        <f>((SUM(C25:C31,C33:C37)/SUM(C38:C44,C46:C50))-1)</f>
        <v>-7.3451600269975215E-2</v>
      </c>
    </row>
    <row r="26" spans="2:6" ht="15" hidden="1" customHeight="1" outlineLevel="1">
      <c r="B26" s="261" t="s">
        <v>235</v>
      </c>
      <c r="C26" s="207">
        <v>2250</v>
      </c>
      <c r="D26" s="62">
        <f t="shared" si="2"/>
        <v>0.13808801213960548</v>
      </c>
      <c r="E26" s="62">
        <f t="shared" si="1"/>
        <v>-0.19499105545617168</v>
      </c>
      <c r="F26" s="262">
        <f>((SUM(C26:C31,C33:C38)/SUM(C39:C44,C46:C51))-1)</f>
        <v>-4.7627475769068672E-2</v>
      </c>
    </row>
    <row r="27" spans="2:6" ht="15" hidden="1" customHeight="1" outlineLevel="1">
      <c r="B27" s="261" t="s">
        <v>236</v>
      </c>
      <c r="C27" s="207">
        <v>1977</v>
      </c>
      <c r="D27" s="62">
        <f t="shared" si="2"/>
        <v>-0.70584734414521644</v>
      </c>
      <c r="E27" s="62">
        <f t="shared" si="1"/>
        <v>-0.17966804979253115</v>
      </c>
      <c r="F27" s="262">
        <f>((SUM(C27:C31,C33:C39)/SUM(C40:C44,C46:C52))-1)</f>
        <v>-3.2647219193020716E-2</v>
      </c>
    </row>
    <row r="28" spans="2:6" ht="15" hidden="1" customHeight="1" outlineLevel="1">
      <c r="B28" s="261" t="s">
        <v>237</v>
      </c>
      <c r="C28" s="207">
        <v>6721</v>
      </c>
      <c r="D28" s="62">
        <f t="shared" si="2"/>
        <v>-0.62793401240035429</v>
      </c>
      <c r="E28" s="62">
        <f t="shared" si="1"/>
        <v>4.3633540372670865E-2</v>
      </c>
      <c r="F28" s="262">
        <f>((SUM(C28:C31,C33:C40)/SUM(C41:C44,C46:C53))-1)</f>
        <v>-2.8660303391852771E-2</v>
      </c>
    </row>
    <row r="29" spans="2:6" ht="15" hidden="1" customHeight="1" outlineLevel="1">
      <c r="B29" s="261" t="s">
        <v>238</v>
      </c>
      <c r="C29" s="207">
        <v>18064</v>
      </c>
      <c r="D29" s="62">
        <f t="shared" si="2"/>
        <v>0.13367641521275261</v>
      </c>
      <c r="E29" s="62">
        <f t="shared" si="1"/>
        <v>-0.11481354437202917</v>
      </c>
      <c r="F29" s="262">
        <f>((SUM(C29:C31,C33:C41)/SUM(C42:C44,C46:C54))-1)</f>
        <v>-3.8609189765097862E-2</v>
      </c>
    </row>
    <row r="30" spans="2:6" ht="15" hidden="1" customHeight="1" outlineLevel="1">
      <c r="B30" s="261" t="s">
        <v>239</v>
      </c>
      <c r="C30" s="207">
        <v>15934</v>
      </c>
      <c r="D30" s="62">
        <f t="shared" si="2"/>
        <v>-1.0249083794024474E-2</v>
      </c>
      <c r="E30" s="62">
        <f t="shared" si="1"/>
        <v>-0.15866730027984577</v>
      </c>
      <c r="F30" s="262">
        <f>((SUM(C30:C31,C33:C42)/SUM(C43:C44,C46:C55))-1)</f>
        <v>2.5949568538690126E-2</v>
      </c>
    </row>
    <row r="31" spans="2:6" ht="15" hidden="1" customHeight="1" outlineLevel="1">
      <c r="B31" s="261" t="s">
        <v>240</v>
      </c>
      <c r="C31" s="207">
        <v>16099</v>
      </c>
      <c r="D31" s="62">
        <f>C31/C33-1</f>
        <v>0.11481199362924999</v>
      </c>
      <c r="E31" s="62">
        <f t="shared" si="1"/>
        <v>-8.0582524271844647E-2</v>
      </c>
      <c r="F31" s="262">
        <f>((SUM(C31,C33:C43)/SUM(C44,C46:C56))-1)</f>
        <v>7.7584568175029123E-2</v>
      </c>
    </row>
    <row r="32" spans="2:6" ht="15" customHeight="1" collapsed="1">
      <c r="B32" s="264">
        <v>2009</v>
      </c>
      <c r="C32" s="265">
        <v>94740</v>
      </c>
      <c r="D32" s="266"/>
      <c r="E32" s="266">
        <f t="shared" si="1"/>
        <v>-0.21348221327466688</v>
      </c>
      <c r="F32" s="267">
        <f>C32/C45-1</f>
        <v>-0.21348221327466688</v>
      </c>
    </row>
    <row r="33" spans="2:6" ht="15" hidden="1" customHeight="1" outlineLevel="1">
      <c r="B33" s="261" t="s">
        <v>229</v>
      </c>
      <c r="C33" s="207">
        <v>14441</v>
      </c>
      <c r="D33" s="62">
        <f t="shared" ref="D33:D43" si="3">IFERROR((C33-C34)/C34,"-")</f>
        <v>-0.20334307938434379</v>
      </c>
      <c r="E33" s="62">
        <f t="shared" si="1"/>
        <v>-0.25783739336005751</v>
      </c>
      <c r="F33" s="262">
        <f>((SUM(C33:C44)/SUM(C46:C57))-1)</f>
        <v>9.4975774268910129E-2</v>
      </c>
    </row>
    <row r="34" spans="2:6" ht="15" hidden="1" customHeight="1" outlineLevel="1">
      <c r="B34" s="261" t="s">
        <v>230</v>
      </c>
      <c r="C34" s="207">
        <v>18127</v>
      </c>
      <c r="D34" s="62">
        <f t="shared" si="3"/>
        <v>0.78626330311391412</v>
      </c>
      <c r="E34" s="62">
        <f t="shared" si="1"/>
        <v>0.2192775946727652</v>
      </c>
      <c r="F34" s="262">
        <f>((SUM(C34:C44,C46)/SUM(C47:C57,C59))-1)</f>
        <v>0.1957800036214965</v>
      </c>
    </row>
    <row r="35" spans="2:6" ht="15" hidden="1" customHeight="1" outlineLevel="1">
      <c r="B35" s="261" t="s">
        <v>231</v>
      </c>
      <c r="C35" s="207">
        <v>10148</v>
      </c>
      <c r="D35" s="62">
        <f t="shared" si="3"/>
        <v>2.2767194058766549</v>
      </c>
      <c r="E35" s="62">
        <f t="shared" si="1"/>
        <v>0.16189603847034584</v>
      </c>
      <c r="F35" s="262">
        <f>((SUM(C35:C44,C46:C47)/SUM(C48:C57,C59:C60))-1)</f>
        <v>0.20556755743639821</v>
      </c>
    </row>
    <row r="36" spans="2:6" ht="15" hidden="1" customHeight="1" outlineLevel="1">
      <c r="B36" s="261" t="s">
        <v>232</v>
      </c>
      <c r="C36" s="207">
        <v>3097</v>
      </c>
      <c r="D36" s="62">
        <f t="shared" si="3"/>
        <v>0.27553542009884679</v>
      </c>
      <c r="E36" s="62">
        <f t="shared" si="1"/>
        <v>0.17355058734369089</v>
      </c>
      <c r="F36" s="262">
        <f>((SUM(C36:C44,C46:C48)/SUM(C49:C57,C59:C61))-1)</f>
        <v>0.19234831360859128</v>
      </c>
    </row>
    <row r="37" spans="2:6" ht="15" hidden="1" customHeight="1" outlineLevel="1">
      <c r="B37" s="261" t="s">
        <v>233</v>
      </c>
      <c r="C37" s="207">
        <v>2428</v>
      </c>
      <c r="D37" s="62">
        <f t="shared" si="3"/>
        <v>-0.346081335847024</v>
      </c>
      <c r="E37" s="62">
        <f t="shared" si="1"/>
        <v>0.15674130538351605</v>
      </c>
      <c r="F37" s="262">
        <f>((SUM(C37:C44,C46:C49)/SUM(C50:C57,C59:C62))-1)</f>
        <v>0.19999202265565796</v>
      </c>
    </row>
    <row r="38" spans="2:6" ht="15" hidden="1" customHeight="1" outlineLevel="1">
      <c r="B38" s="261" t="s">
        <v>234</v>
      </c>
      <c r="C38" s="207">
        <v>3713</v>
      </c>
      <c r="D38" s="62">
        <f t="shared" si="3"/>
        <v>0.32844364937388193</v>
      </c>
      <c r="E38" s="62">
        <f t="shared" si="1"/>
        <v>0.57865646258503411</v>
      </c>
      <c r="F38" s="262">
        <f>((SUM(C38:C44,C46:C50)/SUM(C51:C57,C59:C63))-1)</f>
        <v>0.20044612491497626</v>
      </c>
    </row>
    <row r="39" spans="2:6" ht="15" hidden="1" customHeight="1" outlineLevel="1">
      <c r="B39" s="261" t="s">
        <v>235</v>
      </c>
      <c r="C39" s="207">
        <v>2795</v>
      </c>
      <c r="D39" s="62">
        <f t="shared" si="3"/>
        <v>0.15975103734439833</v>
      </c>
      <c r="E39" s="62">
        <f t="shared" si="1"/>
        <v>0.83760683760683752</v>
      </c>
      <c r="F39" s="262">
        <f>((SUM(C39:C44,C46:C51)/SUM(C52:C57,C59:C64))-1)</f>
        <v>0.19462343938783722</v>
      </c>
    </row>
    <row r="40" spans="2:6" ht="15" hidden="1" customHeight="1" outlineLevel="1">
      <c r="B40" s="261" t="s">
        <v>236</v>
      </c>
      <c r="C40" s="207">
        <v>2410</v>
      </c>
      <c r="D40" s="62">
        <f t="shared" si="3"/>
        <v>-0.62577639751552794</v>
      </c>
      <c r="E40" s="62">
        <f t="shared" si="1"/>
        <v>1.5164279696714411E-2</v>
      </c>
      <c r="F40" s="262">
        <f>((SUM(C40:C44,C46:C52)/SUM(C53:C57,C59:C65))-1)</f>
        <v>0.18459908159660898</v>
      </c>
    </row>
    <row r="41" spans="2:6" ht="15" hidden="1" customHeight="1" outlineLevel="1">
      <c r="B41" s="261" t="s">
        <v>237</v>
      </c>
      <c r="C41" s="207">
        <v>6440</v>
      </c>
      <c r="D41" s="62">
        <f t="shared" si="3"/>
        <v>-0.68442201205468711</v>
      </c>
      <c r="E41" s="62">
        <f t="shared" si="1"/>
        <v>-0.12523770714479765</v>
      </c>
      <c r="F41" s="262">
        <f>((SUM(C41:C44,C46:C53)/SUM(C54:C57,C59:C66))-1)</f>
        <v>0.18907196854542874</v>
      </c>
    </row>
    <row r="42" spans="2:6" ht="15" hidden="1" customHeight="1" outlineLevel="1">
      <c r="B42" s="261" t="s">
        <v>238</v>
      </c>
      <c r="C42" s="207">
        <v>20407</v>
      </c>
      <c r="D42" s="62">
        <f t="shared" si="3"/>
        <v>7.7512012249854795E-2</v>
      </c>
      <c r="E42" s="62">
        <f t="shared" si="1"/>
        <v>0.3382516886353204</v>
      </c>
      <c r="F42" s="262">
        <f>((SUM(C42:C44,C46:C54)/SUM(C55:C57,C59:C67))-1)</f>
        <v>0.1805304610838816</v>
      </c>
    </row>
    <row r="43" spans="2:6" ht="15" hidden="1" customHeight="1" outlineLevel="1">
      <c r="B43" s="261" t="s">
        <v>239</v>
      </c>
      <c r="C43" s="207">
        <v>18939</v>
      </c>
      <c r="D43" s="62">
        <f t="shared" si="3"/>
        <v>8.1610508280982291E-2</v>
      </c>
      <c r="E43" s="62">
        <f t="shared" si="1"/>
        <v>0.16133186166298752</v>
      </c>
      <c r="F43" s="262">
        <f>((SUM(C43:C44,C46:C55)/SUM(C56:C57,C59:C68))-1)</f>
        <v>0.126567526918135</v>
      </c>
    </row>
    <row r="44" spans="2:6" ht="15" hidden="1" customHeight="1" outlineLevel="1">
      <c r="B44" s="261" t="s">
        <v>240</v>
      </c>
      <c r="C44" s="207">
        <v>17510</v>
      </c>
      <c r="D44" s="62">
        <f>C44/C46-1</f>
        <v>-0.10011306403535825</v>
      </c>
      <c r="E44" s="62">
        <f t="shared" si="1"/>
        <v>2.7340999765313345E-2</v>
      </c>
      <c r="F44" s="262">
        <f>((SUM(C44,C46:C56)/SUM(C57,C59:C69))-1)</f>
        <v>0.10099761807472674</v>
      </c>
    </row>
    <row r="45" spans="2:6" ht="15" customHeight="1" collapsed="1">
      <c r="B45" s="268">
        <v>2008</v>
      </c>
      <c r="C45" s="210">
        <v>120455</v>
      </c>
      <c r="D45" s="211"/>
      <c r="E45" s="211">
        <f t="shared" si="1"/>
        <v>9.4975774268910129E-2</v>
      </c>
      <c r="F45" s="269">
        <f>C45/C58-1</f>
        <v>9.4975774268910129E-2</v>
      </c>
    </row>
    <row r="46" spans="2:6" ht="15" hidden="1" customHeight="1" outlineLevel="1">
      <c r="B46" s="261" t="s">
        <v>229</v>
      </c>
      <c r="C46" s="207">
        <v>19458</v>
      </c>
      <c r="D46" s="62">
        <f t="shared" ref="D46:D56" si="4">IFERROR((C46-C47)/C47,"-")</f>
        <v>0.30880473531983588</v>
      </c>
      <c r="E46" s="62">
        <f t="shared" si="1"/>
        <v>0.35312934631432547</v>
      </c>
      <c r="F46" s="262">
        <f>((SUM(C46:C57)/SUM(C59:C70))-1)</f>
        <v>9.4967451675193493E-2</v>
      </c>
    </row>
    <row r="47" spans="2:6" ht="15" hidden="1" customHeight="1" outlineLevel="1">
      <c r="B47" s="261" t="s">
        <v>230</v>
      </c>
      <c r="C47" s="207">
        <v>14867</v>
      </c>
      <c r="D47" s="62">
        <f t="shared" si="4"/>
        <v>0.70219830547286466</v>
      </c>
      <c r="E47" s="62">
        <f t="shared" si="1"/>
        <v>0.3143842277429052</v>
      </c>
      <c r="F47" s="262">
        <f>((SUM(C47:C57,C59)/SUM(C60:C70,C72))-1)</f>
        <v>5.2848628363869832E-2</v>
      </c>
    </row>
    <row r="48" spans="2:6" ht="15" hidden="1" customHeight="1" outlineLevel="1">
      <c r="B48" s="261" t="s">
        <v>231</v>
      </c>
      <c r="C48" s="207">
        <v>8734</v>
      </c>
      <c r="D48" s="62">
        <f t="shared" si="4"/>
        <v>2.3095869647593785</v>
      </c>
      <c r="E48" s="62">
        <f t="shared" si="1"/>
        <v>7.1494464944650282E-3</v>
      </c>
      <c r="F48" s="262">
        <f>((SUM(C48:C57,C59:C60)/SUM(C61:C70,C72:C73))-1)</f>
        <v>-4.0428343226772689E-4</v>
      </c>
    </row>
    <row r="49" spans="2:6" ht="15" hidden="1" customHeight="1" outlineLevel="1">
      <c r="B49" s="261" t="s">
        <v>232</v>
      </c>
      <c r="C49" s="207">
        <v>2639</v>
      </c>
      <c r="D49" s="62">
        <f t="shared" si="4"/>
        <v>0.25726536445926634</v>
      </c>
      <c r="E49" s="62">
        <f t="shared" si="1"/>
        <v>0.63709677419354849</v>
      </c>
      <c r="F49" s="262">
        <f>((SUM(C49:C57,C59:C61)/SUM(C62:C70,C72:C74))-1)</f>
        <v>1.1461318051575908E-2</v>
      </c>
    </row>
    <row r="50" spans="2:6" ht="15" hidden="1" customHeight="1" outlineLevel="1">
      <c r="B50" s="261" t="s">
        <v>233</v>
      </c>
      <c r="C50" s="207">
        <v>2099</v>
      </c>
      <c r="D50" s="62">
        <f t="shared" si="4"/>
        <v>-0.10756802721088435</v>
      </c>
      <c r="E50" s="62">
        <f t="shared" si="1"/>
        <v>0.17459429210968103</v>
      </c>
      <c r="F50" s="262">
        <f>((SUM(C50:C57,C59:C62)/SUM(C63:C70,C72:C75))-1)</f>
        <v>8.7827857399491727E-4</v>
      </c>
    </row>
    <row r="51" spans="2:6" ht="15" hidden="1" customHeight="1" outlineLevel="1">
      <c r="B51" s="261" t="s">
        <v>234</v>
      </c>
      <c r="C51" s="207">
        <v>2352</v>
      </c>
      <c r="D51" s="62">
        <f t="shared" si="4"/>
        <v>0.54635108481262329</v>
      </c>
      <c r="E51" s="62">
        <f t="shared" si="1"/>
        <v>0.3835294117647059</v>
      </c>
      <c r="F51" s="262">
        <f>((SUM(C51:C57,C59:C63)/SUM(C64:C70,C72:C76))-1)</f>
        <v>1.9008934199082894E-4</v>
      </c>
    </row>
    <row r="52" spans="2:6" ht="15" hidden="1" customHeight="1" outlineLevel="1">
      <c r="B52" s="261" t="s">
        <v>235</v>
      </c>
      <c r="C52" s="207">
        <v>1521</v>
      </c>
      <c r="D52" s="62">
        <f t="shared" si="4"/>
        <v>-0.35930918281381635</v>
      </c>
      <c r="E52" s="62">
        <f t="shared" si="1"/>
        <v>0.18273716951788499</v>
      </c>
      <c r="F52" s="262">
        <f>((SUM(C52:C57,C59:C64)/SUM(C65:C70,C72:C77))-1)</f>
        <v>-9.9779707140080776E-3</v>
      </c>
    </row>
    <row r="53" spans="2:6" ht="15" hidden="1" customHeight="1" outlineLevel="1">
      <c r="B53" s="261" t="s">
        <v>236</v>
      </c>
      <c r="C53" s="207">
        <v>2374</v>
      </c>
      <c r="D53" s="62">
        <f t="shared" si="4"/>
        <v>-0.67753327900027172</v>
      </c>
      <c r="E53" s="62">
        <f t="shared" si="1"/>
        <v>0.2044647387113141</v>
      </c>
      <c r="F53" s="262">
        <f>((SUM(C53:C57,C59:C65)/SUM(C66:C70,C72:C78))-1)</f>
        <v>-1.6213586449294048E-2</v>
      </c>
    </row>
    <row r="54" spans="2:6" ht="15" hidden="1" customHeight="1" outlineLevel="1">
      <c r="B54" s="261" t="s">
        <v>237</v>
      </c>
      <c r="C54" s="207">
        <v>7362</v>
      </c>
      <c r="D54" s="62">
        <f t="shared" si="4"/>
        <v>-0.51721424355695456</v>
      </c>
      <c r="E54" s="62">
        <f t="shared" si="1"/>
        <v>-0.16879304504911374</v>
      </c>
      <c r="F54" s="262">
        <f>((SUM(C54:C57,C59:C66)/SUM(C67:C70,C72:C79))-1)</f>
        <v>-2.0351030457054331E-2</v>
      </c>
    </row>
    <row r="55" spans="2:6" ht="15" hidden="1" customHeight="1" outlineLevel="1">
      <c r="B55" s="261" t="s">
        <v>238</v>
      </c>
      <c r="C55" s="207">
        <v>15249</v>
      </c>
      <c r="D55" s="62">
        <f t="shared" si="4"/>
        <v>-6.4937454010301696E-2</v>
      </c>
      <c r="E55" s="62">
        <f t="shared" si="1"/>
        <v>-1.4221992371840408E-2</v>
      </c>
      <c r="F55" s="262">
        <f>((SUM(C55:C57,C59:C67)/SUM(C68:C70,C72:C80))-1)</f>
        <v>2.1047374429223664E-2</v>
      </c>
    </row>
    <row r="56" spans="2:6" ht="15" hidden="1" customHeight="1" outlineLevel="1">
      <c r="B56" s="261" t="s">
        <v>239</v>
      </c>
      <c r="C56" s="207">
        <v>16308</v>
      </c>
      <c r="D56" s="62">
        <f t="shared" si="4"/>
        <v>-4.3182351560666507E-2</v>
      </c>
      <c r="E56" s="62">
        <f t="shared" si="1"/>
        <v>3.569230769230769E-3</v>
      </c>
      <c r="F56" s="262">
        <f>((SUM(C56:C57,C59:C68)/SUM(C69:C70,C72:C81))-1)</f>
        <v>4.687076390481959E-2</v>
      </c>
    </row>
    <row r="57" spans="2:6" ht="15" hidden="1" customHeight="1" outlineLevel="1">
      <c r="B57" s="261" t="s">
        <v>240</v>
      </c>
      <c r="C57" s="207">
        <v>17044</v>
      </c>
      <c r="D57" s="62">
        <f>C57/C59-1</f>
        <v>0.18525730180806677</v>
      </c>
      <c r="E57" s="62">
        <f t="shared" si="1"/>
        <v>-7.3961912526935292E-3</v>
      </c>
      <c r="F57" s="262">
        <f>((SUM(C57,C59:C69)/SUM(C70,C72:C82))-1)</f>
        <v>6.4706444116679585E-2</v>
      </c>
    </row>
    <row r="58" spans="2:6" ht="15" customHeight="1" collapsed="1">
      <c r="B58" s="268">
        <v>2007</v>
      </c>
      <c r="C58" s="210">
        <v>110007</v>
      </c>
      <c r="D58" s="211"/>
      <c r="E58" s="211">
        <f t="shared" si="1"/>
        <v>9.4967451675193493E-2</v>
      </c>
      <c r="F58" s="269">
        <f>C58/C71-1</f>
        <v>9.4967451675193493E-2</v>
      </c>
    </row>
    <row r="59" spans="2:6" ht="15" hidden="1" customHeight="1" outlineLevel="1">
      <c r="B59" s="261" t="s">
        <v>229</v>
      </c>
      <c r="C59" s="207">
        <v>14380</v>
      </c>
      <c r="D59" s="62">
        <f t="shared" ref="D59:D69" si="5">IFERROR((C59-C60)/C60,"-")</f>
        <v>0.27132879497833967</v>
      </c>
      <c r="E59" s="62">
        <f t="shared" si="1"/>
        <v>5.9222156747200883E-2</v>
      </c>
      <c r="F59" s="262">
        <f>((SUM(C59:C70)/SUM(C72:C83))-1)</f>
        <v>8.553214478660176E-2</v>
      </c>
    </row>
    <row r="60" spans="2:6" ht="15" hidden="1" customHeight="1" outlineLevel="1">
      <c r="B60" s="261" t="s">
        <v>230</v>
      </c>
      <c r="C60" s="207">
        <v>11311</v>
      </c>
      <c r="D60" s="62">
        <f t="shared" si="5"/>
        <v>0.30431273062730629</v>
      </c>
      <c r="E60" s="62">
        <f t="shared" si="1"/>
        <v>-0.13411926816198427</v>
      </c>
      <c r="F60" s="262">
        <f>((SUM(C60:C70,C72)/SUM(C73:C83,C85))-1)</f>
        <v>8.718228428057162E-2</v>
      </c>
    </row>
    <row r="61" spans="2:6" ht="15" hidden="1" customHeight="1" outlineLevel="1">
      <c r="B61" s="261" t="s">
        <v>231</v>
      </c>
      <c r="C61" s="207">
        <v>8672</v>
      </c>
      <c r="D61" s="62">
        <f t="shared" si="5"/>
        <v>4.3796526054590572</v>
      </c>
      <c r="E61" s="62">
        <f t="shared" si="1"/>
        <v>0.16857566365718912</v>
      </c>
      <c r="F61" s="262">
        <f>((SUM(C61:C70,C72:C73)/SUM(C74:C83,C85:C86))-1)</f>
        <v>0.11586197790590202</v>
      </c>
    </row>
    <row r="62" spans="2:6" ht="15" hidden="1" customHeight="1" outlineLevel="1">
      <c r="B62" s="261" t="s">
        <v>232</v>
      </c>
      <c r="C62" s="207">
        <v>1612</v>
      </c>
      <c r="D62" s="62">
        <f t="shared" si="5"/>
        <v>-9.7929490766648017E-2</v>
      </c>
      <c r="E62" s="62">
        <f t="shared" si="1"/>
        <v>-2.0060790273556228E-2</v>
      </c>
      <c r="F62" s="262">
        <f>((SUM(C62:C70,C72:C74)/SUM(C75:C83,C85:C87))-1)</f>
        <v>9.3017165180763639E-2</v>
      </c>
    </row>
    <row r="63" spans="2:6" ht="15" hidden="1" customHeight="1" outlineLevel="1">
      <c r="B63" s="261" t="s">
        <v>233</v>
      </c>
      <c r="C63" s="207">
        <v>1787</v>
      </c>
      <c r="D63" s="62">
        <f t="shared" si="5"/>
        <v>5.1176470588235295E-2</v>
      </c>
      <c r="E63" s="62">
        <f t="shared" si="1"/>
        <v>0.15738341968911906</v>
      </c>
      <c r="F63" s="262">
        <f>((SUM(C63:C70,C72:C75)/SUM(C76:C83,C85:C88))-1)</f>
        <v>9.5660922054063402E-2</v>
      </c>
    </row>
    <row r="64" spans="2:6" ht="15" hidden="1" customHeight="1" outlineLevel="1">
      <c r="B64" s="261" t="s">
        <v>234</v>
      </c>
      <c r="C64" s="207">
        <v>1700</v>
      </c>
      <c r="D64" s="62">
        <f t="shared" si="5"/>
        <v>0.32192846034214617</v>
      </c>
      <c r="E64" s="62">
        <f t="shared" si="1"/>
        <v>-0.17794970986460346</v>
      </c>
      <c r="F64" s="262">
        <f>((SUM(C64:C70,C72:C76)/SUM(C77:C83,C85:C89))-1)</f>
        <v>9.1714360609900014E-2</v>
      </c>
    </row>
    <row r="65" spans="2:6" ht="15" hidden="1" customHeight="1" outlineLevel="1">
      <c r="B65" s="261" t="s">
        <v>235</v>
      </c>
      <c r="C65" s="207">
        <v>1286</v>
      </c>
      <c r="D65" s="62">
        <f t="shared" si="5"/>
        <v>-0.34753932014205985</v>
      </c>
      <c r="E65" s="62">
        <f t="shared" si="1"/>
        <v>-0.23588829471182415</v>
      </c>
      <c r="F65" s="262">
        <f>((SUM(C65:C70,C72:C77)/SUM(C78:C83,C85:C90))-1)</f>
        <v>9.9215480025420133E-2</v>
      </c>
    </row>
    <row r="66" spans="2:6" ht="15" hidden="1" customHeight="1" outlineLevel="1">
      <c r="B66" s="261" t="s">
        <v>236</v>
      </c>
      <c r="C66" s="207">
        <v>1971</v>
      </c>
      <c r="D66" s="62">
        <f t="shared" si="5"/>
        <v>-0.77746415264762336</v>
      </c>
      <c r="E66" s="62">
        <f t="shared" si="1"/>
        <v>-7.0528967254408492E-3</v>
      </c>
      <c r="F66" s="262">
        <f>((SUM(C66:C70,C72:C78)/SUM(C79:C83,C85:C91))-1)</f>
        <v>9.7743869209809375E-2</v>
      </c>
    </row>
    <row r="67" spans="2:6" ht="15" hidden="1" customHeight="1" outlineLevel="1">
      <c r="B67" s="261" t="s">
        <v>237</v>
      </c>
      <c r="C67" s="207">
        <v>8857</v>
      </c>
      <c r="D67" s="62">
        <f t="shared" si="5"/>
        <v>-0.4274355161936777</v>
      </c>
      <c r="E67" s="62">
        <f t="shared" si="1"/>
        <v>0.42007375340708664</v>
      </c>
      <c r="F67" s="262">
        <f>((SUM(C67:C70,C72:C79)/SUM(C80:C83,C85:C92))-1)</f>
        <v>9.9358274763172938E-2</v>
      </c>
    </row>
    <row r="68" spans="2:6" ht="15" hidden="1" customHeight="1" outlineLevel="1">
      <c r="B68" s="261" t="s">
        <v>238</v>
      </c>
      <c r="C68" s="207">
        <v>15469</v>
      </c>
      <c r="D68" s="62">
        <f t="shared" si="5"/>
        <v>-4.8061538461538461E-2</v>
      </c>
      <c r="E68" s="62">
        <f t="shared" si="1"/>
        <v>0.16667923674485263</v>
      </c>
      <c r="F68" s="262">
        <f>((SUM(C68:C70,C72:C80)/SUM(C81:C83,C85:C93))-1)</f>
        <v>6.3072238896533683E-2</v>
      </c>
    </row>
    <row r="69" spans="2:6" ht="15" hidden="1" customHeight="1" outlineLevel="1">
      <c r="B69" s="261" t="s">
        <v>239</v>
      </c>
      <c r="C69" s="207">
        <v>16250</v>
      </c>
      <c r="D69" s="62">
        <f t="shared" si="5"/>
        <v>-5.3636946013627625E-2</v>
      </c>
      <c r="E69" s="62">
        <f t="shared" si="1"/>
        <v>0.11385290287202676</v>
      </c>
      <c r="F69" s="262">
        <f>((SUM(C69:C70,C72:C81)/SUM(C82:C83,C85:C94))-1)</f>
        <v>5.3995537922166381E-2</v>
      </c>
    </row>
    <row r="70" spans="2:6" ht="15" hidden="1" customHeight="1" outlineLevel="1">
      <c r="B70" s="261" t="s">
        <v>240</v>
      </c>
      <c r="C70" s="207">
        <v>17171</v>
      </c>
      <c r="D70" s="62">
        <f>C70/C72-1</f>
        <v>0.26480553918680028</v>
      </c>
      <c r="E70" s="62">
        <f t="shared" si="1"/>
        <v>0.10923772609819116</v>
      </c>
      <c r="F70" s="262">
        <f>((SUM(C70,C72:C82)/SUM(C83,C85:C95))-1)</f>
        <v>6.3188176895306869E-2</v>
      </c>
    </row>
    <row r="71" spans="2:6" ht="15" customHeight="1" collapsed="1">
      <c r="B71" s="268">
        <v>2006</v>
      </c>
      <c r="C71" s="210">
        <v>100466</v>
      </c>
      <c r="D71" s="211"/>
      <c r="E71" s="211">
        <f t="shared" si="1"/>
        <v>8.553214478660176E-2</v>
      </c>
      <c r="F71" s="269">
        <f>C71/C84-1</f>
        <v>8.553214478660176E-2</v>
      </c>
    </row>
    <row r="72" spans="2:6" ht="15" hidden="1" customHeight="1" outlineLevel="1">
      <c r="B72" s="261" t="s">
        <v>229</v>
      </c>
      <c r="C72" s="207">
        <v>13576</v>
      </c>
      <c r="D72" s="62">
        <f t="shared" ref="D72:D82" si="6">IFERROR((C72-C73)/C73,"-")</f>
        <v>3.9271224067978262E-2</v>
      </c>
      <c r="E72" s="62">
        <f t="shared" ref="E72:E135" si="7">C72/C85-1</f>
        <v>6.9313169502205341E-2</v>
      </c>
      <c r="F72" s="262">
        <f>((SUM(C72:C83)/SUM(C85:C96))-1)</f>
        <v>9.7305051990087987E-2</v>
      </c>
    </row>
    <row r="73" spans="2:6" ht="15" hidden="1" customHeight="1" outlineLevel="1">
      <c r="B73" s="261" t="s">
        <v>230</v>
      </c>
      <c r="C73" s="207">
        <v>13063</v>
      </c>
      <c r="D73" s="62">
        <f t="shared" si="6"/>
        <v>0.76027489556663519</v>
      </c>
      <c r="E73" s="62">
        <f t="shared" si="7"/>
        <v>6.4022155249653823E-2</v>
      </c>
      <c r="F73" s="262">
        <f>((SUM(C73:C83,C85)/SUM(C86:C96,C98))-1)</f>
        <v>0.12753840666166472</v>
      </c>
    </row>
    <row r="74" spans="2:6" ht="15" hidden="1" customHeight="1" outlineLevel="1">
      <c r="B74" s="261" t="s">
        <v>231</v>
      </c>
      <c r="C74" s="207">
        <v>7421</v>
      </c>
      <c r="D74" s="62">
        <f t="shared" si="6"/>
        <v>3.5112462006079026</v>
      </c>
      <c r="E74" s="62">
        <f t="shared" si="7"/>
        <v>-9.2343444227005911E-2</v>
      </c>
      <c r="F74" s="262">
        <f>((SUM(C74:C83,C85:C86)/SUM(C87:C96,C98:C99))-1)</f>
        <v>0.15112980038504409</v>
      </c>
    </row>
    <row r="75" spans="2:6" ht="15" hidden="1" customHeight="1" outlineLevel="1">
      <c r="B75" s="261" t="s">
        <v>232</v>
      </c>
      <c r="C75" s="207">
        <v>1645</v>
      </c>
      <c r="D75" s="62">
        <f t="shared" si="6"/>
        <v>6.5414507772020722E-2</v>
      </c>
      <c r="E75" s="62">
        <f t="shared" si="7"/>
        <v>0.13136176066024752</v>
      </c>
      <c r="F75" s="262">
        <f>((SUM(C75:C83,C85:C87)/SUM(C88:C96,C98:C100))-1)</f>
        <v>0.18058024786787241</v>
      </c>
    </row>
    <row r="76" spans="2:6" ht="15" hidden="1" customHeight="1" outlineLevel="1">
      <c r="B76" s="261" t="s">
        <v>233</v>
      </c>
      <c r="C76" s="207">
        <v>1544</v>
      </c>
      <c r="D76" s="62">
        <f t="shared" si="6"/>
        <v>-0.25338491295938104</v>
      </c>
      <c r="E76" s="62">
        <f t="shared" si="7"/>
        <v>-6.5375302663438273E-2</v>
      </c>
      <c r="F76" s="262">
        <f>((SUM(C76:C83,C85:C88)/SUM(C89:C96,C98:C101))-1)</f>
        <v>0.16747095621090269</v>
      </c>
    </row>
    <row r="77" spans="2:6" ht="15" hidden="1" customHeight="1" outlineLevel="1">
      <c r="B77" s="261" t="s">
        <v>234</v>
      </c>
      <c r="C77" s="207">
        <v>2068</v>
      </c>
      <c r="D77" s="62">
        <f t="shared" si="6"/>
        <v>0.22875816993464052</v>
      </c>
      <c r="E77" s="62">
        <f t="shared" si="7"/>
        <v>0.16310461192350956</v>
      </c>
      <c r="F77" s="262">
        <f>((SUM(C77:C83,C85:C89)/SUM(C90:C96,C98:C102))-1)</f>
        <v>0.17059823814455388</v>
      </c>
    </row>
    <row r="78" spans="2:6" ht="15" hidden="1" customHeight="1" outlineLevel="1">
      <c r="B78" s="261" t="s">
        <v>235</v>
      </c>
      <c r="C78" s="207">
        <v>1683</v>
      </c>
      <c r="D78" s="62">
        <f t="shared" si="6"/>
        <v>-0.15214105793450883</v>
      </c>
      <c r="E78" s="62">
        <f t="shared" si="7"/>
        <v>-0.2233502538071066</v>
      </c>
      <c r="F78" s="262">
        <f>((SUM(C78:C83,C85:C90)/SUM(C91:C96,C98:C103))-1)</f>
        <v>0.16241689380237911</v>
      </c>
    </row>
    <row r="79" spans="2:6" ht="15" hidden="1" customHeight="1" outlineLevel="1">
      <c r="B79" s="261" t="s">
        <v>236</v>
      </c>
      <c r="C79" s="207">
        <v>1985</v>
      </c>
      <c r="D79" s="62">
        <f t="shared" si="6"/>
        <v>-0.68173801507134846</v>
      </c>
      <c r="E79" s="62">
        <f t="shared" si="7"/>
        <v>6.5485775630703236E-2</v>
      </c>
      <c r="F79" s="262">
        <f>((SUM(C79:C83,C85:C91)/SUM(C92:C96,C98:C104))-1)</f>
        <v>0.1768704865253139</v>
      </c>
    </row>
    <row r="80" spans="2:6" ht="15" hidden="1" customHeight="1" outlineLevel="1">
      <c r="B80" s="261" t="s">
        <v>237</v>
      </c>
      <c r="C80" s="207">
        <v>6237</v>
      </c>
      <c r="D80" s="62">
        <f t="shared" si="6"/>
        <v>-0.52960253412776226</v>
      </c>
      <c r="E80" s="62">
        <f t="shared" si="7"/>
        <v>-9.6086956521739153E-2</v>
      </c>
      <c r="F80" s="262">
        <f>((SUM(C80:C83,C85:C92)/SUM(C93:C96,C98:C105))-1)</f>
        <v>0.17852549261717354</v>
      </c>
    </row>
    <row r="81" spans="2:6" ht="15" hidden="1" customHeight="1" outlineLevel="1">
      <c r="B81" s="261" t="s">
        <v>238</v>
      </c>
      <c r="C81" s="207">
        <v>13259</v>
      </c>
      <c r="D81" s="62">
        <f t="shared" si="6"/>
        <v>-9.1164576050448962E-2</v>
      </c>
      <c r="E81" s="62">
        <f t="shared" si="7"/>
        <v>0.10889018984695165</v>
      </c>
      <c r="F81" s="262">
        <f>((SUM(C81:C83,C85:C93)/SUM(C94:C96,C98:C106))-1)</f>
        <v>0.22356419366813385</v>
      </c>
    </row>
    <row r="82" spans="2:6" ht="15" hidden="1" customHeight="1" outlineLevel="1">
      <c r="B82" s="261" t="s">
        <v>239</v>
      </c>
      <c r="C82" s="207">
        <v>14589</v>
      </c>
      <c r="D82" s="62">
        <f t="shared" si="6"/>
        <v>-5.7558139534883722E-2</v>
      </c>
      <c r="E82" s="62">
        <f t="shared" si="7"/>
        <v>0.19191176470588234</v>
      </c>
      <c r="F82" s="262">
        <f>((SUM(C82:C83,C85:C94)/SUM(C95:C96,C98:C107))-1)</f>
        <v>0.23991932736464849</v>
      </c>
    </row>
    <row r="83" spans="2:6" ht="15" hidden="1" customHeight="1" outlineLevel="1">
      <c r="B83" s="261" t="s">
        <v>240</v>
      </c>
      <c r="C83" s="207">
        <v>15480</v>
      </c>
      <c r="D83" s="62">
        <f>C83/C85-1</f>
        <v>0.21928166351606815</v>
      </c>
      <c r="E83" s="62">
        <f t="shared" si="7"/>
        <v>0.38424394169721898</v>
      </c>
      <c r="F83" s="262">
        <f>((SUM(C83,C85:C95)/SUM(C96,C98:C108))-1)</f>
        <v>0.27381944644037604</v>
      </c>
    </row>
    <row r="84" spans="2:6" ht="15" customHeight="1" collapsed="1">
      <c r="B84" s="268">
        <v>2005</v>
      </c>
      <c r="C84" s="210">
        <v>92550</v>
      </c>
      <c r="D84" s="211"/>
      <c r="E84" s="211">
        <f t="shared" si="7"/>
        <v>9.7305051990087987E-2</v>
      </c>
      <c r="F84" s="269">
        <f>C84/C97-1</f>
        <v>9.7305051990087987E-2</v>
      </c>
    </row>
    <row r="85" spans="2:6" ht="15" hidden="1" customHeight="1" outlineLevel="1">
      <c r="B85" s="261" t="s">
        <v>229</v>
      </c>
      <c r="C85" s="207">
        <v>12696</v>
      </c>
      <c r="D85" s="62">
        <f t="shared" ref="D85:D95" si="8">IFERROR((C85-C86)/C86,"-")</f>
        <v>3.4128858841736581E-2</v>
      </c>
      <c r="E85" s="62">
        <f t="shared" si="7"/>
        <v>0.31510254816656302</v>
      </c>
      <c r="F85" s="262">
        <f>((SUM(C85:C96)/SUM(C98:C109))-1)</f>
        <v>0.24583456425406203</v>
      </c>
    </row>
    <row r="86" spans="2:6" ht="15" hidden="1" customHeight="1" outlineLevel="1">
      <c r="B86" s="261" t="s">
        <v>230</v>
      </c>
      <c r="C86" s="207">
        <v>12277</v>
      </c>
      <c r="D86" s="62">
        <f t="shared" si="8"/>
        <v>0.50159001956947158</v>
      </c>
      <c r="E86" s="62">
        <f t="shared" si="7"/>
        <v>0.23660354552780016</v>
      </c>
      <c r="F86" s="262">
        <f>((SUM(C86:C96,C98)/SUM(C99:C109,C111))-1)</f>
        <v>0.18480034975225879</v>
      </c>
    </row>
    <row r="87" spans="2:6" ht="15" hidden="1" customHeight="1" outlineLevel="1">
      <c r="B87" s="261" t="s">
        <v>231</v>
      </c>
      <c r="C87" s="207">
        <v>8176</v>
      </c>
      <c r="D87" s="62">
        <f t="shared" si="8"/>
        <v>4.6231086657496565</v>
      </c>
      <c r="E87" s="62">
        <f t="shared" si="7"/>
        <v>0.19427402862985677</v>
      </c>
      <c r="F87" s="262">
        <f>((SUM(C87:C96,C98:C99)/SUM(C100:C109,C111:C112))-1)</f>
        <v>0.16556682463055639</v>
      </c>
    </row>
    <row r="88" spans="2:6" ht="15" hidden="1" customHeight="1" outlineLevel="1">
      <c r="B88" s="261" t="s">
        <v>232</v>
      </c>
      <c r="C88" s="207">
        <v>1454</v>
      </c>
      <c r="D88" s="62">
        <f t="shared" si="8"/>
        <v>-0.11985472154963681</v>
      </c>
      <c r="E88" s="62">
        <f t="shared" si="7"/>
        <v>-0.32747456059204438</v>
      </c>
      <c r="F88" s="262">
        <f>((SUM(C88:C96,C98:C100)/SUM(C101:C109,C111:C113))-1)</f>
        <v>0.15570841522244061</v>
      </c>
    </row>
    <row r="89" spans="2:6" ht="15" hidden="1" customHeight="1" outlineLevel="1">
      <c r="B89" s="261" t="s">
        <v>233</v>
      </c>
      <c r="C89" s="207">
        <v>1652</v>
      </c>
      <c r="D89" s="62">
        <f t="shared" si="8"/>
        <v>-7.0866141732283464E-2</v>
      </c>
      <c r="E89" s="62">
        <f t="shared" si="7"/>
        <v>7.6221498371335406E-2</v>
      </c>
      <c r="F89" s="262">
        <f>((SUM(C89:C96,C98:C101)/SUM(C102:C109,C111:C114))-1)</f>
        <v>0.18121635275134595</v>
      </c>
    </row>
    <row r="90" spans="2:6" ht="15" hidden="1" customHeight="1" outlineLevel="1">
      <c r="B90" s="261" t="s">
        <v>234</v>
      </c>
      <c r="C90" s="207">
        <v>1778</v>
      </c>
      <c r="D90" s="62">
        <f t="shared" si="8"/>
        <v>-0.17951084448546378</v>
      </c>
      <c r="E90" s="62">
        <f t="shared" si="7"/>
        <v>-0.14478114478114479</v>
      </c>
      <c r="F90" s="262">
        <f>((SUM(C90:C96,C98:C102)/SUM(C103:C109,C111:C115))-1)</f>
        <v>0.18057358490566044</v>
      </c>
    </row>
    <row r="91" spans="2:6" ht="15" hidden="1" customHeight="1" outlineLevel="1">
      <c r="B91" s="261" t="s">
        <v>235</v>
      </c>
      <c r="C91" s="207">
        <v>2167</v>
      </c>
      <c r="D91" s="62">
        <f t="shared" si="8"/>
        <v>0.16317767042404724</v>
      </c>
      <c r="E91" s="62">
        <f t="shared" si="7"/>
        <v>0.342627013630731</v>
      </c>
      <c r="F91" s="262">
        <f>((SUM(C91:C96,C98:C103)/SUM(C104:C109,C111:C116))-1)</f>
        <v>0.18267130612921201</v>
      </c>
    </row>
    <row r="92" spans="2:6" ht="15" hidden="1" customHeight="1" outlineLevel="1">
      <c r="B92" s="261" t="s">
        <v>236</v>
      </c>
      <c r="C92" s="207">
        <v>1863</v>
      </c>
      <c r="D92" s="62">
        <f t="shared" si="8"/>
        <v>-0.73</v>
      </c>
      <c r="E92" s="62">
        <f t="shared" si="7"/>
        <v>0.12909090909090915</v>
      </c>
      <c r="F92" s="262">
        <f>((SUM(C92:C96,C98:C104)/SUM(C105:C109,C111:C117))-1)</f>
        <v>0.16704589682943616</v>
      </c>
    </row>
    <row r="93" spans="2:6" ht="15" hidden="1" customHeight="1" outlineLevel="1">
      <c r="B93" s="261" t="s">
        <v>237</v>
      </c>
      <c r="C93" s="207">
        <v>6900</v>
      </c>
      <c r="D93" s="62">
        <f t="shared" si="8"/>
        <v>-0.42293217362214602</v>
      </c>
      <c r="E93" s="62">
        <f t="shared" si="7"/>
        <v>0.50655021834061142</v>
      </c>
      <c r="F93" s="262">
        <f>((SUM(C93:C96,C98:C105)/SUM(C106:C109,C111:C118))-1)</f>
        <v>0.15877487145092783</v>
      </c>
    </row>
    <row r="94" spans="2:6" ht="15" hidden="1" customHeight="1" outlineLevel="1">
      <c r="B94" s="261" t="s">
        <v>238</v>
      </c>
      <c r="C94" s="207">
        <v>11957</v>
      </c>
      <c r="D94" s="62">
        <f t="shared" si="8"/>
        <v>-2.312091503267974E-2</v>
      </c>
      <c r="E94" s="62">
        <f t="shared" si="7"/>
        <v>0.20631557707828896</v>
      </c>
      <c r="F94" s="262">
        <f>((SUM(C94:C96,C98:C106)/SUM(C107:C109,C111:C119))-1)</f>
        <v>0.12022336744241313</v>
      </c>
    </row>
    <row r="95" spans="2:6" ht="15" hidden="1" customHeight="1" outlineLevel="1">
      <c r="B95" s="261" t="s">
        <v>239</v>
      </c>
      <c r="C95" s="207">
        <v>12240</v>
      </c>
      <c r="D95" s="62">
        <f t="shared" si="8"/>
        <v>9.4518465528033627E-2</v>
      </c>
      <c r="E95" s="62">
        <f t="shared" si="7"/>
        <v>0.449721662916025</v>
      </c>
      <c r="F95" s="262">
        <f>((SUM(C95:C96,C98:C107)/SUM(C108:C109,C111:C120))-1)</f>
        <v>7.4878059498176386E-2</v>
      </c>
    </row>
    <row r="96" spans="2:6" ht="15" hidden="1" customHeight="1" outlineLevel="1">
      <c r="B96" s="261" t="s">
        <v>240</v>
      </c>
      <c r="C96" s="207">
        <v>11183</v>
      </c>
      <c r="D96" s="62">
        <f>C96/C98-1</f>
        <v>0.15837994613631645</v>
      </c>
      <c r="E96" s="62">
        <f t="shared" si="7"/>
        <v>0.20286113800150596</v>
      </c>
      <c r="F96" s="262">
        <f>((SUM(C96,C98:C108)/SUM(C109,C111:C121))-1)</f>
        <v>-9.3673481009054482E-3</v>
      </c>
    </row>
    <row r="97" spans="2:6" ht="15" customHeight="1" collapsed="1">
      <c r="B97" s="268">
        <v>2004</v>
      </c>
      <c r="C97" s="210">
        <v>84343</v>
      </c>
      <c r="D97" s="211"/>
      <c r="E97" s="211">
        <f t="shared" si="7"/>
        <v>0.24583456425406203</v>
      </c>
      <c r="F97" s="269">
        <f>C97/C110-1</f>
        <v>0.24583456425406203</v>
      </c>
    </row>
    <row r="98" spans="2:6" ht="15" hidden="1" customHeight="1" outlineLevel="1">
      <c r="B98" s="261" t="s">
        <v>229</v>
      </c>
      <c r="C98" s="207">
        <v>9654</v>
      </c>
      <c r="D98" s="62">
        <f t="shared" ref="D98:D108" si="9">IFERROR((C98-C99)/C99,"-")</f>
        <v>-2.7598710717163577E-2</v>
      </c>
      <c r="E98" s="62">
        <f t="shared" si="7"/>
        <v>-8.7005863438623043E-2</v>
      </c>
      <c r="F98" s="262">
        <f>((SUM(C98:C109)/SUM(C111:C122))-1)</f>
        <v>-4.8970303149495686E-2</v>
      </c>
    </row>
    <row r="99" spans="2:6" ht="15" hidden="1" customHeight="1" outlineLevel="1">
      <c r="B99" s="261" t="s">
        <v>230</v>
      </c>
      <c r="C99" s="207">
        <v>9928</v>
      </c>
      <c r="D99" s="62">
        <f t="shared" si="9"/>
        <v>0.45018989190768333</v>
      </c>
      <c r="E99" s="62">
        <f t="shared" si="7"/>
        <v>9.7622996130458883E-2</v>
      </c>
      <c r="F99" s="262">
        <f>((SUM(C99:C109,C111)/SUM(C112:C122,C124))-1)</f>
        <v>-1.828378494377525E-2</v>
      </c>
    </row>
    <row r="100" spans="2:6" ht="15" hidden="1" customHeight="1" outlineLevel="1">
      <c r="B100" s="261" t="s">
        <v>231</v>
      </c>
      <c r="C100" s="207">
        <v>6846</v>
      </c>
      <c r="D100" s="62">
        <f t="shared" si="9"/>
        <v>2.1665124884366329</v>
      </c>
      <c r="E100" s="62">
        <f t="shared" si="7"/>
        <v>9.1343854615016706E-2</v>
      </c>
      <c r="F100" s="262">
        <f>((SUM(C100:C109,C111:C112)/SUM(C113:C122,C124:C125))-1)</f>
        <v>-1.9909423697423101E-2</v>
      </c>
    </row>
    <row r="101" spans="2:6" ht="15" hidden="1" customHeight="1" outlineLevel="1">
      <c r="B101" s="261" t="s">
        <v>232</v>
      </c>
      <c r="C101" s="207">
        <v>2162</v>
      </c>
      <c r="D101" s="62">
        <f t="shared" si="9"/>
        <v>0.40846905537459283</v>
      </c>
      <c r="E101" s="62">
        <f t="shared" si="7"/>
        <v>0.64912280701754388</v>
      </c>
      <c r="F101" s="262">
        <f>((SUM(C101:C109,C111:C113)/SUM(C114:C122,C124:C126))-1)</f>
        <v>-2.5210084033613467E-2</v>
      </c>
    </row>
    <row r="102" spans="2:6" ht="15" hidden="1" customHeight="1" outlineLevel="1">
      <c r="B102" s="261" t="s">
        <v>233</v>
      </c>
      <c r="C102" s="207">
        <v>1535</v>
      </c>
      <c r="D102" s="62">
        <f t="shared" si="9"/>
        <v>-0.26166426166426165</v>
      </c>
      <c r="E102" s="62">
        <f t="shared" si="7"/>
        <v>4.2798913043478271E-2</v>
      </c>
      <c r="F102" s="262">
        <f>((SUM(C102:C109,C111:C114)/SUM(C115:C122,C124:C127))-1)</f>
        <v>-4.2757127390833594E-2</v>
      </c>
    </row>
    <row r="103" spans="2:6" ht="15" hidden="1" customHeight="1" outlineLevel="1">
      <c r="B103" s="261" t="s">
        <v>234</v>
      </c>
      <c r="C103" s="207">
        <v>2079</v>
      </c>
      <c r="D103" s="62">
        <f t="shared" si="9"/>
        <v>0.28810408921933084</v>
      </c>
      <c r="E103" s="62">
        <f t="shared" si="7"/>
        <v>-6.1823104693140785E-2</v>
      </c>
      <c r="F103" s="262">
        <f>((SUM(C103:C109,C111:C115)/SUM(C116:C122,C124:C128))-1)</f>
        <v>-4.9347816728608551E-2</v>
      </c>
    </row>
    <row r="104" spans="2:6" ht="15" hidden="1" customHeight="1" outlineLevel="1">
      <c r="B104" s="261" t="s">
        <v>235</v>
      </c>
      <c r="C104" s="207">
        <v>1614</v>
      </c>
      <c r="D104" s="62">
        <f t="shared" si="9"/>
        <v>-2.181818181818182E-2</v>
      </c>
      <c r="E104" s="62">
        <f t="shared" si="7"/>
        <v>-0.20453425332676201</v>
      </c>
      <c r="F104" s="262">
        <f>((SUM(C104:C109,C111:C116)/SUM(C117:C122,C124:C129))-1)</f>
        <v>-5.1993488318958114E-2</v>
      </c>
    </row>
    <row r="105" spans="2:6" ht="15" hidden="1" customHeight="1" outlineLevel="1">
      <c r="B105" s="261" t="s">
        <v>236</v>
      </c>
      <c r="C105" s="207">
        <v>1650</v>
      </c>
      <c r="D105" s="62">
        <f t="shared" si="9"/>
        <v>-0.63973799126637554</v>
      </c>
      <c r="E105" s="62">
        <f t="shared" si="7"/>
        <v>-0.15079773546062791</v>
      </c>
      <c r="F105" s="262">
        <f>((SUM(C105:C109,C111:C117)/SUM(C118:C122,C124:C130))-1)</f>
        <v>-4.2471153157027208E-2</v>
      </c>
    </row>
    <row r="106" spans="2:6" ht="15" hidden="1" customHeight="1" outlineLevel="1">
      <c r="B106" s="261" t="s">
        <v>237</v>
      </c>
      <c r="C106" s="207">
        <v>4580</v>
      </c>
      <c r="D106" s="62">
        <f t="shared" si="9"/>
        <v>-0.5379338175948345</v>
      </c>
      <c r="E106" s="62">
        <f t="shared" si="7"/>
        <v>-4.9398090493980917E-2</v>
      </c>
      <c r="F106" s="262">
        <f>((SUM(C106:C109,C111:C118)/SUM(C119:C122,C124:C131))-1)</f>
        <v>-4.5373057879460443E-2</v>
      </c>
    </row>
    <row r="107" spans="2:6" ht="15" hidden="1" customHeight="1" outlineLevel="1">
      <c r="B107" s="261" t="s">
        <v>238</v>
      </c>
      <c r="C107" s="207">
        <v>9912</v>
      </c>
      <c r="D107" s="62">
        <f t="shared" si="9"/>
        <v>0.17399028781238896</v>
      </c>
      <c r="E107" s="62">
        <f t="shared" si="7"/>
        <v>-8.6451612903225783E-2</v>
      </c>
      <c r="F107" s="262">
        <f>((SUM(C107:C109,C111:C119)/SUM(C120:C122,C124:C132))-1)</f>
        <v>-5.4311797752809032E-2</v>
      </c>
    </row>
    <row r="108" spans="2:6" ht="15" hidden="1" customHeight="1" outlineLevel="1">
      <c r="B108" s="261" t="s">
        <v>239</v>
      </c>
      <c r="C108" s="207">
        <v>8443</v>
      </c>
      <c r="D108" s="62">
        <f t="shared" si="9"/>
        <v>-9.1857588469398732E-2</v>
      </c>
      <c r="E108" s="62">
        <f t="shared" si="7"/>
        <v>-0.18942012288786481</v>
      </c>
      <c r="F108" s="262">
        <f>((SUM(C108:C109,C111:C120)/SUM(C121:C122,C124:C133))-1)</f>
        <v>-2.1232366097029498E-2</v>
      </c>
    </row>
    <row r="109" spans="2:6" ht="15" hidden="1" customHeight="1" outlineLevel="1">
      <c r="B109" s="261" t="s">
        <v>240</v>
      </c>
      <c r="C109" s="207">
        <v>9297</v>
      </c>
      <c r="D109" s="62">
        <f>C109/C111-1</f>
        <v>-0.12076792131643654</v>
      </c>
      <c r="E109" s="62">
        <f t="shared" si="7"/>
        <v>-9.2001171989452124E-2</v>
      </c>
      <c r="F109" s="262">
        <f>((SUM(C109,C111:C121)/SUM(C122,C124:C134))-1)</f>
        <v>1.8604718609068982E-2</v>
      </c>
    </row>
    <row r="110" spans="2:6" ht="15" customHeight="1" collapsed="1">
      <c r="B110" s="268">
        <v>2003</v>
      </c>
      <c r="C110" s="210">
        <v>67700</v>
      </c>
      <c r="D110" s="211"/>
      <c r="E110" s="211">
        <f t="shared" si="7"/>
        <v>-4.8970303149495686E-2</v>
      </c>
      <c r="F110" s="269">
        <f>C110/C123-1</f>
        <v>-4.8970303149495686E-2</v>
      </c>
    </row>
    <row r="111" spans="2:6" ht="15" hidden="1" customHeight="1" outlineLevel="1">
      <c r="B111" s="261" t="s">
        <v>229</v>
      </c>
      <c r="C111" s="207">
        <v>10574</v>
      </c>
      <c r="D111" s="62">
        <f t="shared" ref="D111:D121" si="10">IFERROR((C111-C112)/C112,"-")</f>
        <v>0.16904367053620786</v>
      </c>
      <c r="E111" s="62">
        <f t="shared" si="7"/>
        <v>0.13870342451001516</v>
      </c>
      <c r="F111" s="262">
        <f>((SUM(C111:C122)/SUM(C124:C135))-1)</f>
        <v>3.0471475514251445E-2</v>
      </c>
    </row>
    <row r="112" spans="2:6" ht="15" hidden="1" customHeight="1" outlineLevel="1">
      <c r="B112" s="261" t="s">
        <v>230</v>
      </c>
      <c r="C112" s="207">
        <v>9045</v>
      </c>
      <c r="D112" s="62">
        <f t="shared" si="10"/>
        <v>0.44189383070301291</v>
      </c>
      <c r="E112" s="62">
        <f t="shared" si="7"/>
        <v>9.5036319612590736E-2</v>
      </c>
      <c r="F112" s="262">
        <f>((SUM(C112:C122,C124)/SUM(C125:C135,C137))-1)</f>
        <v>-7.2152941510666979E-3</v>
      </c>
    </row>
    <row r="113" spans="2:6" ht="15" hidden="1" customHeight="1" outlineLevel="1">
      <c r="B113" s="261" t="s">
        <v>231</v>
      </c>
      <c r="C113" s="207">
        <v>6273</v>
      </c>
      <c r="D113" s="62">
        <f t="shared" si="10"/>
        <v>3.7848970251716247</v>
      </c>
      <c r="E113" s="62">
        <f t="shared" si="7"/>
        <v>3.4977726447780855E-2</v>
      </c>
      <c r="F113" s="262">
        <f>((SUM(C113:C122,C124:C125)/SUM(C126:C135,C137:C138))-1)</f>
        <v>-2.9025414799308757E-2</v>
      </c>
    </row>
    <row r="114" spans="2:6" ht="15" hidden="1" customHeight="1" outlineLevel="1">
      <c r="B114" s="261" t="s">
        <v>232</v>
      </c>
      <c r="C114" s="207">
        <v>1311</v>
      </c>
      <c r="D114" s="62">
        <f t="shared" si="10"/>
        <v>-0.109375</v>
      </c>
      <c r="E114" s="62">
        <f t="shared" si="7"/>
        <v>-0.22195845697329375</v>
      </c>
      <c r="F114" s="262">
        <f>((SUM(C114:C122,C124:C126)/SUM(C127:C135,C137:C139))-1)</f>
        <v>-2.200110715248893E-2</v>
      </c>
    </row>
    <row r="115" spans="2:6" ht="15" hidden="1" customHeight="1" outlineLevel="1">
      <c r="B115" s="261" t="s">
        <v>233</v>
      </c>
      <c r="C115" s="207">
        <v>1472</v>
      </c>
      <c r="D115" s="62">
        <f t="shared" si="10"/>
        <v>-0.33574007220216606</v>
      </c>
      <c r="E115" s="62">
        <f t="shared" si="7"/>
        <v>-0.21951219512195119</v>
      </c>
      <c r="F115" s="262">
        <f>((SUM(C115:C122,C124:C127)/SUM(C128:C135,C137:C140))-1)</f>
        <v>-1.912893268767879E-2</v>
      </c>
    </row>
    <row r="116" spans="2:6" ht="15" hidden="1" customHeight="1" outlineLevel="1">
      <c r="B116" s="261" t="s">
        <v>234</v>
      </c>
      <c r="C116" s="207">
        <v>2216</v>
      </c>
      <c r="D116" s="62">
        <f t="shared" si="10"/>
        <v>9.2163627402661416E-2</v>
      </c>
      <c r="E116" s="62">
        <f t="shared" si="7"/>
        <v>-0.13268101761252449</v>
      </c>
      <c r="F116" s="262">
        <f>((SUM(C116:C122,C124:C128)/SUM(C129:C135,C137:C141))-1)</f>
        <v>-2.1661612758310911E-2</v>
      </c>
    </row>
    <row r="117" spans="2:6" ht="15" hidden="1" customHeight="1" outlineLevel="1">
      <c r="B117" s="261" t="s">
        <v>235</v>
      </c>
      <c r="C117" s="207">
        <v>2029</v>
      </c>
      <c r="D117" s="62">
        <f t="shared" si="10"/>
        <v>4.4261451363870302E-2</v>
      </c>
      <c r="E117" s="62">
        <f t="shared" si="7"/>
        <v>0.14892412231030572</v>
      </c>
      <c r="F117" s="262">
        <f>((SUM(C117:C122,C124:C129)/SUM(C130:C135,C137:C142))-1)</f>
        <v>-6.8218241642911126E-3</v>
      </c>
    </row>
    <row r="118" spans="2:6" ht="15" hidden="1" customHeight="1" outlineLevel="1">
      <c r="B118" s="261" t="s">
        <v>236</v>
      </c>
      <c r="C118" s="207">
        <v>1943</v>
      </c>
      <c r="D118" s="62">
        <f t="shared" si="10"/>
        <v>-0.59672063096720629</v>
      </c>
      <c r="E118" s="62">
        <f t="shared" si="7"/>
        <v>-0.21080422420796097</v>
      </c>
      <c r="F118" s="262">
        <f>((SUM(C118:C122,C124:C130)/SUM(C131:C135,C137:C143))-1)</f>
        <v>-1.4270575768279725E-2</v>
      </c>
    </row>
    <row r="119" spans="2:6" ht="15" hidden="1" customHeight="1" outlineLevel="1">
      <c r="B119" s="261" t="s">
        <v>237</v>
      </c>
      <c r="C119" s="207">
        <v>4818</v>
      </c>
      <c r="D119" s="62">
        <f t="shared" si="10"/>
        <v>-0.55594470046082944</v>
      </c>
      <c r="E119" s="62">
        <f t="shared" si="7"/>
        <v>-0.15974886641088248</v>
      </c>
      <c r="F119" s="262">
        <f>((SUM(C119:C122,C124:C131)/SUM(C132:C135,C137:C144))-1)</f>
        <v>-8.3106401591579449E-3</v>
      </c>
    </row>
    <row r="120" spans="2:6" ht="15" hidden="1" customHeight="1" outlineLevel="1">
      <c r="B120" s="261" t="s">
        <v>238</v>
      </c>
      <c r="C120" s="207">
        <v>10850</v>
      </c>
      <c r="D120" s="62">
        <f t="shared" si="10"/>
        <v>4.1666666666666664E-2</v>
      </c>
      <c r="E120" s="62">
        <f t="shared" si="7"/>
        <v>0.1540097851520954</v>
      </c>
      <c r="F120" s="262">
        <f>((SUM(C120:C122,C124:C132)/SUM(C133:C135,C137:C145))-1)</f>
        <v>2.7604078643457264E-3</v>
      </c>
    </row>
    <row r="121" spans="2:6" ht="15" hidden="1" customHeight="1" outlineLevel="1">
      <c r="B121" s="261" t="s">
        <v>239</v>
      </c>
      <c r="C121" s="207">
        <v>10416</v>
      </c>
      <c r="D121" s="62">
        <f t="shared" si="10"/>
        <v>1.7286844418400234E-2</v>
      </c>
      <c r="E121" s="62">
        <f t="shared" si="7"/>
        <v>8.2181818181818134E-2</v>
      </c>
      <c r="F121" s="262">
        <f>((SUM(C121:C122,C124:C133)/SUM(C134:C135,C137:C146))-1)</f>
        <v>-2.1340479564491477E-2</v>
      </c>
    </row>
    <row r="122" spans="2:6" ht="15" hidden="1" customHeight="1" outlineLevel="1">
      <c r="B122" s="261" t="s">
        <v>240</v>
      </c>
      <c r="C122" s="207">
        <v>10239</v>
      </c>
      <c r="D122" s="62">
        <f>C122/C124-1</f>
        <v>0.10262761145810906</v>
      </c>
      <c r="E122" s="62">
        <f t="shared" si="7"/>
        <v>-1.1584129742253091E-2</v>
      </c>
      <c r="F122" s="262">
        <f>((SUM(C122,C124:C134)/SUM(C135,C137:C147))-1)</f>
        <v>-4.0889556473484356E-2</v>
      </c>
    </row>
    <row r="123" spans="2:6" ht="15" customHeight="1" collapsed="1">
      <c r="B123" s="268">
        <v>2002</v>
      </c>
      <c r="C123" s="210">
        <v>71186</v>
      </c>
      <c r="D123" s="211"/>
      <c r="E123" s="211">
        <f t="shared" si="7"/>
        <v>3.0471475514251445E-2</v>
      </c>
      <c r="F123" s="269">
        <f>C123/C136-1</f>
        <v>3.0471475514251445E-2</v>
      </c>
    </row>
    <row r="124" spans="2:6" ht="15" hidden="1" customHeight="1" outlineLevel="1">
      <c r="B124" s="261" t="s">
        <v>229</v>
      </c>
      <c r="C124" s="207">
        <v>9286</v>
      </c>
      <c r="D124" s="62">
        <f t="shared" ref="D124:D134" si="11">IFERROR((C124-C125)/C125,"-")</f>
        <v>0.12421307506053268</v>
      </c>
      <c r="E124" s="62">
        <f t="shared" si="7"/>
        <v>-0.12487041749128258</v>
      </c>
      <c r="F124" s="262">
        <f>((SUM(C124:C135)/SUM(C137:C148))-1)</f>
        <v>-6.7657300186249936E-2</v>
      </c>
    </row>
    <row r="125" spans="2:6" ht="15" hidden="1" customHeight="1" outlineLevel="1">
      <c r="B125" s="261" t="s">
        <v>230</v>
      </c>
      <c r="C125" s="207">
        <v>8260</v>
      </c>
      <c r="D125" s="62">
        <f t="shared" si="11"/>
        <v>0.36281141725787824</v>
      </c>
      <c r="E125" s="62">
        <f t="shared" si="7"/>
        <v>-8.5575113472821873E-2</v>
      </c>
      <c r="F125" s="262">
        <f>((SUM(C125:C135,C137)/SUM(C138:C148,C150))-1)</f>
        <v>-3.344224485873537E-2</v>
      </c>
    </row>
    <row r="126" spans="2:6" ht="15" hidden="1" customHeight="1" outlineLevel="1">
      <c r="B126" s="261" t="s">
        <v>231</v>
      </c>
      <c r="C126" s="207">
        <v>6061</v>
      </c>
      <c r="D126" s="62">
        <f t="shared" si="11"/>
        <v>2.5970326409495548</v>
      </c>
      <c r="E126" s="62">
        <f t="shared" si="7"/>
        <v>0.13650853178323641</v>
      </c>
      <c r="F126" s="262">
        <f>((SUM(C126:C135,C137:C138)/SUM(C139:C148,C150:C151))-1)</f>
        <v>-3.5201149425287404E-2</v>
      </c>
    </row>
    <row r="127" spans="2:6" ht="15" hidden="1" customHeight="1" outlineLevel="1">
      <c r="B127" s="261" t="s">
        <v>232</v>
      </c>
      <c r="C127" s="207">
        <v>1685</v>
      </c>
      <c r="D127" s="62">
        <f t="shared" si="11"/>
        <v>-0.10657476139978792</v>
      </c>
      <c r="E127" s="62">
        <f t="shared" si="7"/>
        <v>-9.4086021505376372E-2</v>
      </c>
      <c r="F127" s="262">
        <f>((SUM(C127:C135,C137:C139)/SUM(C140:C148,C150:C152))-1)</f>
        <v>-6.373676026951236E-2</v>
      </c>
    </row>
    <row r="128" spans="2:6" ht="15" hidden="1" customHeight="1" outlineLevel="1">
      <c r="B128" s="261" t="s">
        <v>233</v>
      </c>
      <c r="C128" s="207">
        <v>1886</v>
      </c>
      <c r="D128" s="62">
        <f t="shared" si="11"/>
        <v>-0.26183953033268104</v>
      </c>
      <c r="E128" s="62">
        <f t="shared" si="7"/>
        <v>-0.2431781701444623</v>
      </c>
      <c r="F128" s="262">
        <f>((SUM(C128:C135,C137:C140)/SUM(C141:C148,C150:C153))-1)</f>
        <v>-5.8081380616422873E-2</v>
      </c>
    </row>
    <row r="129" spans="2:6" ht="15" hidden="1" customHeight="1" outlineLevel="1">
      <c r="B129" s="261" t="s">
        <v>234</v>
      </c>
      <c r="C129" s="207">
        <v>2555</v>
      </c>
      <c r="D129" s="62">
        <f t="shared" si="11"/>
        <v>0.44677236693091732</v>
      </c>
      <c r="E129" s="62">
        <f t="shared" si="7"/>
        <v>0.39465065502183405</v>
      </c>
      <c r="F129" s="262">
        <f>((SUM(C129:C135,C137:C141)/SUM(C142:C148,C150:C154))-1)</f>
        <v>-4.9086224619204644E-2</v>
      </c>
    </row>
    <row r="130" spans="2:6" ht="15" hidden="1" customHeight="1" outlineLevel="1">
      <c r="B130" s="261" t="s">
        <v>235</v>
      </c>
      <c r="C130" s="207">
        <v>1766</v>
      </c>
      <c r="D130" s="62">
        <f t="shared" si="11"/>
        <v>-0.28269699431356621</v>
      </c>
      <c r="E130" s="62">
        <f t="shared" si="7"/>
        <v>-0.13090551181102361</v>
      </c>
      <c r="F130" s="262">
        <f>((SUM(C130:C135,C137:C142)/SUM(C143:C148,C150:C155))-1)</f>
        <v>-4.7149922970891156E-2</v>
      </c>
    </row>
    <row r="131" spans="2:6" ht="15" hidden="1" customHeight="1" outlineLevel="1">
      <c r="B131" s="261" t="s">
        <v>236</v>
      </c>
      <c r="C131" s="207">
        <v>2462</v>
      </c>
      <c r="D131" s="62">
        <f t="shared" si="11"/>
        <v>-0.57063132193930943</v>
      </c>
      <c r="E131" s="62">
        <f t="shared" si="7"/>
        <v>-3.8281250000000044E-2</v>
      </c>
      <c r="F131" s="262">
        <f>((SUM(C131:C135,C137:C143)/SUM(C144:C148,C150:C156))-1)</f>
        <v>-5.1031764122229539E-2</v>
      </c>
    </row>
    <row r="132" spans="2:6" ht="15" hidden="1" customHeight="1" outlineLevel="1">
      <c r="B132" s="261" t="s">
        <v>237</v>
      </c>
      <c r="C132" s="207">
        <v>5734</v>
      </c>
      <c r="D132" s="62">
        <f t="shared" si="11"/>
        <v>-0.39012975962561158</v>
      </c>
      <c r="E132" s="62">
        <f t="shared" si="7"/>
        <v>-2.2335890878090403E-2</v>
      </c>
      <c r="F132" s="262">
        <f>((SUM(C132:C135,C137:C144)/SUM(C145:C148,C150:C157))-1)</f>
        <v>-4.294221706075374E-2</v>
      </c>
    </row>
    <row r="133" spans="2:6" ht="15" hidden="1" customHeight="1" outlineLevel="1">
      <c r="B133" s="261" t="s">
        <v>238</v>
      </c>
      <c r="C133" s="207">
        <v>9402</v>
      </c>
      <c r="D133" s="62">
        <f t="shared" si="11"/>
        <v>-2.3168831168831169E-2</v>
      </c>
      <c r="E133" s="62">
        <f t="shared" si="7"/>
        <v>-2.7815117361182917E-2</v>
      </c>
      <c r="F133" s="262">
        <f>((SUM(C133:C135,C137:C145)/SUM(C146:C148,C150:C158))-1)</f>
        <v>-3.2867047141670214E-2</v>
      </c>
    </row>
    <row r="134" spans="2:6" ht="15" hidden="1" customHeight="1" outlineLevel="1">
      <c r="B134" s="261" t="s">
        <v>239</v>
      </c>
      <c r="C134" s="207">
        <v>9625</v>
      </c>
      <c r="D134" s="62">
        <f t="shared" si="11"/>
        <v>-7.0856260256781545E-2</v>
      </c>
      <c r="E134" s="62">
        <f t="shared" si="7"/>
        <v>-6.1250365746610802E-2</v>
      </c>
      <c r="F134" s="262">
        <f>((SUM(C134:C135,C137:C146)/SUM(C147:C148,C150:C159))-1)</f>
        <v>-5.9549257118729049E-2</v>
      </c>
    </row>
    <row r="135" spans="2:6" ht="15" hidden="1" customHeight="1" outlineLevel="1">
      <c r="B135" s="261" t="s">
        <v>240</v>
      </c>
      <c r="C135" s="207">
        <v>10359</v>
      </c>
      <c r="D135" s="62">
        <f>C135/C137-1</f>
        <v>-2.3748939779474121E-2</v>
      </c>
      <c r="E135" s="62">
        <f t="shared" si="7"/>
        <v>-0.1747131931166348</v>
      </c>
      <c r="F135" s="262">
        <f>((SUM(C135,C137:C147)/SUM(C148,C150:C160))-1)</f>
        <v>-6.6184396794680356E-2</v>
      </c>
    </row>
    <row r="136" spans="2:6" ht="15" customHeight="1" collapsed="1">
      <c r="B136" s="268">
        <v>2001</v>
      </c>
      <c r="C136" s="210">
        <v>69081</v>
      </c>
      <c r="D136" s="211"/>
      <c r="E136" s="211">
        <f t="shared" ref="E136:E199" si="12">C136/C149-1</f>
        <v>-6.7657300186249936E-2</v>
      </c>
      <c r="F136" s="269">
        <f>C136/C149-1</f>
        <v>-6.7657300186249936E-2</v>
      </c>
    </row>
    <row r="137" spans="2:6" ht="15" hidden="1" customHeight="1" outlineLevel="1">
      <c r="B137" s="261" t="s">
        <v>229</v>
      </c>
      <c r="C137" s="207">
        <v>10611</v>
      </c>
      <c r="D137" s="62">
        <f t="shared" ref="D137:D147" si="13">IFERROR((C137-C138)/C138,"-")</f>
        <v>0.17469279309199601</v>
      </c>
      <c r="E137" s="62">
        <f t="shared" si="12"/>
        <v>0.13377497595896992</v>
      </c>
      <c r="F137" s="262">
        <f>((SUM(C137:C148)/SUM(C150:C161))-1)</f>
        <v>-5.2118513969910962E-2</v>
      </c>
    </row>
    <row r="138" spans="2:6" ht="15" hidden="1" customHeight="1" outlineLevel="1">
      <c r="B138" s="261" t="s">
        <v>230</v>
      </c>
      <c r="C138" s="207">
        <v>9033</v>
      </c>
      <c r="D138" s="62">
        <f t="shared" si="13"/>
        <v>0.69379336208513032</v>
      </c>
      <c r="E138" s="62">
        <f t="shared" si="12"/>
        <v>-9.3709240493628942E-2</v>
      </c>
      <c r="F138" s="262">
        <f>((SUM(C138:C148,C150)/SUM(C151:C161,C163))-1)</f>
        <v>-0.10424378066626494</v>
      </c>
    </row>
    <row r="139" spans="2:6" ht="15" hidden="1" customHeight="1" outlineLevel="1">
      <c r="B139" s="261" t="s">
        <v>231</v>
      </c>
      <c r="C139" s="207">
        <v>5333</v>
      </c>
      <c r="D139" s="62">
        <f t="shared" si="13"/>
        <v>1.8672043010752688</v>
      </c>
      <c r="E139" s="62">
        <f t="shared" si="12"/>
        <v>-0.21619635508524393</v>
      </c>
      <c r="F139" s="262">
        <f>((SUM(C139:C148,C150:C151)/SUM(C152:C161,C163:C164))-1)</f>
        <v>-0.11800781857089915</v>
      </c>
    </row>
    <row r="140" spans="2:6" ht="15" hidden="1" customHeight="1" outlineLevel="1">
      <c r="B140" s="261" t="s">
        <v>232</v>
      </c>
      <c r="C140" s="207">
        <v>1860</v>
      </c>
      <c r="D140" s="62">
        <f t="shared" si="13"/>
        <v>-0.2536115569823435</v>
      </c>
      <c r="E140" s="62">
        <f t="shared" si="12"/>
        <v>0.16687578419071514</v>
      </c>
      <c r="F140" s="262">
        <f>((SUM(C140:C148,C150:C152)/SUM(C153:C161,C163:C165))-1)</f>
        <v>-9.0450864257222263E-2</v>
      </c>
    </row>
    <row r="141" spans="2:6" ht="15" hidden="1" customHeight="1" outlineLevel="1">
      <c r="B141" s="261" t="s">
        <v>233</v>
      </c>
      <c r="C141" s="207">
        <v>2492</v>
      </c>
      <c r="D141" s="62">
        <f t="shared" si="13"/>
        <v>0.36026200873362446</v>
      </c>
      <c r="E141" s="62">
        <f t="shared" si="12"/>
        <v>2.9752066115702469E-2</v>
      </c>
      <c r="F141" s="262">
        <f>((SUM(C141:C148,C150:C153)/SUM(C154:C161,C163:C166))-1)</f>
        <v>-9.987875295614701E-2</v>
      </c>
    </row>
    <row r="142" spans="2:6" ht="15" hidden="1" customHeight="1" outlineLevel="1">
      <c r="B142" s="261" t="s">
        <v>234</v>
      </c>
      <c r="C142" s="207">
        <v>1832</v>
      </c>
      <c r="D142" s="62">
        <f t="shared" si="13"/>
        <v>-9.8425196850393706E-2</v>
      </c>
      <c r="E142" s="62">
        <f t="shared" si="12"/>
        <v>0.98914223669923995</v>
      </c>
      <c r="F142" s="262">
        <f>((SUM(C142:C148,C150:C154)/SUM(C155:C161,C163:C167))-1)</f>
        <v>-8.1603629007540035E-2</v>
      </c>
    </row>
    <row r="143" spans="2:6" ht="15" hidden="1" customHeight="1" outlineLevel="1">
      <c r="B143" s="261" t="s">
        <v>235</v>
      </c>
      <c r="C143" s="207">
        <v>2032</v>
      </c>
      <c r="D143" s="62">
        <f t="shared" si="13"/>
        <v>-0.20624999999999999</v>
      </c>
      <c r="E143" s="62">
        <f t="shared" si="12"/>
        <v>-0.22294455066921604</v>
      </c>
      <c r="F143" s="262">
        <f>((SUM(C143:C148,C150:C155)/SUM(C156:C161,C163:C168))-1)</f>
        <v>-0.10154077779531578</v>
      </c>
    </row>
    <row r="144" spans="2:6" ht="15" hidden="1" customHeight="1" outlineLevel="1">
      <c r="B144" s="261" t="s">
        <v>236</v>
      </c>
      <c r="C144" s="207">
        <v>2560</v>
      </c>
      <c r="D144" s="62">
        <f t="shared" si="13"/>
        <v>-0.56351236146632566</v>
      </c>
      <c r="E144" s="62">
        <f t="shared" si="12"/>
        <v>0.25984251968503935</v>
      </c>
      <c r="F144" s="262">
        <f>((SUM(C144:C148,C150:C156)/SUM(C157:C161,C163:C169))-1)</f>
        <v>-8.8597230878273536E-2</v>
      </c>
    </row>
    <row r="145" spans="2:6" ht="15" hidden="1" customHeight="1" outlineLevel="1">
      <c r="B145" s="261" t="s">
        <v>237</v>
      </c>
      <c r="C145" s="207">
        <v>5865</v>
      </c>
      <c r="D145" s="62">
        <f t="shared" si="13"/>
        <v>-0.39354771998759175</v>
      </c>
      <c r="E145" s="62">
        <f t="shared" si="12"/>
        <v>0.12162937464142276</v>
      </c>
      <c r="F145" s="262">
        <f>((SUM(C145:C148,C150:C157)/SUM(C158:C161,C163:C170))-1)</f>
        <v>-9.1106583533801411E-2</v>
      </c>
    </row>
    <row r="146" spans="2:6" ht="15" hidden="1" customHeight="1" outlineLevel="1">
      <c r="B146" s="261" t="s">
        <v>238</v>
      </c>
      <c r="C146" s="207">
        <v>9671</v>
      </c>
      <c r="D146" s="62">
        <f t="shared" si="13"/>
        <v>-5.6763873988101045E-2</v>
      </c>
      <c r="E146" s="62">
        <f t="shared" si="12"/>
        <v>-0.19676079734219265</v>
      </c>
      <c r="F146" s="262">
        <f>((SUM(C146:C148,C150:C158)/SUM(C159:C161,C163:C171))-1)</f>
        <v>-8.4963980357454449E-2</v>
      </c>
    </row>
    <row r="147" spans="2:6" ht="15" hidden="1" customHeight="1" outlineLevel="1">
      <c r="B147" s="261" t="s">
        <v>239</v>
      </c>
      <c r="C147" s="207">
        <v>10253</v>
      </c>
      <c r="D147" s="62">
        <f t="shared" si="13"/>
        <v>-0.18315806246016572</v>
      </c>
      <c r="E147" s="62">
        <f t="shared" si="12"/>
        <v>-0.10563503140265174</v>
      </c>
      <c r="F147" s="262">
        <f>((SUM(C147:C148,C150:C159)/SUM(C160:C161,C163:C172))-1)</f>
        <v>-6.9905009695392817E-2</v>
      </c>
    </row>
    <row r="148" spans="2:6" ht="15" hidden="1" customHeight="1" outlineLevel="1">
      <c r="B148" s="261" t="s">
        <v>240</v>
      </c>
      <c r="C148" s="207">
        <v>12552</v>
      </c>
      <c r="D148" s="62">
        <f>C148/C150-1</f>
        <v>0.34116892830430601</v>
      </c>
      <c r="E148" s="62">
        <f t="shared" si="12"/>
        <v>-8.5331195802667015E-2</v>
      </c>
      <c r="F148" s="262">
        <f>((SUM(C148,C150:C160)/SUM(C161,C163:C173))-1)</f>
        <v>-4.3170831728200243E-2</v>
      </c>
    </row>
    <row r="149" spans="2:6" ht="15" customHeight="1" collapsed="1">
      <c r="B149" s="268">
        <v>2000</v>
      </c>
      <c r="C149" s="210">
        <v>74094</v>
      </c>
      <c r="D149" s="211"/>
      <c r="E149" s="211">
        <f t="shared" si="12"/>
        <v>-5.2118513969910962E-2</v>
      </c>
      <c r="F149" s="269">
        <f>C149/C162-1</f>
        <v>-5.2118513969910962E-2</v>
      </c>
    </row>
    <row r="150" spans="2:6" ht="15" hidden="1" customHeight="1" outlineLevel="1">
      <c r="B150" s="261" t="s">
        <v>229</v>
      </c>
      <c r="C150" s="207">
        <v>9359</v>
      </c>
      <c r="D150" s="62">
        <f t="shared" ref="D150:D160" si="14">IFERROR((C150-C151)/C151,"-")</f>
        <v>-6.100130430420387E-2</v>
      </c>
      <c r="E150" s="62">
        <f t="shared" si="12"/>
        <v>-0.25187849720223821</v>
      </c>
      <c r="F150" s="262">
        <f>((SUM(C150:C161)/SUM(C163:C174))-1)</f>
        <v>-4.6033450974369838E-4</v>
      </c>
    </row>
    <row r="151" spans="2:6" ht="15" hidden="1" customHeight="1" outlineLevel="1">
      <c r="B151" s="261" t="s">
        <v>230</v>
      </c>
      <c r="C151" s="207">
        <v>9967</v>
      </c>
      <c r="D151" s="62">
        <f t="shared" si="14"/>
        <v>0.46487360376249265</v>
      </c>
      <c r="E151" s="62">
        <f t="shared" si="12"/>
        <v>-0.18934526230174864</v>
      </c>
      <c r="F151" s="262">
        <f>((SUM(C151:C161,C163)/SUM(C164:C174,C176))-1)</f>
        <v>6.969126951763327E-2</v>
      </c>
    </row>
    <row r="152" spans="2:6" ht="15" hidden="1" customHeight="1" outlineLevel="1">
      <c r="B152" s="261" t="s">
        <v>231</v>
      </c>
      <c r="C152" s="207">
        <v>6804</v>
      </c>
      <c r="D152" s="62">
        <f t="shared" si="14"/>
        <v>3.2685069008782937</v>
      </c>
      <c r="E152" s="62">
        <f t="shared" si="12"/>
        <v>0.15576694411414982</v>
      </c>
      <c r="F152" s="262">
        <f>((SUM(C152:C161,C163:C164)/SUM(C165:C174,C176:C177))-1)</f>
        <v>0.12374388736632813</v>
      </c>
    </row>
    <row r="153" spans="2:6" ht="15" hidden="1" customHeight="1" outlineLevel="1">
      <c r="B153" s="261" t="s">
        <v>232</v>
      </c>
      <c r="C153" s="207">
        <v>1594</v>
      </c>
      <c r="D153" s="62">
        <f t="shared" si="14"/>
        <v>-0.34132231404958679</v>
      </c>
      <c r="E153" s="62">
        <f t="shared" si="12"/>
        <v>-0.2637413394919168</v>
      </c>
      <c r="F153" s="262">
        <f>((SUM(C153:C161,C163:C165)/SUM(C166:C174,C176:C178))-1)</f>
        <v>0.12394201638431124</v>
      </c>
    </row>
    <row r="154" spans="2:6" ht="15" hidden="1" customHeight="1" outlineLevel="1">
      <c r="B154" s="261" t="s">
        <v>233</v>
      </c>
      <c r="C154" s="207">
        <v>2420</v>
      </c>
      <c r="D154" s="62">
        <f t="shared" si="14"/>
        <v>1.6275787187839306</v>
      </c>
      <c r="E154" s="62">
        <f t="shared" si="12"/>
        <v>2.5380116959064329</v>
      </c>
      <c r="F154" s="262">
        <f>((SUM(C154:C161,C163:C166)/SUM(C167:C174,C176:C179))-1)</f>
        <v>0.14602336043584141</v>
      </c>
    </row>
    <row r="155" spans="2:6" ht="15" hidden="1" customHeight="1" outlineLevel="1">
      <c r="B155" s="261" t="s">
        <v>234</v>
      </c>
      <c r="C155" s="207">
        <v>921</v>
      </c>
      <c r="D155" s="62">
        <f t="shared" si="14"/>
        <v>-0.64780114722753346</v>
      </c>
      <c r="E155" s="62">
        <f t="shared" si="12"/>
        <v>-0.46359930110658121</v>
      </c>
      <c r="F155" s="262">
        <f>((SUM(C155:C161,C163:C167)/SUM(C168:C174,C176:C180))-1)</f>
        <v>0.11706862785378758</v>
      </c>
    </row>
    <row r="156" spans="2:6" ht="15" hidden="1" customHeight="1" outlineLevel="1">
      <c r="B156" s="261" t="s">
        <v>235</v>
      </c>
      <c r="C156" s="207">
        <v>2615</v>
      </c>
      <c r="D156" s="62">
        <f t="shared" si="14"/>
        <v>0.28690944881889763</v>
      </c>
      <c r="E156" s="62">
        <f t="shared" si="12"/>
        <v>0.25419664268585129</v>
      </c>
      <c r="F156" s="262">
        <f>((SUM(C156:C161,C163:C168)/SUM(C169:C174,C176:C181))-1)</f>
        <v>0.13410536751948454</v>
      </c>
    </row>
    <row r="157" spans="2:6" ht="15" hidden="1" customHeight="1" outlineLevel="1">
      <c r="B157" s="261" t="s">
        <v>236</v>
      </c>
      <c r="C157" s="207">
        <v>2032</v>
      </c>
      <c r="D157" s="62">
        <f t="shared" si="14"/>
        <v>-0.61139797284375597</v>
      </c>
      <c r="E157" s="62">
        <f t="shared" si="12"/>
        <v>0.21168753726893264</v>
      </c>
      <c r="F157" s="262">
        <f>((SUM(C157:C161,C163:C169)/SUM(C170:C174,C176:C182))-1)</f>
        <v>0.1437696554615977</v>
      </c>
    </row>
    <row r="158" spans="2:6" ht="15" hidden="1" customHeight="1" outlineLevel="1">
      <c r="B158" s="261" t="s">
        <v>237</v>
      </c>
      <c r="C158" s="207">
        <v>5229</v>
      </c>
      <c r="D158" s="62">
        <f t="shared" si="14"/>
        <v>-0.56569767441860463</v>
      </c>
      <c r="E158" s="62">
        <f t="shared" si="12"/>
        <v>0.31151241534988716</v>
      </c>
      <c r="F158" s="262">
        <f>((SUM(C158:C161,C163:C170)/SUM(C171:C174,C176:C183))-1)</f>
        <v>0.165091304285653</v>
      </c>
    </row>
    <row r="159" spans="2:6" ht="15" hidden="1" customHeight="1" outlineLevel="1">
      <c r="B159" s="261" t="s">
        <v>238</v>
      </c>
      <c r="C159" s="207">
        <v>12040</v>
      </c>
      <c r="D159" s="62">
        <f t="shared" si="14"/>
        <v>5.0244242847173763E-2</v>
      </c>
      <c r="E159" s="62">
        <f t="shared" si="12"/>
        <v>-9.3919325707405132E-2</v>
      </c>
      <c r="F159" s="262">
        <f>((SUM(C159:C161,C163:C171)/SUM(C172:C174,C176:C184))-1)</f>
        <v>0.16237359835424336</v>
      </c>
    </row>
    <row r="160" spans="2:6" ht="15" hidden="1" customHeight="1" outlineLevel="1">
      <c r="B160" s="261" t="s">
        <v>239</v>
      </c>
      <c r="C160" s="207">
        <v>11464</v>
      </c>
      <c r="D160" s="62">
        <f t="shared" si="14"/>
        <v>-0.16461415142461561</v>
      </c>
      <c r="E160" s="62">
        <f t="shared" si="12"/>
        <v>9.6718645364967104E-2</v>
      </c>
      <c r="F160" s="262">
        <f>((SUM(C160:C161,C163:C172)/SUM(C173:C174,C176:C185))-1)</f>
        <v>0.20943418630885224</v>
      </c>
    </row>
    <row r="161" spans="2:6" ht="15" hidden="1" customHeight="1" outlineLevel="1">
      <c r="B161" s="261" t="s">
        <v>240</v>
      </c>
      <c r="C161" s="207">
        <v>13723</v>
      </c>
      <c r="D161" s="62">
        <f>C161/C163-1</f>
        <v>9.6962430055955284E-2</v>
      </c>
      <c r="E161" s="62">
        <f t="shared" si="12"/>
        <v>0.1978875698324023</v>
      </c>
      <c r="F161" s="262">
        <f>((SUM(C161,C163:C173)/SUM(C174,C176:C186))-1)</f>
        <v>0.18795671621960763</v>
      </c>
    </row>
    <row r="162" spans="2:6" ht="15" customHeight="1" collapsed="1">
      <c r="B162" s="268">
        <v>1999</v>
      </c>
      <c r="C162" s="210">
        <v>78168</v>
      </c>
      <c r="D162" s="211"/>
      <c r="E162" s="211">
        <f t="shared" si="12"/>
        <v>-4.6033450974369838E-4</v>
      </c>
      <c r="F162" s="269">
        <f>C162/C175-1</f>
        <v>-4.6033450974369838E-4</v>
      </c>
    </row>
    <row r="163" spans="2:6" ht="15" hidden="1" customHeight="1" outlineLevel="1">
      <c r="B163" s="261" t="s">
        <v>229</v>
      </c>
      <c r="C163" s="207">
        <v>12510</v>
      </c>
      <c r="D163" s="62">
        <f t="shared" ref="D163:D173" si="15">IFERROR((C163-C164)/C164,"-")</f>
        <v>1.7486783245221633E-2</v>
      </c>
      <c r="E163" s="62">
        <f t="shared" si="12"/>
        <v>0.21138762467318672</v>
      </c>
      <c r="F163" s="262">
        <f>((SUM(C163:C174)/SUM(C176:C187))-1)</f>
        <v>0.19111733885707327</v>
      </c>
    </row>
    <row r="164" spans="2:6" ht="15" hidden="1" customHeight="1" outlineLevel="1">
      <c r="B164" s="261" t="s">
        <v>230</v>
      </c>
      <c r="C164" s="207">
        <v>12295</v>
      </c>
      <c r="D164" s="62">
        <f t="shared" si="15"/>
        <v>1.088500084932903</v>
      </c>
      <c r="E164" s="62">
        <f t="shared" si="12"/>
        <v>0.14799253034547144</v>
      </c>
      <c r="F164" s="262">
        <f>((SUM(C164:C174,C176)/SUM(C177:C187,C189))-1)</f>
        <v>0.14119942955790732</v>
      </c>
    </row>
    <row r="165" spans="2:6" ht="15" hidden="1" customHeight="1" outlineLevel="1">
      <c r="B165" s="261" t="s">
        <v>231</v>
      </c>
      <c r="C165" s="207">
        <v>5887</v>
      </c>
      <c r="D165" s="62">
        <f t="shared" si="15"/>
        <v>1.7191685912240184</v>
      </c>
      <c r="E165" s="62">
        <f t="shared" si="12"/>
        <v>0.16389877421905896</v>
      </c>
      <c r="F165" s="262">
        <f>((SUM(C165:C174,C176:C177)/SUM(C178:C187,C189:C190))-1)</f>
        <v>0.14620963643922935</v>
      </c>
    </row>
    <row r="166" spans="2:6" ht="15" hidden="1" customHeight="1" outlineLevel="1">
      <c r="B166" s="261" t="s">
        <v>232</v>
      </c>
      <c r="C166" s="207">
        <v>2165</v>
      </c>
      <c r="D166" s="62">
        <f t="shared" si="15"/>
        <v>2.1652046783625729</v>
      </c>
      <c r="E166" s="62">
        <f t="shared" si="12"/>
        <v>0.73895582329317278</v>
      </c>
      <c r="F166" s="262">
        <f>((SUM(C166:C174,C176:C178)/SUM(C179:C187,C189:C191))-1)</f>
        <v>0.13852840636649089</v>
      </c>
    </row>
    <row r="167" spans="2:6" ht="15" hidden="1" customHeight="1" outlineLevel="1">
      <c r="B167" s="261" t="s">
        <v>233</v>
      </c>
      <c r="C167" s="207">
        <v>684</v>
      </c>
      <c r="D167" s="62">
        <f t="shared" si="15"/>
        <v>-0.6016307513104252</v>
      </c>
      <c r="E167" s="62">
        <f t="shared" si="12"/>
        <v>-0.32544378698224852</v>
      </c>
      <c r="F167" s="262">
        <f>((SUM(C167:C174,C176:C179)/SUM(C180:C187,C189:C192))-1)</f>
        <v>0.14370456619567618</v>
      </c>
    </row>
    <row r="168" spans="2:6" ht="15" hidden="1" customHeight="1" outlineLevel="1">
      <c r="B168" s="261" t="s">
        <v>234</v>
      </c>
      <c r="C168" s="207">
        <v>1717</v>
      </c>
      <c r="D168" s="62">
        <f t="shared" si="15"/>
        <v>-0.17649880095923262</v>
      </c>
      <c r="E168" s="62">
        <f t="shared" si="12"/>
        <v>0.29878971255673226</v>
      </c>
      <c r="F168" s="262">
        <f>((SUM(C168:C174,C176:C180)/SUM(C181:C187,C189:C193))-1)</f>
        <v>0.16554927688918686</v>
      </c>
    </row>
    <row r="169" spans="2:6" ht="15" hidden="1" customHeight="1" outlineLevel="1">
      <c r="B169" s="261" t="s">
        <v>235</v>
      </c>
      <c r="C169" s="207">
        <v>2085</v>
      </c>
      <c r="D169" s="62">
        <f t="shared" si="15"/>
        <v>0.24329159212880144</v>
      </c>
      <c r="E169" s="62">
        <f t="shared" si="12"/>
        <v>1.0684523809523809</v>
      </c>
      <c r="F169" s="262">
        <f>((SUM(C169:C174,C176:C181)/SUM(C182:C187,C189:C194))-1)</f>
        <v>0.18142183178786397</v>
      </c>
    </row>
    <row r="170" spans="2:6" ht="15" hidden="1" customHeight="1" outlineLevel="1">
      <c r="B170" s="261" t="s">
        <v>236</v>
      </c>
      <c r="C170" s="207">
        <v>1677</v>
      </c>
      <c r="D170" s="62">
        <f t="shared" si="15"/>
        <v>-0.57938299473288191</v>
      </c>
      <c r="E170" s="62">
        <f t="shared" si="12"/>
        <v>25.61904761904762</v>
      </c>
      <c r="F170" s="262">
        <f>((SUM(C170:C174,C176:C182)/SUM(C183:C187,C189:C195))-1)</f>
        <v>0.18191730130672523</v>
      </c>
    </row>
    <row r="171" spans="2:6" ht="15" hidden="1" customHeight="1" outlineLevel="1">
      <c r="B171" s="261" t="s">
        <v>237</v>
      </c>
      <c r="C171" s="207">
        <v>3987</v>
      </c>
      <c r="D171" s="62">
        <f t="shared" si="15"/>
        <v>-0.69995484647802531</v>
      </c>
      <c r="E171" s="62">
        <f t="shared" si="12"/>
        <v>0.29364049318624263</v>
      </c>
      <c r="F171" s="262">
        <f>((SUM(C171:C174,C176:C183)/SUM(C184:C187,C189:C196))-1)</f>
        <v>0.15534959027227058</v>
      </c>
    </row>
    <row r="172" spans="2:6" ht="15" hidden="1" customHeight="1" outlineLevel="1">
      <c r="B172" s="261" t="s">
        <v>238</v>
      </c>
      <c r="C172" s="207">
        <v>13288</v>
      </c>
      <c r="D172" s="62">
        <f t="shared" si="15"/>
        <v>0.27121400554864633</v>
      </c>
      <c r="E172" s="62">
        <f t="shared" si="12"/>
        <v>0.14216950318033361</v>
      </c>
      <c r="F172" s="262">
        <f>((SUM(C172:C174,C176:C184)/SUM(C185:C187,C189:C197))-1)</f>
        <v>0.13031374860810896</v>
      </c>
    </row>
    <row r="173" spans="2:6" ht="15" hidden="1" customHeight="1" outlineLevel="1">
      <c r="B173" s="261" t="s">
        <v>239</v>
      </c>
      <c r="C173" s="207">
        <v>10453</v>
      </c>
      <c r="D173" s="62">
        <f t="shared" si="15"/>
        <v>-8.7552374301675978E-2</v>
      </c>
      <c r="E173" s="62">
        <f t="shared" si="12"/>
        <v>-3.3918669131238421E-2</v>
      </c>
      <c r="F173" s="262">
        <f>((SUM(C173:C174,C176:C185)/SUM(C186:C187,C189:C198))-1)</f>
        <v>0.12314745353004919</v>
      </c>
    </row>
    <row r="174" spans="2:6" ht="15" hidden="1" customHeight="1" outlineLevel="1">
      <c r="B174" s="261" t="s">
        <v>240</v>
      </c>
      <c r="C174" s="207">
        <v>11456</v>
      </c>
      <c r="D174" s="62">
        <f>C174/C176-1</f>
        <v>0.1093250702043187</v>
      </c>
      <c r="E174" s="62">
        <f t="shared" si="12"/>
        <v>0.22223407660300865</v>
      </c>
      <c r="F174" s="262">
        <f>((SUM(C174,C176:C186)/SUM(C187,C189:C199))-1)</f>
        <v>0.15304350786409748</v>
      </c>
    </row>
    <row r="175" spans="2:6" ht="15" customHeight="1" collapsed="1">
      <c r="B175" s="268">
        <v>1998</v>
      </c>
      <c r="C175" s="210">
        <v>78204</v>
      </c>
      <c r="D175" s="211"/>
      <c r="E175" s="211">
        <f t="shared" si="12"/>
        <v>0.19111733885707327</v>
      </c>
      <c r="F175" s="269">
        <f>C175/C188-1</f>
        <v>0.19111733885707327</v>
      </c>
    </row>
    <row r="176" spans="2:6" ht="15" hidden="1" customHeight="1" outlineLevel="1">
      <c r="B176" s="261" t="s">
        <v>229</v>
      </c>
      <c r="C176" s="207">
        <v>10327</v>
      </c>
      <c r="D176" s="62">
        <f t="shared" ref="D176:D186" si="16">IFERROR((C176-C177)/C177,"-")</f>
        <v>-3.57609710550887E-2</v>
      </c>
      <c r="E176" s="62">
        <f t="shared" si="12"/>
        <v>-8.4972532340953366E-2</v>
      </c>
      <c r="F176" s="262">
        <f>((SUM(C176:C187)/SUM(C189:C200))-1)</f>
        <v>9.1755628720609161E-2</v>
      </c>
    </row>
    <row r="177" spans="2:6" ht="15" hidden="1" customHeight="1" outlineLevel="1">
      <c r="B177" s="261" t="s">
        <v>230</v>
      </c>
      <c r="C177" s="207">
        <v>10710</v>
      </c>
      <c r="D177" s="62">
        <f t="shared" si="16"/>
        <v>1.1174377224199288</v>
      </c>
      <c r="E177" s="62">
        <f t="shared" si="12"/>
        <v>0.18525896414342635</v>
      </c>
      <c r="F177" s="262">
        <f>((SUM(C177:C187,C189)/SUM(C190:C200,C202))-1)</f>
        <v>0.14342848315281764</v>
      </c>
    </row>
    <row r="178" spans="2:6" ht="15" hidden="1" customHeight="1" outlineLevel="1">
      <c r="B178" s="261" t="s">
        <v>231</v>
      </c>
      <c r="C178" s="207">
        <v>5058</v>
      </c>
      <c r="D178" s="62">
        <f t="shared" si="16"/>
        <v>3.0626506024096387</v>
      </c>
      <c r="E178" s="62">
        <f t="shared" si="12"/>
        <v>6.0822147651006686E-2</v>
      </c>
      <c r="F178" s="262">
        <f>((SUM(C178:C187,C189:C190)/SUM(C191:C200,C202:C203))-1)</f>
        <v>0.15323554482170754</v>
      </c>
    </row>
    <row r="179" spans="2:6" ht="15" hidden="1" customHeight="1" outlineLevel="1">
      <c r="B179" s="261" t="s">
        <v>232</v>
      </c>
      <c r="C179" s="207">
        <v>1245</v>
      </c>
      <c r="D179" s="62">
        <f t="shared" si="16"/>
        <v>0.22781065088757396</v>
      </c>
      <c r="E179" s="62">
        <f t="shared" si="12"/>
        <v>7.4121621621621614</v>
      </c>
      <c r="F179" s="262">
        <f>((SUM(C179:C187,C189:C191)/SUM(C192:C200,C202:C204))-1)</f>
        <v>0.15211618996703202</v>
      </c>
    </row>
    <row r="180" spans="2:6" ht="15" hidden="1" customHeight="1" outlineLevel="1">
      <c r="B180" s="261" t="s">
        <v>233</v>
      </c>
      <c r="C180" s="207">
        <v>1014</v>
      </c>
      <c r="D180" s="62">
        <f t="shared" si="16"/>
        <v>-0.2329803328290469</v>
      </c>
      <c r="E180" s="62">
        <f t="shared" si="12"/>
        <v>8.566037735849056</v>
      </c>
      <c r="F180" s="262">
        <f>((SUM(C180:C187,C189:C192)/SUM(C193:C200,C202:C205))-1)</f>
        <v>0.12886552159008158</v>
      </c>
    </row>
    <row r="181" spans="2:6" ht="15" hidden="1" customHeight="1" outlineLevel="1">
      <c r="B181" s="261" t="s">
        <v>234</v>
      </c>
      <c r="C181" s="207">
        <v>1322</v>
      </c>
      <c r="D181" s="62">
        <f t="shared" si="16"/>
        <v>0.31150793650793651</v>
      </c>
      <c r="E181" s="62">
        <f t="shared" si="12"/>
        <v>8.0547945205479454</v>
      </c>
      <c r="F181" s="262">
        <f>((SUM(C181:C187,C189:C193)/SUM(C194:C200,C202:C206))-1)</f>
        <v>0.11040998280660075</v>
      </c>
    </row>
    <row r="182" spans="2:6" ht="15" hidden="1" customHeight="1" outlineLevel="1">
      <c r="B182" s="261" t="s">
        <v>235</v>
      </c>
      <c r="C182" s="207">
        <v>1008</v>
      </c>
      <c r="D182" s="62">
        <f t="shared" si="16"/>
        <v>15</v>
      </c>
      <c r="E182" s="62">
        <f t="shared" si="12"/>
        <v>13.19718309859155</v>
      </c>
      <c r="F182" s="262">
        <f>((SUM(C182:C187,C189:C194)/SUM(C195:C200,C202:C207))-1)</f>
        <v>8.8311320420664918E-2</v>
      </c>
    </row>
    <row r="183" spans="2:6" ht="15" hidden="1" customHeight="1" outlineLevel="1">
      <c r="B183" s="261" t="s">
        <v>236</v>
      </c>
      <c r="C183" s="207">
        <v>63</v>
      </c>
      <c r="D183" s="62">
        <f t="shared" si="16"/>
        <v>-0.9795587280986372</v>
      </c>
      <c r="E183" s="62">
        <f t="shared" si="12"/>
        <v>8.6206896551724199E-2</v>
      </c>
      <c r="F183" s="262">
        <f>((SUM(C183:C187,C189:C195)/SUM(C196:C200,C202:C208))-1)</f>
        <v>7.1190939656697871E-2</v>
      </c>
    </row>
    <row r="184" spans="2:6" ht="15" hidden="1" customHeight="1" outlineLevel="1">
      <c r="B184" s="261" t="s">
        <v>237</v>
      </c>
      <c r="C184" s="207">
        <v>3082</v>
      </c>
      <c r="D184" s="62">
        <f t="shared" si="16"/>
        <v>-0.73508681450919722</v>
      </c>
      <c r="E184" s="62">
        <f t="shared" si="12"/>
        <v>-0.14908890115958029</v>
      </c>
      <c r="F184" s="262">
        <f>((SUM(C184:C187,C189:C196)/SUM(C197:C200,C202:C209))-1)</f>
        <v>6.9985327652954732E-2</v>
      </c>
    </row>
    <row r="185" spans="2:6" ht="15" hidden="1" customHeight="1" outlineLevel="1">
      <c r="B185" s="261" t="s">
        <v>238</v>
      </c>
      <c r="C185" s="207">
        <v>11634</v>
      </c>
      <c r="D185" s="62">
        <f t="shared" si="16"/>
        <v>7.5231053604436229E-2</v>
      </c>
      <c r="E185" s="62">
        <f t="shared" si="12"/>
        <v>0.10264429911856698</v>
      </c>
      <c r="F185" s="262">
        <f>((SUM(C185:C187,C189:C197)/SUM(C198:C200,C202:C210))-1)</f>
        <v>9.5409783135123494E-2</v>
      </c>
    </row>
    <row r="186" spans="2:6" ht="15" hidden="1" customHeight="1" outlineLevel="1">
      <c r="B186" s="261" t="s">
        <v>239</v>
      </c>
      <c r="C186" s="207">
        <v>10820</v>
      </c>
      <c r="D186" s="62">
        <f t="shared" si="16"/>
        <v>0.15437960098154274</v>
      </c>
      <c r="E186" s="62">
        <f t="shared" si="12"/>
        <v>0.12908275070437236</v>
      </c>
      <c r="F186" s="262">
        <f>((SUM(C186:C187,C189:C198)/SUM(C199:C200,C202:C211))-1)</f>
        <v>0.1285133762275652</v>
      </c>
    </row>
    <row r="187" spans="2:6" ht="15" hidden="1" customHeight="1" outlineLevel="1">
      <c r="B187" s="261" t="s">
        <v>240</v>
      </c>
      <c r="C187" s="207">
        <v>9373</v>
      </c>
      <c r="D187" s="62">
        <f>C187/C189-1</f>
        <v>-0.1695020379230906</v>
      </c>
      <c r="E187" s="62">
        <f t="shared" si="12"/>
        <v>-0.12914614884325937</v>
      </c>
      <c r="F187" s="262">
        <f>((SUM(C187,C189:C199)/SUM(C200,C202:C212))-1)</f>
        <v>0.18388650424198461</v>
      </c>
    </row>
    <row r="188" spans="2:6" ht="15" customHeight="1" collapsed="1">
      <c r="B188" s="268">
        <v>1997</v>
      </c>
      <c r="C188" s="210">
        <v>65656</v>
      </c>
      <c r="D188" s="211"/>
      <c r="E188" s="211">
        <f t="shared" si="12"/>
        <v>9.1755628720609161E-2</v>
      </c>
      <c r="F188" s="269">
        <f>C188/C201-1</f>
        <v>9.1755628720609161E-2</v>
      </c>
    </row>
    <row r="189" spans="2:6" ht="15" hidden="1" customHeight="1" outlineLevel="1">
      <c r="B189" s="261" t="s">
        <v>229</v>
      </c>
      <c r="C189" s="207">
        <v>11286</v>
      </c>
      <c r="D189" s="62">
        <f t="shared" ref="D189:D199" si="17">IFERROR((C189-C190)/C190,"-")</f>
        <v>0.24900398406374502</v>
      </c>
      <c r="E189" s="62">
        <f t="shared" si="12"/>
        <v>0.19974487084086312</v>
      </c>
      <c r="F189" s="262">
        <f>((SUM(C189:C200)/SUM(C202:C213))-1)</f>
        <v>0.30247769210777098</v>
      </c>
    </row>
    <row r="190" spans="2:6" ht="15" hidden="1" customHeight="1" outlineLevel="1">
      <c r="B190" s="261" t="s">
        <v>230</v>
      </c>
      <c r="C190" s="207">
        <v>9036</v>
      </c>
      <c r="D190" s="62">
        <f t="shared" si="17"/>
        <v>0.89513422818791943</v>
      </c>
      <c r="E190" s="62">
        <f t="shared" si="12"/>
        <v>0.27465086754126111</v>
      </c>
      <c r="F190" s="262">
        <f>((SUM(C190:C200,C202)/SUM(C203:C213,C215))-1)</f>
        <v>0.33419594192277735</v>
      </c>
    </row>
    <row r="191" spans="2:6" ht="15" hidden="1" customHeight="1" outlineLevel="1">
      <c r="B191" s="261" t="s">
        <v>231</v>
      </c>
      <c r="C191" s="207">
        <v>4768</v>
      </c>
      <c r="D191" s="62">
        <f t="shared" si="17"/>
        <v>31.216216216216218</v>
      </c>
      <c r="E191" s="62">
        <f t="shared" si="12"/>
        <v>4.3097790417851778E-2</v>
      </c>
      <c r="F191" s="262">
        <f>((SUM(C191:C200,C202:C203)/SUM(C204:C213,C215:C216))-1)</f>
        <v>0.30496848350018535</v>
      </c>
    </row>
    <row r="192" spans="2:6" ht="15" hidden="1" customHeight="1" outlineLevel="1">
      <c r="B192" s="261" t="s">
        <v>232</v>
      </c>
      <c r="C192" s="207">
        <v>148</v>
      </c>
      <c r="D192" s="62">
        <f t="shared" si="17"/>
        <v>0.39622641509433965</v>
      </c>
      <c r="E192" s="62">
        <f t="shared" si="12"/>
        <v>-0.55421686746987953</v>
      </c>
      <c r="F192" s="262">
        <f>((SUM(C192:C200,C202:C204)/SUM(C205:C213,C215:C217))-1)</f>
        <v>0.3557295064144379</v>
      </c>
    </row>
    <row r="193" spans="2:6" ht="15" hidden="1" customHeight="1" outlineLevel="1">
      <c r="B193" s="261" t="s">
        <v>233</v>
      </c>
      <c r="C193" s="207">
        <v>106</v>
      </c>
      <c r="D193" s="62">
        <f t="shared" si="17"/>
        <v>-0.27397260273972601</v>
      </c>
      <c r="E193" s="62">
        <f t="shared" si="12"/>
        <v>-0.5267857142857143</v>
      </c>
      <c r="F193" s="262">
        <f>((SUM(C193:C200,C202:C205)/SUM(C206:C213,C215:C218))-1)</f>
        <v>0.36614899296287318</v>
      </c>
    </row>
    <row r="194" spans="2:6" ht="15" hidden="1" customHeight="1" outlineLevel="1">
      <c r="B194" s="261" t="s">
        <v>234</v>
      </c>
      <c r="C194" s="207">
        <v>146</v>
      </c>
      <c r="D194" s="62">
        <f t="shared" si="17"/>
        <v>1.056338028169014</v>
      </c>
      <c r="E194" s="62">
        <f t="shared" si="12"/>
        <v>-0.30805687203791465</v>
      </c>
      <c r="F194" s="262">
        <f>((SUM(C194:C200,C202:C206)/SUM(C207:C213,C215:C219))-1)</f>
        <v>0.34070817490494298</v>
      </c>
    </row>
    <row r="195" spans="2:6" ht="15" hidden="1" customHeight="1" outlineLevel="1">
      <c r="B195" s="261" t="s">
        <v>235</v>
      </c>
      <c r="C195" s="207">
        <v>71</v>
      </c>
      <c r="D195" s="62">
        <f t="shared" si="17"/>
        <v>0.22413793103448276</v>
      </c>
      <c r="E195" s="62">
        <f t="shared" si="12"/>
        <v>-0.28282828282828287</v>
      </c>
      <c r="F195" s="262">
        <f>((SUM(C195:C200,C202:C207)/SUM(C208:C213,C215:C220))-1)</f>
        <v>0.31871775116154177</v>
      </c>
    </row>
    <row r="196" spans="2:6" ht="15" hidden="1" customHeight="1" outlineLevel="1">
      <c r="B196" s="261" t="s">
        <v>236</v>
      </c>
      <c r="C196" s="207">
        <v>58</v>
      </c>
      <c r="D196" s="62">
        <f t="shared" si="17"/>
        <v>-0.98398674765323024</v>
      </c>
      <c r="E196" s="62">
        <f t="shared" si="12"/>
        <v>-0.50427350427350426</v>
      </c>
      <c r="F196" s="262">
        <f>((SUM(C196:C200,C202:C208)/SUM(C209:C213,C215:C221))-1)</f>
        <v>0.29470524892890682</v>
      </c>
    </row>
    <row r="197" spans="2:6" ht="15" hidden="1" customHeight="1" outlineLevel="1">
      <c r="B197" s="261" t="s">
        <v>237</v>
      </c>
      <c r="C197" s="207">
        <v>3622</v>
      </c>
      <c r="D197" s="62">
        <f t="shared" si="17"/>
        <v>-0.6567150033172211</v>
      </c>
      <c r="E197" s="62">
        <f t="shared" si="12"/>
        <v>0.29264810849393297</v>
      </c>
      <c r="F197" s="262">
        <f>((SUM(C197:C200,C202:C209)/SUM(C210:C213,C215:C222))-1)</f>
        <v>0.29804956402019278</v>
      </c>
    </row>
    <row r="198" spans="2:6" ht="15" hidden="1" customHeight="1" outlineLevel="1">
      <c r="B198" s="261" t="s">
        <v>238</v>
      </c>
      <c r="C198" s="207">
        <v>10551</v>
      </c>
      <c r="D198" s="62">
        <f t="shared" si="17"/>
        <v>0.10101220912031723</v>
      </c>
      <c r="E198" s="62">
        <f t="shared" si="12"/>
        <v>0.32616892911010553</v>
      </c>
      <c r="F198" s="262">
        <f>((SUM(C198:C200,C202:C210)/SUM(C211:C213,C215:C223))-1)</f>
        <v>0.30069293763561289</v>
      </c>
    </row>
    <row r="199" spans="2:6" ht="15" hidden="1" customHeight="1" outlineLevel="1">
      <c r="B199" s="261" t="s">
        <v>239</v>
      </c>
      <c r="C199" s="207">
        <v>9583</v>
      </c>
      <c r="D199" s="62">
        <f t="shared" si="17"/>
        <v>-0.10963486016909783</v>
      </c>
      <c r="E199" s="62">
        <f t="shared" si="12"/>
        <v>0.58344348975545279</v>
      </c>
      <c r="F199" s="262">
        <f>((SUM(C199:C200,C202:C211)/SUM(C212:C213,C215:C224))-1)</f>
        <v>0.27752541639627948</v>
      </c>
    </row>
    <row r="200" spans="2:6" ht="15" hidden="1" customHeight="1" outlineLevel="1">
      <c r="B200" s="261" t="s">
        <v>240</v>
      </c>
      <c r="C200" s="207">
        <v>10763</v>
      </c>
      <c r="D200" s="62">
        <f>C200/C202-1</f>
        <v>0.14414797491229936</v>
      </c>
      <c r="E200" s="62">
        <f t="shared" ref="E200:E263" si="18">C200/C213-1</f>
        <v>0.47196389496717717</v>
      </c>
      <c r="F200" s="262">
        <f>((SUM(C200,C202:C212)/SUM(C213,C215:C225))-1)</f>
        <v>0.1606090373280944</v>
      </c>
    </row>
    <row r="201" spans="2:6" ht="15" customHeight="1" collapsed="1">
      <c r="B201" s="268">
        <v>1996</v>
      </c>
      <c r="C201" s="210">
        <v>60138</v>
      </c>
      <c r="D201" s="211"/>
      <c r="E201" s="211">
        <f t="shared" si="18"/>
        <v>0.30247769210777098</v>
      </c>
      <c r="F201" s="269">
        <f>C201/C214-1</f>
        <v>0.30247769210777098</v>
      </c>
    </row>
    <row r="202" spans="2:6" ht="15" hidden="1" customHeight="1" outlineLevel="1">
      <c r="B202" s="261" t="s">
        <v>229</v>
      </c>
      <c r="C202" s="207">
        <v>9407</v>
      </c>
      <c r="D202" s="62">
        <f t="shared" ref="D202:D212" si="19">IFERROR((C202-C203)/C203,"-")</f>
        <v>0.32698547044717169</v>
      </c>
      <c r="E202" s="62">
        <f t="shared" si="18"/>
        <v>0.36313577742356173</v>
      </c>
      <c r="F202" s="262">
        <f>((SUM(C202:C213)/SUM(C215:C226))-1)</f>
        <v>3.7806248595189995E-2</v>
      </c>
    </row>
    <row r="203" spans="2:6" ht="15" hidden="1" customHeight="1" outlineLevel="1">
      <c r="B203" s="261" t="s">
        <v>230</v>
      </c>
      <c r="C203" s="207">
        <v>7089</v>
      </c>
      <c r="D203" s="62">
        <f t="shared" si="19"/>
        <v>0.55086414351345436</v>
      </c>
      <c r="E203" s="62">
        <f t="shared" si="18"/>
        <v>7.8174904942965862E-2</v>
      </c>
      <c r="F203" s="262">
        <f>((SUM(C203:C213,C215)/SUM(C216:C226,C228))-1)</f>
        <v>1.2122476415640904E-2</v>
      </c>
    </row>
    <row r="204" spans="2:6" ht="15" hidden="1" customHeight="1" outlineLevel="1">
      <c r="B204" s="261" t="s">
        <v>231</v>
      </c>
      <c r="C204" s="207">
        <v>4571</v>
      </c>
      <c r="D204" s="62">
        <f t="shared" si="19"/>
        <v>12.768072289156626</v>
      </c>
      <c r="E204" s="62">
        <f t="shared" si="18"/>
        <v>0.62669039145907468</v>
      </c>
      <c r="F204" s="262">
        <f>((SUM(C204:C213,C215:C216)/SUM(C217:C226,C228:C229))-1)</f>
        <v>9.0258616658092095E-3</v>
      </c>
    </row>
    <row r="205" spans="2:6" ht="15" hidden="1" customHeight="1" outlineLevel="1">
      <c r="B205" s="261" t="s">
        <v>232</v>
      </c>
      <c r="C205" s="207">
        <v>332</v>
      </c>
      <c r="D205" s="62">
        <f t="shared" si="19"/>
        <v>0.48214285714285715</v>
      </c>
      <c r="E205" s="62">
        <f t="shared" si="18"/>
        <v>1.1986754966887418</v>
      </c>
      <c r="F205" s="262">
        <f>((SUM(C205:C213,C215:C217)/SUM(C218:C226,C228:C230))-1)</f>
        <v>-5.9979106104651181E-2</v>
      </c>
    </row>
    <row r="206" spans="2:6" ht="15" hidden="1" customHeight="1" outlineLevel="1">
      <c r="B206" s="261" t="s">
        <v>233</v>
      </c>
      <c r="C206" s="207">
        <v>224</v>
      </c>
      <c r="D206" s="62">
        <f t="shared" si="19"/>
        <v>6.1611374407582936E-2</v>
      </c>
      <c r="E206" s="62">
        <f t="shared" si="18"/>
        <v>-0.79524680073126142</v>
      </c>
      <c r="F206" s="262">
        <f>((SUM(C206:C213,C215:C218)/SUM(C219:C226,C228:C231))-1)</f>
        <v>-8.3081167675329248E-2</v>
      </c>
    </row>
    <row r="207" spans="2:6" ht="15" hidden="1" customHeight="1" outlineLevel="1">
      <c r="B207" s="261" t="s">
        <v>234</v>
      </c>
      <c r="C207" s="207">
        <v>211</v>
      </c>
      <c r="D207" s="62">
        <f t="shared" si="19"/>
        <v>1.1313131313131313</v>
      </c>
      <c r="E207" s="62">
        <f t="shared" si="18"/>
        <v>-0.78066528066528063</v>
      </c>
      <c r="F207" s="262">
        <f>((SUM(C207:C213,C215:C219)/SUM(C220:C226,C228:C232))-1)</f>
        <v>-7.0671378091872739E-2</v>
      </c>
    </row>
    <row r="208" spans="2:6" ht="15" hidden="1" customHeight="1" outlineLevel="1">
      <c r="B208" s="261" t="s">
        <v>235</v>
      </c>
      <c r="C208" s="207">
        <v>99</v>
      </c>
      <c r="D208" s="62">
        <f t="shared" si="19"/>
        <v>-0.15384615384615385</v>
      </c>
      <c r="E208" s="62">
        <f t="shared" si="18"/>
        <v>-0.8918032786885246</v>
      </c>
      <c r="F208" s="262">
        <f>((SUM(C208:C213,C215:C220)/SUM(C221:C226,C228:C233))-1)</f>
        <v>-5.63364766017449E-2</v>
      </c>
    </row>
    <row r="209" spans="2:6" ht="15" hidden="1" customHeight="1" outlineLevel="1">
      <c r="B209" s="261" t="s">
        <v>236</v>
      </c>
      <c r="C209" s="207">
        <v>117</v>
      </c>
      <c r="D209" s="62">
        <f t="shared" si="19"/>
        <v>-0.95824411134903642</v>
      </c>
      <c r="E209" s="62">
        <f t="shared" si="18"/>
        <v>1.3399999999999999</v>
      </c>
      <c r="F209" s="262">
        <f>((SUM(C209:C213,C215:C221)/SUM(C222:C226,C228:C234))-1)</f>
        <v>-4.0430022424482237E-2</v>
      </c>
    </row>
    <row r="210" spans="2:6" ht="15" hidden="1" customHeight="1" outlineLevel="1">
      <c r="B210" s="261" t="s">
        <v>237</v>
      </c>
      <c r="C210" s="207">
        <v>2802</v>
      </c>
      <c r="D210" s="62">
        <f t="shared" si="19"/>
        <v>-0.64781297134238314</v>
      </c>
      <c r="E210" s="62">
        <f t="shared" si="18"/>
        <v>0.34517522803648593</v>
      </c>
      <c r="F210" s="262">
        <f>((SUM(C210:C213,C215:C222)/SUM(C223:C226,C228:C235))-1)</f>
        <v>-5.6321863970030916E-2</v>
      </c>
    </row>
    <row r="211" spans="2:6" ht="15" hidden="1" customHeight="1" outlineLevel="1">
      <c r="B211" s="261" t="s">
        <v>238</v>
      </c>
      <c r="C211" s="207">
        <v>7956</v>
      </c>
      <c r="D211" s="62">
        <f t="shared" si="19"/>
        <v>0.3146067415730337</v>
      </c>
      <c r="E211" s="62">
        <f t="shared" si="18"/>
        <v>0.18710832587287385</v>
      </c>
      <c r="F211" s="262">
        <f>((SUM(C211:C213,C215:C223)/SUM(C224:C226,C228:C236))-1)</f>
        <v>-8.881991538935774E-2</v>
      </c>
    </row>
    <row r="212" spans="2:6" ht="15" hidden="1" customHeight="1" outlineLevel="1">
      <c r="B212" s="261" t="s">
        <v>239</v>
      </c>
      <c r="C212" s="207">
        <v>6052</v>
      </c>
      <c r="D212" s="62">
        <f t="shared" si="19"/>
        <v>-0.17231947483588622</v>
      </c>
      <c r="E212" s="62">
        <f t="shared" si="18"/>
        <v>-0.15956117205943621</v>
      </c>
      <c r="F212" s="262">
        <f>((SUM(C212:C213,C215:C224)/SUM(C225:C226,C228:C237))-1)</f>
        <v>-0.11088554577314302</v>
      </c>
    </row>
    <row r="213" spans="2:6" ht="15" hidden="1" customHeight="1" outlineLevel="1">
      <c r="B213" s="261" t="s">
        <v>240</v>
      </c>
      <c r="C213" s="207">
        <v>7312</v>
      </c>
      <c r="D213" s="62">
        <f>C213/C215-1</f>
        <v>5.9556586002028622E-2</v>
      </c>
      <c r="E213" s="62">
        <f t="shared" si="18"/>
        <v>-0.19168693345124921</v>
      </c>
      <c r="F213" s="262">
        <f>((SUM(C213,C215:C225)/SUM(C226,C228:C238))-1)</f>
        <v>-8.368873363194107E-2</v>
      </c>
    </row>
    <row r="214" spans="2:6" ht="15" customHeight="1" collapsed="1">
      <c r="B214" s="268">
        <v>1995</v>
      </c>
      <c r="C214" s="210">
        <v>46172</v>
      </c>
      <c r="D214" s="211"/>
      <c r="E214" s="211">
        <f t="shared" si="18"/>
        <v>3.7806248595189995E-2</v>
      </c>
      <c r="F214" s="269">
        <f>C214/C227-1</f>
        <v>3.7806248595189995E-2</v>
      </c>
    </row>
    <row r="215" spans="2:6" ht="15" hidden="1" customHeight="1" outlineLevel="1">
      <c r="B215" s="261" t="s">
        <v>229</v>
      </c>
      <c r="C215" s="207">
        <v>6901</v>
      </c>
      <c r="D215" s="62">
        <f t="shared" ref="D215:D225" si="20">IFERROR((C215-C216)/C216,"-")</f>
        <v>4.9581749049429656E-2</v>
      </c>
      <c r="E215" s="62">
        <f t="shared" si="18"/>
        <v>0.24252790781418798</v>
      </c>
      <c r="F215" s="262">
        <f>((SUM(C215:C226)/SUM(C228:C239))-1)</f>
        <v>-4.3349245258676339E-2</v>
      </c>
    </row>
    <row r="216" spans="2:6" ht="15" hidden="1" customHeight="1" outlineLevel="1">
      <c r="B216" s="261" t="s">
        <v>230</v>
      </c>
      <c r="C216" s="207">
        <v>6575</v>
      </c>
      <c r="D216" s="62">
        <f t="shared" si="20"/>
        <v>1.3398576512455516</v>
      </c>
      <c r="E216" s="62">
        <f t="shared" si="18"/>
        <v>6.0826072926750463E-2</v>
      </c>
      <c r="F216" s="262">
        <f>((SUM(C216:C226,C228)/SUM(C229:C239,C241))-1)</f>
        <v>-9.6159889384702435E-2</v>
      </c>
    </row>
    <row r="217" spans="2:6" ht="15" hidden="1" customHeight="1" outlineLevel="1">
      <c r="B217" s="261" t="s">
        <v>231</v>
      </c>
      <c r="C217" s="207">
        <v>2810</v>
      </c>
      <c r="D217" s="62">
        <f t="shared" si="20"/>
        <v>17.609271523178808</v>
      </c>
      <c r="E217" s="62">
        <f t="shared" si="18"/>
        <v>-0.31059862610402356</v>
      </c>
      <c r="F217" s="262">
        <f>((SUM(C217:C226,C228:C229)/SUM(C230:C239,C241:C242))-1)</f>
        <v>-0.12567211170854375</v>
      </c>
    </row>
    <row r="218" spans="2:6" ht="15" hidden="1" customHeight="1" outlineLevel="1">
      <c r="B218" s="261" t="s">
        <v>232</v>
      </c>
      <c r="C218" s="207">
        <v>151</v>
      </c>
      <c r="D218" s="62">
        <f t="shared" si="20"/>
        <v>-0.86197440585009144</v>
      </c>
      <c r="E218" s="62">
        <f t="shared" si="18"/>
        <v>-0.85794920037629352</v>
      </c>
      <c r="F218" s="262">
        <f>((SUM(C218:C226,C228:C230)/SUM(C231:C239,C241:C243))-1)</f>
        <v>-0.11349131248867506</v>
      </c>
    </row>
    <row r="219" spans="2:6" ht="15" hidden="1" customHeight="1" outlineLevel="1">
      <c r="B219" s="261" t="s">
        <v>233</v>
      </c>
      <c r="C219" s="207">
        <v>1094</v>
      </c>
      <c r="D219" s="62">
        <f t="shared" si="20"/>
        <v>0.13721413721413722</v>
      </c>
      <c r="E219" s="62">
        <f t="shared" si="18"/>
        <v>-0.23496503496503496</v>
      </c>
      <c r="F219" s="262">
        <f>((SUM(C219:C226,C228:C231)/SUM(C232:C239,C241:C244))-1)</f>
        <v>-9.54211532655731E-2</v>
      </c>
    </row>
    <row r="220" spans="2:6" ht="15" hidden="1" customHeight="1" outlineLevel="1">
      <c r="B220" s="261" t="s">
        <v>234</v>
      </c>
      <c r="C220" s="207">
        <v>962</v>
      </c>
      <c r="D220" s="62">
        <f t="shared" si="20"/>
        <v>5.1366120218579232E-2</v>
      </c>
      <c r="E220" s="62">
        <f t="shared" si="18"/>
        <v>-0.10093457943925233</v>
      </c>
      <c r="F220" s="262">
        <f>((SUM(C220:C226,C228:C232)/SUM(C233:C239,C241:C245))-1)</f>
        <v>-8.7648599637316194E-2</v>
      </c>
    </row>
    <row r="221" spans="2:6" ht="15" hidden="1" customHeight="1" outlineLevel="1">
      <c r="B221" s="261" t="s">
        <v>235</v>
      </c>
      <c r="C221" s="207">
        <v>915</v>
      </c>
      <c r="D221" s="62">
        <f t="shared" si="20"/>
        <v>17.3</v>
      </c>
      <c r="E221" s="62">
        <f t="shared" si="18"/>
        <v>-9.6742349457058285E-2</v>
      </c>
      <c r="F221" s="262">
        <f>((SUM(C221:C226,C228:C233)/SUM(C234:C239,C241:C246))-1)</f>
        <v>-8.9015113501796361E-2</v>
      </c>
    </row>
    <row r="222" spans="2:6" ht="15" hidden="1" customHeight="1" outlineLevel="1">
      <c r="B222" s="261" t="s">
        <v>236</v>
      </c>
      <c r="C222" s="207">
        <v>50</v>
      </c>
      <c r="D222" s="62">
        <f t="shared" si="20"/>
        <v>-0.97599615938550166</v>
      </c>
      <c r="E222" s="62">
        <f t="shared" si="18"/>
        <v>-0.93288590604026844</v>
      </c>
      <c r="F222" s="262">
        <f>((SUM(C222:C226,C228:C234)/SUM(C235:C239,C241:C247))-1)</f>
        <v>-9.6962477665276992E-2</v>
      </c>
    </row>
    <row r="223" spans="2:6" ht="15" hidden="1" customHeight="1" outlineLevel="1">
      <c r="B223" s="261" t="s">
        <v>237</v>
      </c>
      <c r="C223" s="207">
        <v>2083</v>
      </c>
      <c r="D223" s="62">
        <f t="shared" si="20"/>
        <v>-0.68919725455088032</v>
      </c>
      <c r="E223" s="62">
        <f t="shared" si="18"/>
        <v>-0.29173750425025502</v>
      </c>
      <c r="F223" s="262">
        <f>((SUM(C223:C226,C228:C235)/SUM(C236:C239,C241:C248))-1)</f>
        <v>-9.3761651523774026E-2</v>
      </c>
    </row>
    <row r="224" spans="2:6" ht="15" hidden="1" customHeight="1" outlineLevel="1">
      <c r="B224" s="261" t="s">
        <v>238</v>
      </c>
      <c r="C224" s="207">
        <v>6702</v>
      </c>
      <c r="D224" s="62">
        <f t="shared" si="20"/>
        <v>-6.9295931120677681E-2</v>
      </c>
      <c r="E224" s="62">
        <f t="shared" si="18"/>
        <v>3.7621922898281479E-2</v>
      </c>
      <c r="F224" s="262">
        <f>((SUM(C224:C226,C228:C236)/SUM(C237:C239,C241:C249))-1)</f>
        <v>-8.5609315164356659E-2</v>
      </c>
    </row>
    <row r="225" spans="2:6" ht="15" hidden="1" customHeight="1" outlineLevel="1">
      <c r="B225" s="261" t="s">
        <v>239</v>
      </c>
      <c r="C225" s="207">
        <v>7201</v>
      </c>
      <c r="D225" s="62">
        <f t="shared" si="20"/>
        <v>-0.20395755029847445</v>
      </c>
      <c r="E225" s="62">
        <f t="shared" si="18"/>
        <v>1.9105575997735658E-2</v>
      </c>
      <c r="F225" s="262">
        <f>((SUM(C225:C226,C228:C237)/SUM(C238:C239,C241:C250))-1)</f>
        <v>-0.12111935392994644</v>
      </c>
    </row>
    <row r="226" spans="2:6" ht="15" hidden="1" customHeight="1" outlineLevel="1">
      <c r="B226" s="261" t="s">
        <v>240</v>
      </c>
      <c r="C226" s="207">
        <v>9046</v>
      </c>
      <c r="D226" s="62">
        <f>C226/C228-1</f>
        <v>0.62873604609290612</v>
      </c>
      <c r="E226" s="62">
        <f t="shared" si="18"/>
        <v>1.7433359577100349E-2</v>
      </c>
      <c r="F226" s="262">
        <f>((SUM(C226,C228:C238)/SUM(C239,C241:C251))-1)</f>
        <v>-0.1543090167648391</v>
      </c>
    </row>
    <row r="227" spans="2:6" ht="15" customHeight="1" collapsed="1">
      <c r="B227" s="268">
        <v>1994</v>
      </c>
      <c r="C227" s="210">
        <v>44490</v>
      </c>
      <c r="D227" s="211"/>
      <c r="E227" s="211">
        <f t="shared" si="18"/>
        <v>-4.3349245258676339E-2</v>
      </c>
      <c r="F227" s="269">
        <f>C227/C240-1</f>
        <v>-4.3349245258676339E-2</v>
      </c>
    </row>
    <row r="228" spans="2:6" ht="15" hidden="1" customHeight="1" outlineLevel="1">
      <c r="B228" s="261" t="s">
        <v>229</v>
      </c>
      <c r="C228" s="207">
        <v>5554</v>
      </c>
      <c r="D228" s="62">
        <f t="shared" ref="D228:D238" si="21">IFERROR((C228-C229)/C229,"-")</f>
        <v>-0.10390448531784446</v>
      </c>
      <c r="E228" s="62">
        <f t="shared" si="18"/>
        <v>-0.18094676301430468</v>
      </c>
      <c r="F228" s="262">
        <f>((SUM(C228:C239)/SUM(C241:C252))-1)</f>
        <v>-0.15587904308999168</v>
      </c>
    </row>
    <row r="229" spans="2:6" ht="15" hidden="1" customHeight="1" outlineLevel="1">
      <c r="B229" s="261" t="s">
        <v>230</v>
      </c>
      <c r="C229" s="207">
        <v>6198</v>
      </c>
      <c r="D229" s="62">
        <f t="shared" si="21"/>
        <v>0.52060843964671244</v>
      </c>
      <c r="E229" s="62">
        <f t="shared" si="18"/>
        <v>-0.15993494171862288</v>
      </c>
      <c r="F229" s="262">
        <f>((SUM(C229:C239,C241)/SUM(C242:C252,C254))-1)</f>
        <v>-0.14392553534918751</v>
      </c>
    </row>
    <row r="230" spans="2:6" ht="15" hidden="1" customHeight="1" outlineLevel="1">
      <c r="B230" s="261" t="s">
        <v>231</v>
      </c>
      <c r="C230" s="207">
        <v>4076</v>
      </c>
      <c r="D230" s="62">
        <f t="shared" si="21"/>
        <v>2.8344308560677329</v>
      </c>
      <c r="E230" s="62">
        <f t="shared" si="18"/>
        <v>-0.1564569536423841</v>
      </c>
      <c r="F230" s="262">
        <f>((SUM(C230:C239,C241:C242)/SUM(C243:C252,C254:C255))-1)</f>
        <v>-0.13150091443385004</v>
      </c>
    </row>
    <row r="231" spans="2:6" ht="15" hidden="1" customHeight="1" outlineLevel="1">
      <c r="B231" s="261" t="s">
        <v>232</v>
      </c>
      <c r="C231" s="207">
        <v>1063</v>
      </c>
      <c r="D231" s="62">
        <f t="shared" si="21"/>
        <v>-0.25664335664335663</v>
      </c>
      <c r="E231" s="62">
        <f t="shared" si="18"/>
        <v>-1.4828544949026856E-2</v>
      </c>
      <c r="F231" s="262">
        <f>((SUM(C231:C239,C241:C243)/SUM(C244:C252,C254:C256))-1)</f>
        <v>-0.11567496350105044</v>
      </c>
    </row>
    <row r="232" spans="2:6" ht="15" hidden="1" customHeight="1" outlineLevel="1">
      <c r="B232" s="261" t="s">
        <v>233</v>
      </c>
      <c r="C232" s="207">
        <v>1430</v>
      </c>
      <c r="D232" s="62">
        <f t="shared" si="21"/>
        <v>0.3364485981308411</v>
      </c>
      <c r="E232" s="62">
        <f t="shared" si="18"/>
        <v>4.0000000000000036E-2</v>
      </c>
      <c r="F232" s="262">
        <f>((SUM(C232:C239,C241:C244)/SUM(C245:C252,C254:C257))-1)</f>
        <v>-0.12287050931238419</v>
      </c>
    </row>
    <row r="233" spans="2:6" ht="15" hidden="1" customHeight="1" outlineLevel="1">
      <c r="B233" s="261" t="s">
        <v>234</v>
      </c>
      <c r="C233" s="207">
        <v>1070</v>
      </c>
      <c r="D233" s="62">
        <f t="shared" si="21"/>
        <v>5.6268509378084898E-2</v>
      </c>
      <c r="E233" s="62">
        <f t="shared" si="18"/>
        <v>-0.15281076801266824</v>
      </c>
      <c r="F233" s="262">
        <f>((SUM(C233:C239,C241:C245)/SUM(C246:C252,C254:C258))-1)</f>
        <v>-0.12796724825611017</v>
      </c>
    </row>
    <row r="234" spans="2:6" ht="15" hidden="1" customHeight="1" outlineLevel="1">
      <c r="B234" s="261" t="s">
        <v>235</v>
      </c>
      <c r="C234" s="207">
        <v>1013</v>
      </c>
      <c r="D234" s="62">
        <f t="shared" si="21"/>
        <v>0.3597315436241611</v>
      </c>
      <c r="E234" s="62">
        <f t="shared" si="18"/>
        <v>-0.35064102564102562</v>
      </c>
      <c r="F234" s="262">
        <f>((SUM(C234:C239,C241:C246)/SUM(C247:C252,C254:C259))-1)</f>
        <v>-0.12834374289263284</v>
      </c>
    </row>
    <row r="235" spans="2:6" ht="15" hidden="1" customHeight="1" outlineLevel="1">
      <c r="B235" s="261" t="s">
        <v>236</v>
      </c>
      <c r="C235" s="207">
        <v>745</v>
      </c>
      <c r="D235" s="62">
        <f t="shared" si="21"/>
        <v>-0.74668480108806523</v>
      </c>
      <c r="E235" s="62">
        <f t="shared" si="18"/>
        <v>-0.44152923538230882</v>
      </c>
      <c r="F235" s="262">
        <f>((SUM(C235:C239,C241:C247)/SUM(C248:C252,C254:C260))-1)</f>
        <v>-0.11189082445870657</v>
      </c>
    </row>
    <row r="236" spans="2:6" ht="15" hidden="1" customHeight="1" outlineLevel="1">
      <c r="B236" s="261" t="s">
        <v>237</v>
      </c>
      <c r="C236" s="207">
        <v>2941</v>
      </c>
      <c r="D236" s="62">
        <f t="shared" si="21"/>
        <v>-0.54466635702121069</v>
      </c>
      <c r="E236" s="62">
        <f t="shared" si="18"/>
        <v>-0.14131386861313866</v>
      </c>
      <c r="F236" s="262">
        <f>((SUM(C236:C239,C241:C248)/SUM(C249:C252,C254:C261))-1)</f>
        <v>-8.3174408981324888E-2</v>
      </c>
    </row>
    <row r="237" spans="2:6" ht="15" hidden="1" customHeight="1" outlineLevel="1">
      <c r="B237" s="261" t="s">
        <v>238</v>
      </c>
      <c r="C237" s="207">
        <v>6459</v>
      </c>
      <c r="D237" s="62">
        <f t="shared" si="21"/>
        <v>-8.5904330597226158E-2</v>
      </c>
      <c r="E237" s="62">
        <f t="shared" si="18"/>
        <v>-0.21813339789371744</v>
      </c>
      <c r="F237" s="262">
        <f>((SUM(C237:C239,C241:C249)/SUM(C250:C252,C254:C262))-1)</f>
        <v>-7.028482614038889E-2</v>
      </c>
    </row>
    <row r="238" spans="2:6" ht="15" hidden="1" customHeight="1" outlineLevel="1">
      <c r="B238" s="261" t="s">
        <v>239</v>
      </c>
      <c r="C238" s="207">
        <v>7066</v>
      </c>
      <c r="D238" s="62">
        <f t="shared" si="21"/>
        <v>-0.2052637498594084</v>
      </c>
      <c r="E238" s="62">
        <f t="shared" si="18"/>
        <v>-0.21453979546465096</v>
      </c>
      <c r="F238" s="262">
        <f>((SUM(C238:C239,C241:C250)/SUM(C251:C252,C254:C263))-1)</f>
        <v>-3.7335020791900209E-2</v>
      </c>
    </row>
    <row r="239" spans="2:6" ht="15" hidden="1" customHeight="1" outlineLevel="1">
      <c r="B239" s="261" t="s">
        <v>240</v>
      </c>
      <c r="C239" s="207">
        <v>8891</v>
      </c>
      <c r="D239" s="62">
        <f>C239/C241-1</f>
        <v>0.31116354519982314</v>
      </c>
      <c r="E239" s="62">
        <f t="shared" si="18"/>
        <v>9.1940976163451538E-3</v>
      </c>
      <c r="F239" s="262">
        <f>((SUM(C239,C241:C251)/SUM(C252,C254:C264))-1)</f>
        <v>7.0084502929312897E-3</v>
      </c>
    </row>
    <row r="240" spans="2:6" ht="15" customHeight="1" collapsed="1">
      <c r="B240" s="268">
        <v>1993</v>
      </c>
      <c r="C240" s="210">
        <v>46506</v>
      </c>
      <c r="D240" s="211"/>
      <c r="E240" s="211">
        <f t="shared" si="18"/>
        <v>-0.15587904308999168</v>
      </c>
      <c r="F240" s="269">
        <f>C240/C253-1</f>
        <v>-0.15587904308999168</v>
      </c>
    </row>
    <row r="241" spans="2:6" ht="15" hidden="1" customHeight="1" outlineLevel="1">
      <c r="B241" s="261" t="s">
        <v>229</v>
      </c>
      <c r="C241" s="207">
        <v>6781</v>
      </c>
      <c r="D241" s="62">
        <f t="shared" ref="D241:D251" si="22">IFERROR((C241-C242)/C242,"-")</f>
        <v>-8.0916237462727025E-2</v>
      </c>
      <c r="E241" s="62">
        <f t="shared" si="18"/>
        <v>-8.918737407656141E-2</v>
      </c>
      <c r="F241" s="262">
        <f>((SUM(C241:C252)/SUM(C254:C265))-1)</f>
        <v>1.3856940431718145E-2</v>
      </c>
    </row>
    <row r="242" spans="2:6" ht="15" hidden="1" customHeight="1" outlineLevel="1">
      <c r="B242" s="261" t="s">
        <v>230</v>
      </c>
      <c r="C242" s="207">
        <v>7378</v>
      </c>
      <c r="D242" s="62">
        <f t="shared" si="22"/>
        <v>0.52690397350993379</v>
      </c>
      <c r="E242" s="62">
        <f t="shared" si="18"/>
        <v>-7.0663811563169143E-2</v>
      </c>
      <c r="F242" s="262">
        <f>((SUM(C242:C252,C254)/SUM(C255:C265,C267))-1)</f>
        <v>3.0342227806933186E-2</v>
      </c>
    </row>
    <row r="243" spans="2:6" ht="15" hidden="1" customHeight="1" outlineLevel="1">
      <c r="B243" s="261" t="s">
        <v>231</v>
      </c>
      <c r="C243" s="207">
        <v>4832</v>
      </c>
      <c r="D243" s="62">
        <f t="shared" si="22"/>
        <v>3.4782205746061168</v>
      </c>
      <c r="E243" s="62">
        <f t="shared" si="18"/>
        <v>3.269929472109423E-2</v>
      </c>
      <c r="F243" s="262">
        <f>((SUM(C243:C252,C254:C255)/SUM(C256:C265,C267:C268))-1)</f>
        <v>6.3525634973090384E-2</v>
      </c>
    </row>
    <row r="244" spans="2:6" ht="15" hidden="1" customHeight="1" outlineLevel="1">
      <c r="B244" s="261" t="s">
        <v>232</v>
      </c>
      <c r="C244" s="207">
        <v>1079</v>
      </c>
      <c r="D244" s="62">
        <f t="shared" si="22"/>
        <v>-0.21527272727272728</v>
      </c>
      <c r="E244" s="62">
        <f t="shared" si="18"/>
        <v>-0.30744544287548137</v>
      </c>
      <c r="F244" s="262">
        <f>((SUM(C244:C252,C254:C256)/SUM(C257:C265,C267:C269))-1)</f>
        <v>8.5165578268093789E-2</v>
      </c>
    </row>
    <row r="245" spans="2:6" ht="15" hidden="1" customHeight="1" outlineLevel="1">
      <c r="B245" s="261" t="s">
        <v>233</v>
      </c>
      <c r="C245" s="207">
        <v>1375</v>
      </c>
      <c r="D245" s="62">
        <f t="shared" si="22"/>
        <v>8.8677751385589865E-2</v>
      </c>
      <c r="E245" s="62">
        <f t="shared" si="18"/>
        <v>-0.16311625076080338</v>
      </c>
      <c r="F245" s="262">
        <f>((SUM(C245:C252,C254:C257)/SUM(C258:C265,C267:C270))-1)</f>
        <v>0.10561345981184367</v>
      </c>
    </row>
    <row r="246" spans="2:6" ht="15" hidden="1" customHeight="1" outlineLevel="1">
      <c r="B246" s="261" t="s">
        <v>234</v>
      </c>
      <c r="C246" s="207">
        <v>1263</v>
      </c>
      <c r="D246" s="62">
        <f t="shared" si="22"/>
        <v>-0.19038461538461537</v>
      </c>
      <c r="E246" s="62">
        <f t="shared" si="18"/>
        <v>-0.16302186878727631</v>
      </c>
      <c r="F246" s="262">
        <f>((SUM(C246:C252,C254:C258)/SUM(C259:C265,C267:C271))-1)</f>
        <v>0.12075382524960121</v>
      </c>
    </row>
    <row r="247" spans="2:6" ht="15" hidden="1" customHeight="1" outlineLevel="1">
      <c r="B247" s="261" t="s">
        <v>235</v>
      </c>
      <c r="C247" s="207">
        <v>1560</v>
      </c>
      <c r="D247" s="62">
        <f t="shared" si="22"/>
        <v>0.16941529235382308</v>
      </c>
      <c r="E247" s="62">
        <f t="shared" si="18"/>
        <v>0.39659803043867492</v>
      </c>
      <c r="F247" s="262">
        <f>((SUM(C247:C252,C254:C259)/SUM(C260:C265,C267:C272))-1)</f>
        <v>0.11982054346335436</v>
      </c>
    </row>
    <row r="248" spans="2:6" ht="15" hidden="1" customHeight="1" outlineLevel="1">
      <c r="B248" s="261" t="s">
        <v>236</v>
      </c>
      <c r="C248" s="207">
        <v>1334</v>
      </c>
      <c r="D248" s="62">
        <f t="shared" si="22"/>
        <v>-0.61051094890510949</v>
      </c>
      <c r="E248" s="62">
        <f t="shared" si="18"/>
        <v>5.67</v>
      </c>
      <c r="F248" s="262">
        <f>((SUM(C248:C252,C254:C260)/SUM(C261:C265,C267:C273))-1)</f>
        <v>0.11011939714229801</v>
      </c>
    </row>
    <row r="249" spans="2:6" ht="15" hidden="1" customHeight="1" outlineLevel="1">
      <c r="B249" s="261" t="s">
        <v>237</v>
      </c>
      <c r="C249" s="207">
        <v>3425</v>
      </c>
      <c r="D249" s="62">
        <f t="shared" si="22"/>
        <v>-0.58540128313763462</v>
      </c>
      <c r="E249" s="62">
        <f t="shared" si="18"/>
        <v>7.8740157480315043E-2</v>
      </c>
      <c r="F249" s="262">
        <f>((SUM(C249:C252,C254:C261)/SUM(C262:C265,C267:C274))-1)</f>
        <v>6.6239521187822614E-2</v>
      </c>
    </row>
    <row r="250" spans="2:6" ht="15" hidden="1" customHeight="1" outlineLevel="1">
      <c r="B250" s="261" t="s">
        <v>238</v>
      </c>
      <c r="C250" s="207">
        <v>8261</v>
      </c>
      <c r="D250" s="62">
        <f t="shared" si="22"/>
        <v>-8.1702979101823031E-2</v>
      </c>
      <c r="E250" s="62">
        <f t="shared" si="18"/>
        <v>2.6702269692924219E-3</v>
      </c>
      <c r="F250" s="262">
        <f>((SUM(C250:C252,C254:C262)/SUM(C263:C265,C267:C275))-1)</f>
        <v>6.5654912081351213E-2</v>
      </c>
    </row>
    <row r="251" spans="2:6" ht="15" hidden="1" customHeight="1" outlineLevel="1">
      <c r="B251" s="261" t="s">
        <v>239</v>
      </c>
      <c r="C251" s="207">
        <v>8996</v>
      </c>
      <c r="D251" s="62">
        <f t="shared" si="22"/>
        <v>2.1112372304199774E-2</v>
      </c>
      <c r="E251" s="62">
        <f t="shared" si="18"/>
        <v>6.1224489795918435E-2</v>
      </c>
      <c r="F251" s="262">
        <f>((SUM(C251:C252,C254:C263)/SUM(C264:C265,C267:C276))-1)</f>
        <v>4.496504817683733E-2</v>
      </c>
    </row>
    <row r="252" spans="2:6" ht="15" hidden="1" customHeight="1" outlineLevel="1">
      <c r="B252" s="261" t="s">
        <v>240</v>
      </c>
      <c r="C252" s="207">
        <v>8810</v>
      </c>
      <c r="D252" s="62">
        <f>C252/C254-1</f>
        <v>0.18334452652787103</v>
      </c>
      <c r="E252" s="62">
        <f t="shared" si="18"/>
        <v>5.3827751196172224E-2</v>
      </c>
      <c r="F252" s="262">
        <f>((SUM(C252,C254:C264)/SUM(C265,C267:C277))-1)</f>
        <v>1.6428753970276766E-4</v>
      </c>
    </row>
    <row r="253" spans="2:6" ht="15" customHeight="1" collapsed="1">
      <c r="B253" s="268">
        <v>1992</v>
      </c>
      <c r="C253" s="210">
        <v>55094</v>
      </c>
      <c r="D253" s="211"/>
      <c r="E253" s="211">
        <f t="shared" si="18"/>
        <v>1.3856940431718145E-2</v>
      </c>
      <c r="F253" s="269">
        <f>C253/C266-1</f>
        <v>1.3856940431718145E-2</v>
      </c>
    </row>
    <row r="254" spans="2:6" ht="15" hidden="1" customHeight="1" outlineLevel="1">
      <c r="B254" s="261" t="s">
        <v>229</v>
      </c>
      <c r="C254" s="207">
        <v>7445</v>
      </c>
      <c r="D254" s="62">
        <f t="shared" ref="D254:D264" si="23">IFERROR((C254-C255)/C255,"-")</f>
        <v>-6.2224461519083007E-2</v>
      </c>
      <c r="E254" s="62">
        <f t="shared" si="18"/>
        <v>3.1163434903047182E-2</v>
      </c>
      <c r="F254" s="262">
        <f>((SUM(C254:C265)/SUM(C267:C278))-1)</f>
        <v>-7.1823864995046671E-2</v>
      </c>
    </row>
    <row r="255" spans="2:6" ht="15" hidden="1" customHeight="1" outlineLevel="1">
      <c r="B255" s="261" t="s">
        <v>230</v>
      </c>
      <c r="C255" s="207">
        <v>7939</v>
      </c>
      <c r="D255" s="62">
        <f t="shared" si="23"/>
        <v>0.6967300705278906</v>
      </c>
      <c r="E255" s="62">
        <f t="shared" si="18"/>
        <v>0.17128946591915017</v>
      </c>
      <c r="F255" s="262">
        <f>((SUM(C255:C265,C267)/SUM(C268:C278,C280))-1)</f>
        <v>-0.12845455131095795</v>
      </c>
    </row>
    <row r="256" spans="2:6" ht="15" hidden="1" customHeight="1" outlineLevel="1">
      <c r="B256" s="261" t="s">
        <v>231</v>
      </c>
      <c r="C256" s="207">
        <v>4679</v>
      </c>
      <c r="D256" s="62">
        <f t="shared" si="23"/>
        <v>2.003209242618742</v>
      </c>
      <c r="E256" s="62">
        <f t="shared" si="18"/>
        <v>0.34376794945433664</v>
      </c>
      <c r="F256" s="262">
        <f>((SUM(C256:C265,C267:C268)/SUM(C269:C278,C280:C281))-1)</f>
        <v>-0.1879811083509676</v>
      </c>
    </row>
    <row r="257" spans="2:6" ht="15" hidden="1" customHeight="1" outlineLevel="1">
      <c r="B257" s="261" t="s">
        <v>232</v>
      </c>
      <c r="C257" s="207">
        <v>1558</v>
      </c>
      <c r="D257" s="62">
        <f t="shared" si="23"/>
        <v>-5.1734631771150334E-2</v>
      </c>
      <c r="E257" s="62">
        <f t="shared" si="18"/>
        <v>0.50676982591876207</v>
      </c>
      <c r="F257" s="262">
        <f>((SUM(C257:C265,C267:C269)/SUM(C270:C278,C280:C282))-1)</f>
        <v>-0.23752983117763182</v>
      </c>
    </row>
    <row r="258" spans="2:6" ht="15" hidden="1" customHeight="1" outlineLevel="1">
      <c r="B258" s="261" t="s">
        <v>233</v>
      </c>
      <c r="C258" s="207">
        <v>1643</v>
      </c>
      <c r="D258" s="62">
        <f t="shared" si="23"/>
        <v>8.8800530152418816E-2</v>
      </c>
      <c r="E258" s="62">
        <f t="shared" si="18"/>
        <v>0.38067226890756301</v>
      </c>
      <c r="F258" s="262">
        <f>((SUM(C258:C265,C267:C270)/SUM(C271:C278,C280:C283))-1)</f>
        <v>-0.26101254868022505</v>
      </c>
    </row>
    <row r="259" spans="2:6" ht="15" hidden="1" customHeight="1" outlineLevel="1">
      <c r="B259" s="261" t="s">
        <v>234</v>
      </c>
      <c r="C259" s="207">
        <v>1509</v>
      </c>
      <c r="D259" s="62">
        <f t="shared" si="23"/>
        <v>0.35094001790510293</v>
      </c>
      <c r="E259" s="62">
        <f t="shared" si="18"/>
        <v>-0.14793901750423488</v>
      </c>
      <c r="F259" s="262">
        <f>((SUM(C259:C265,C267:C271)/SUM(C272:C278,C280:C284))-1)</f>
        <v>-0.28780398866791956</v>
      </c>
    </row>
    <row r="260" spans="2:6" ht="15" hidden="1" customHeight="1" outlineLevel="1">
      <c r="B260" s="261" t="s">
        <v>235</v>
      </c>
      <c r="C260" s="207">
        <v>1117</v>
      </c>
      <c r="D260" s="62">
        <f t="shared" si="23"/>
        <v>4.585</v>
      </c>
      <c r="E260" s="62">
        <f t="shared" si="18"/>
        <v>-4.0378006872852201E-2</v>
      </c>
      <c r="F260" s="262">
        <f>((SUM(C260:C265,C267:C272)/SUM(C273:C278,C280:C285))-1)</f>
        <v>-0.30121158190156749</v>
      </c>
    </row>
    <row r="261" spans="2:6" ht="15" hidden="1" customHeight="1" outlineLevel="1">
      <c r="B261" s="261" t="s">
        <v>236</v>
      </c>
      <c r="C261" s="207">
        <v>200</v>
      </c>
      <c r="D261" s="62">
        <f t="shared" si="23"/>
        <v>-0.93700787401574803</v>
      </c>
      <c r="E261" s="62">
        <f t="shared" si="18"/>
        <v>-0.83857949959644873</v>
      </c>
      <c r="F261" s="262">
        <f>((SUM(C261:C265,C267:C273)/SUM(C274:C278,C280:C286))-1)</f>
        <v>-0.31624732334047112</v>
      </c>
    </row>
    <row r="262" spans="2:6" ht="15" hidden="1" customHeight="1" outlineLevel="1">
      <c r="B262" s="261" t="s">
        <v>237</v>
      </c>
      <c r="C262" s="207">
        <v>3175</v>
      </c>
      <c r="D262" s="62">
        <f t="shared" si="23"/>
        <v>-0.6146376987498483</v>
      </c>
      <c r="E262" s="62">
        <f t="shared" si="18"/>
        <v>6.9383630852138722E-2</v>
      </c>
      <c r="F262" s="262">
        <f>((SUM(C262:C265,C267:C274)/SUM(C275:C278,C280:C287))-1)</f>
        <v>-0.32417610910882355</v>
      </c>
    </row>
    <row r="263" spans="2:6" ht="15" hidden="1" customHeight="1" outlineLevel="1">
      <c r="B263" s="261" t="s">
        <v>238</v>
      </c>
      <c r="C263" s="207">
        <v>8239</v>
      </c>
      <c r="D263" s="62">
        <f t="shared" si="23"/>
        <v>-2.8075970272502065E-2</v>
      </c>
      <c r="E263" s="62">
        <f t="shared" si="18"/>
        <v>-0.10891196192948305</v>
      </c>
      <c r="F263" s="262">
        <f>((SUM(C263:C265,C267:C275)/SUM(C276:C278,C280:C288))-1)</f>
        <v>-0.36480964963789386</v>
      </c>
    </row>
    <row r="264" spans="2:6" ht="15" hidden="1" customHeight="1" outlineLevel="1">
      <c r="B264" s="261" t="s">
        <v>239</v>
      </c>
      <c r="C264" s="207">
        <v>8477</v>
      </c>
      <c r="D264" s="62">
        <f t="shared" si="23"/>
        <v>1.3995215311004785E-2</v>
      </c>
      <c r="E264" s="62">
        <f t="shared" ref="E264:E327" si="24">C264/C277-1</f>
        <v>-0.17930099719237103</v>
      </c>
      <c r="F264" s="262">
        <f>((SUM(C264:C265,C267:C276)/SUM(C277:C278,C280:C289))-1)</f>
        <v>-0.37513281231553841</v>
      </c>
    </row>
    <row r="265" spans="2:6" ht="15" hidden="1" customHeight="1" outlineLevel="1">
      <c r="B265" s="261" t="s">
        <v>240</v>
      </c>
      <c r="C265" s="207">
        <v>8360</v>
      </c>
      <c r="D265" s="62">
        <f>C265/C267-1</f>
        <v>0.15789473684210531</v>
      </c>
      <c r="E265" s="62">
        <f t="shared" si="24"/>
        <v>-0.31045859452325963</v>
      </c>
      <c r="F265" s="262">
        <f>((SUM(C265,C267:C277)/SUM(C278,C280:C290))-1)</f>
        <v>-0.35962687177808694</v>
      </c>
    </row>
    <row r="266" spans="2:6" ht="15" customHeight="1" collapsed="1">
      <c r="B266" s="268">
        <v>1991</v>
      </c>
      <c r="C266" s="210">
        <v>54341</v>
      </c>
      <c r="D266" s="211"/>
      <c r="E266" s="211">
        <f t="shared" si="24"/>
        <v>-7.1823864995046671E-2</v>
      </c>
      <c r="F266" s="269">
        <f>C266/C279-1</f>
        <v>-7.1823864995046671E-2</v>
      </c>
    </row>
    <row r="267" spans="2:6" ht="15" hidden="1" customHeight="1" outlineLevel="1">
      <c r="B267" s="261" t="s">
        <v>229</v>
      </c>
      <c r="C267" s="207">
        <v>7220</v>
      </c>
      <c r="D267" s="62">
        <f t="shared" ref="D267:D277" si="25">IFERROR((C267-C268)/C268,"-")</f>
        <v>6.521097668928888E-2</v>
      </c>
      <c r="E267" s="62">
        <f t="shared" si="24"/>
        <v>-0.32937023964332157</v>
      </c>
      <c r="F267" s="262">
        <f>((SUM(C267:C278)/SUM(C280:C291))-1)</f>
        <v>-0.32918557220770883</v>
      </c>
    </row>
    <row r="268" spans="2:6" ht="15" hidden="1" customHeight="1" outlineLevel="1">
      <c r="B268" s="261" t="s">
        <v>230</v>
      </c>
      <c r="C268" s="207">
        <v>6778</v>
      </c>
      <c r="D268" s="62">
        <f t="shared" si="25"/>
        <v>0.94658242389431357</v>
      </c>
      <c r="E268" s="62">
        <f t="shared" si="24"/>
        <v>-0.31535353535353539</v>
      </c>
      <c r="F268" s="262">
        <f>((SUM(C268:C278,C280)/SUM(C281:C291,C293))-1)</f>
        <v>-0.31701736825316507</v>
      </c>
    </row>
    <row r="269" spans="2:6" ht="15" hidden="1" customHeight="1" outlineLevel="1">
      <c r="B269" s="261" t="s">
        <v>231</v>
      </c>
      <c r="C269" s="207">
        <v>3482</v>
      </c>
      <c r="D269" s="62">
        <f t="shared" si="25"/>
        <v>2.367504835589942</v>
      </c>
      <c r="E269" s="62">
        <f t="shared" si="24"/>
        <v>-0.43382113821138213</v>
      </c>
      <c r="F269" s="262">
        <f>((SUM(C269:C278,C280:C281)/SUM(C282:C291,C293:C294))-1)</f>
        <v>-0.30653651067087762</v>
      </c>
    </row>
    <row r="270" spans="2:6" ht="15" hidden="1" customHeight="1" outlineLevel="1">
      <c r="B270" s="261" t="s">
        <v>232</v>
      </c>
      <c r="C270" s="207">
        <v>1034</v>
      </c>
      <c r="D270" s="62">
        <f t="shared" si="25"/>
        <v>-0.13109243697478992</v>
      </c>
      <c r="E270" s="62">
        <f t="shared" si="24"/>
        <v>-0.58340048348106366</v>
      </c>
      <c r="F270" s="262">
        <f>((SUM(C270:C278,C280:C282)/SUM(C283:C291,C293:C295))-1)</f>
        <v>-0.29443191385421319</v>
      </c>
    </row>
    <row r="271" spans="2:6" ht="15" hidden="1" customHeight="1" outlineLevel="1">
      <c r="B271" s="261" t="s">
        <v>233</v>
      </c>
      <c r="C271" s="207">
        <v>1190</v>
      </c>
      <c r="D271" s="62">
        <f t="shared" si="25"/>
        <v>-0.32806324110671936</v>
      </c>
      <c r="E271" s="62">
        <f t="shared" si="24"/>
        <v>-0.62365591397849462</v>
      </c>
      <c r="F271" s="262">
        <f>((SUM(C271:C278,C280:C283)/SUM(C284:C291,C293:C296))-1)</f>
        <v>-0.29369696105298548</v>
      </c>
    </row>
    <row r="272" spans="2:6" ht="15" hidden="1" customHeight="1" outlineLevel="1">
      <c r="B272" s="261" t="s">
        <v>234</v>
      </c>
      <c r="C272" s="207">
        <v>1771</v>
      </c>
      <c r="D272" s="62">
        <f t="shared" si="25"/>
        <v>0.52147766323024058</v>
      </c>
      <c r="E272" s="62">
        <f t="shared" si="24"/>
        <v>-0.49601593625498008</v>
      </c>
      <c r="F272" s="262">
        <f>((SUM(C272:C278,C280:C284)/SUM(C285:C291,C293:C297))-1)</f>
        <v>-0.28405896055908109</v>
      </c>
    </row>
    <row r="273" spans="2:6" ht="15" hidden="1" customHeight="1" outlineLevel="1">
      <c r="B273" s="261" t="s">
        <v>235</v>
      </c>
      <c r="C273" s="207">
        <v>1164</v>
      </c>
      <c r="D273" s="62">
        <f t="shared" si="25"/>
        <v>-6.0532687651331719E-2</v>
      </c>
      <c r="E273" s="62">
        <f t="shared" si="24"/>
        <v>-0.58999647763296936</v>
      </c>
      <c r="F273" s="262">
        <f>((SUM(C273:C278,C280:C285)/SUM(C286:C291,C293:C298))-1)</f>
        <v>-0.27264851731623285</v>
      </c>
    </row>
    <row r="274" spans="2:6" ht="15" hidden="1" customHeight="1" outlineLevel="1">
      <c r="B274" s="261" t="s">
        <v>236</v>
      </c>
      <c r="C274" s="207">
        <v>1239</v>
      </c>
      <c r="D274" s="62">
        <f t="shared" si="25"/>
        <v>-0.58268777366116542</v>
      </c>
      <c r="E274" s="62">
        <f t="shared" si="24"/>
        <v>-0.66082671776621948</v>
      </c>
      <c r="F274" s="262">
        <f>((SUM(C274:C278,C280:C286)/SUM(C287:C291,C293:C299))-1)</f>
        <v>-0.264921445365916</v>
      </c>
    </row>
    <row r="275" spans="2:6" ht="15" hidden="1" customHeight="1" outlineLevel="1">
      <c r="B275" s="261" t="s">
        <v>237</v>
      </c>
      <c r="C275" s="207">
        <v>2969</v>
      </c>
      <c r="D275" s="62">
        <f t="shared" si="25"/>
        <v>-0.67888816785637029</v>
      </c>
      <c r="E275" s="62">
        <f t="shared" si="24"/>
        <v>-0.60825966486343841</v>
      </c>
      <c r="F275" s="262">
        <f>((SUM(C275:C278,C280:C287)/SUM(C288:C291,C293:C300))-1)</f>
        <v>-0.24318331223814993</v>
      </c>
    </row>
    <row r="276" spans="2:6" ht="15" hidden="1" customHeight="1" outlineLevel="1">
      <c r="B276" s="261" t="s">
        <v>238</v>
      </c>
      <c r="C276" s="207">
        <v>9246</v>
      </c>
      <c r="D276" s="62">
        <f t="shared" si="25"/>
        <v>-0.10485042114435085</v>
      </c>
      <c r="E276" s="62">
        <f t="shared" si="24"/>
        <v>-0.24262778505897775</v>
      </c>
      <c r="F276" s="262">
        <f>((SUM(C276:C278,C280:C288)/SUM(C289:C291,C293:C301))-1)</f>
        <v>-0.20074309459789785</v>
      </c>
    </row>
    <row r="277" spans="2:6" ht="15" hidden="1" customHeight="1" outlineLevel="1">
      <c r="B277" s="261" t="s">
        <v>239</v>
      </c>
      <c r="C277" s="207">
        <v>10329</v>
      </c>
      <c r="D277" s="62">
        <f t="shared" si="25"/>
        <v>-0.14805344770702739</v>
      </c>
      <c r="E277" s="62">
        <f t="shared" si="24"/>
        <v>-7.5290957923008106E-2</v>
      </c>
      <c r="F277" s="262">
        <f>((SUM(C277:C278,C280:C289)/SUM(C290:C291,C293:C302))-1)</f>
        <v>-0.17281720262101696</v>
      </c>
    </row>
    <row r="278" spans="2:6" ht="15" hidden="1" customHeight="1" outlineLevel="1">
      <c r="B278" s="261" t="s">
        <v>240</v>
      </c>
      <c r="C278" s="207">
        <v>12124</v>
      </c>
      <c r="D278" s="62">
        <f>C278/C280-1</f>
        <v>0.12613784135240569</v>
      </c>
      <c r="E278" s="62">
        <f t="shared" si="24"/>
        <v>-0.124810510358767</v>
      </c>
      <c r="F278" s="262">
        <f>((SUM(C278,C280:C290)/SUM(C291,C293:C303))-1)</f>
        <v>-0.17477451405971156</v>
      </c>
    </row>
    <row r="279" spans="2:6" ht="15" customHeight="1" collapsed="1">
      <c r="B279" s="270">
        <v>1990</v>
      </c>
      <c r="C279" s="210">
        <v>58546</v>
      </c>
      <c r="D279" s="211"/>
      <c r="E279" s="211">
        <f t="shared" si="24"/>
        <v>-0.32918557220770883</v>
      </c>
      <c r="F279" s="269">
        <f>C279/C292-1</f>
        <v>-0.32918557220770883</v>
      </c>
    </row>
    <row r="280" spans="2:6" ht="15" hidden="1" customHeight="1" outlineLevel="1">
      <c r="B280" s="261" t="s">
        <v>229</v>
      </c>
      <c r="C280" s="207">
        <v>10766</v>
      </c>
      <c r="D280" s="62">
        <f t="shared" ref="D280:D290" si="26">IFERROR((C280-C281)/C281,"-")</f>
        <v>8.7474747474747469E-2</v>
      </c>
      <c r="E280" s="62">
        <f t="shared" si="24"/>
        <v>-0.25251683677011738</v>
      </c>
      <c r="F280" s="262">
        <f>((SUM(C280:C291)/SUM(C293:C304))-1)</f>
        <v>-0.1601374173619331</v>
      </c>
    </row>
    <row r="281" spans="2:6" ht="15" hidden="1" customHeight="1" outlineLevel="1">
      <c r="B281" s="261" t="s">
        <v>230</v>
      </c>
      <c r="C281" s="207">
        <v>9900</v>
      </c>
      <c r="D281" s="62">
        <f t="shared" si="26"/>
        <v>0.6097560975609756</v>
      </c>
      <c r="E281" s="62">
        <f t="shared" si="24"/>
        <v>-0.24009824992324225</v>
      </c>
      <c r="F281" s="262">
        <f>((SUM(C281:C291,C293)/SUM(C294:C304,C306))-1)</f>
        <v>-8.2696828744109996E-2</v>
      </c>
    </row>
    <row r="282" spans="2:6" ht="15" hidden="1" customHeight="1" outlineLevel="1">
      <c r="B282" s="261" t="s">
        <v>231</v>
      </c>
      <c r="C282" s="207">
        <v>6150</v>
      </c>
      <c r="D282" s="62">
        <f t="shared" si="26"/>
        <v>1.4778404512489927</v>
      </c>
      <c r="E282" s="62">
        <f t="shared" si="24"/>
        <v>-0.2606395768213513</v>
      </c>
      <c r="F282" s="262">
        <f>((SUM(C282:C291,C293:C294)/SUM(C295:C304,C306:C307))-1)</f>
        <v>-2.1099637756589074E-2</v>
      </c>
    </row>
    <row r="283" spans="2:6" ht="15" hidden="1" customHeight="1" outlineLevel="1">
      <c r="B283" s="261" t="s">
        <v>232</v>
      </c>
      <c r="C283" s="207">
        <v>2482</v>
      </c>
      <c r="D283" s="62">
        <f t="shared" si="26"/>
        <v>-0.21505376344086022</v>
      </c>
      <c r="E283" s="62">
        <f t="shared" si="24"/>
        <v>-0.43998194945848379</v>
      </c>
      <c r="F283" s="262">
        <f>((SUM(C283:C291,C293:C295)/SUM(C296:C304,C306:C308))-1)</f>
        <v>2.1663180027397644E-2</v>
      </c>
    </row>
    <row r="284" spans="2:6" ht="15" hidden="1" customHeight="1" outlineLevel="1">
      <c r="B284" s="261" t="s">
        <v>233</v>
      </c>
      <c r="C284" s="207">
        <v>3162</v>
      </c>
      <c r="D284" s="62">
        <f t="shared" si="26"/>
        <v>-0.10017074558907228</v>
      </c>
      <c r="E284" s="62">
        <f t="shared" si="24"/>
        <v>-0.31186071817192595</v>
      </c>
      <c r="F284" s="262">
        <f>((SUM(C284:C291,C293:C296)/SUM(C297:C304,C306:C309))-1)</f>
        <v>5.5529867197161131E-2</v>
      </c>
    </row>
    <row r="285" spans="2:6" ht="15" hidden="1" customHeight="1" outlineLevel="1">
      <c r="B285" s="261" t="s">
        <v>234</v>
      </c>
      <c r="C285" s="207">
        <v>3514</v>
      </c>
      <c r="D285" s="62">
        <f t="shared" si="26"/>
        <v>0.23775977456851005</v>
      </c>
      <c r="E285" s="62">
        <f t="shared" si="24"/>
        <v>-0.19181232750689969</v>
      </c>
      <c r="F285" s="262">
        <f>((SUM(C285:C291,C293:C297)/SUM(C298:C304,C306:C310))-1)</f>
        <v>9.2472740834997014E-2</v>
      </c>
    </row>
    <row r="286" spans="2:6" ht="15" hidden="1" customHeight="1" outlineLevel="1">
      <c r="B286" s="261" t="s">
        <v>235</v>
      </c>
      <c r="C286" s="207">
        <v>2839</v>
      </c>
      <c r="D286" s="62">
        <f t="shared" si="26"/>
        <v>-0.22283055023268547</v>
      </c>
      <c r="E286" s="62">
        <f t="shared" si="24"/>
        <v>-0.3010832102412605</v>
      </c>
      <c r="F286" s="262">
        <f>((SUM(C286:C291,C293:C298)/SUM(C299:C304,C306:C311))-1)</f>
        <v>0.10200812026774941</v>
      </c>
    </row>
    <row r="287" spans="2:6" ht="15" hidden="1" customHeight="1" outlineLevel="1">
      <c r="B287" s="261" t="s">
        <v>236</v>
      </c>
      <c r="C287" s="207">
        <v>3653</v>
      </c>
      <c r="D287" s="62">
        <f t="shared" si="26"/>
        <v>-0.51801029159519729</v>
      </c>
      <c r="E287" s="62">
        <f t="shared" si="24"/>
        <v>-6.8824878919194532E-2</v>
      </c>
      <c r="F287" s="262">
        <f>((SUM(C287:C291,C293:C299)/SUM(C300:C304,C306:C312))-1)</f>
        <v>0.12267235095314888</v>
      </c>
    </row>
    <row r="288" spans="2:6" ht="15" hidden="1" customHeight="1" outlineLevel="1">
      <c r="B288" s="261" t="s">
        <v>237</v>
      </c>
      <c r="C288" s="207">
        <v>7579</v>
      </c>
      <c r="D288" s="62">
        <f t="shared" si="26"/>
        <v>-0.37917758846657929</v>
      </c>
      <c r="E288" s="62">
        <f t="shared" si="24"/>
        <v>-4.4864524259609295E-2</v>
      </c>
      <c r="F288" s="262">
        <f>((SUM(C288:C291,C293:C300)/SUM(C301:C304,C306:C313))-1)</f>
        <v>0.13923074343583375</v>
      </c>
    </row>
    <row r="289" spans="2:6" ht="15" hidden="1" customHeight="1" outlineLevel="1">
      <c r="B289" s="261" t="s">
        <v>238</v>
      </c>
      <c r="C289" s="207">
        <v>12208</v>
      </c>
      <c r="D289" s="62">
        <f t="shared" si="26"/>
        <v>9.292748433303491E-2</v>
      </c>
      <c r="E289" s="62">
        <f t="shared" si="24"/>
        <v>-1.037613488975353E-2</v>
      </c>
      <c r="F289" s="262">
        <f>((SUM(C289:C291,C293:C301)/SUM(C302:C304,C306:C314))-1)</f>
        <v>0.16613837453251845</v>
      </c>
    </row>
    <row r="290" spans="2:6" ht="15" hidden="1" customHeight="1" outlineLevel="1">
      <c r="B290" s="261" t="s">
        <v>239</v>
      </c>
      <c r="C290" s="207">
        <v>11170</v>
      </c>
      <c r="D290" s="62">
        <f t="shared" si="26"/>
        <v>-0.19367645997256913</v>
      </c>
      <c r="E290" s="62">
        <f t="shared" si="24"/>
        <v>-0.10151222651222647</v>
      </c>
      <c r="F290" s="262">
        <f>((SUM(C290:C291,C293:C302)/SUM(C303:C304,C306:C315))-1)</f>
        <v>0.19534715412989678</v>
      </c>
    </row>
    <row r="291" spans="2:6" ht="15" hidden="1" customHeight="1" outlineLevel="1">
      <c r="B291" s="261" t="s">
        <v>240</v>
      </c>
      <c r="C291" s="207">
        <v>13853</v>
      </c>
      <c r="D291" s="62">
        <f>C291/C293-1</f>
        <v>-3.8186488925918249E-2</v>
      </c>
      <c r="E291" s="62">
        <f t="shared" si="24"/>
        <v>-1.7866004962779125E-2</v>
      </c>
      <c r="F291" s="262">
        <f>((SUM(C291,C293:C303)/SUM(C304,C306:C316))-1)</f>
        <v>0.24346271950868448</v>
      </c>
    </row>
    <row r="292" spans="2:6" ht="15" customHeight="1" collapsed="1">
      <c r="B292" s="268">
        <v>1989</v>
      </c>
      <c r="C292" s="210">
        <v>87276</v>
      </c>
      <c r="D292" s="211"/>
      <c r="E292" s="211">
        <f t="shared" si="24"/>
        <v>-0.1601374173619331</v>
      </c>
      <c r="F292" s="269">
        <f>C292/C305-1</f>
        <v>-0.1601374173619331</v>
      </c>
    </row>
    <row r="293" spans="2:6" ht="15" hidden="1" customHeight="1" outlineLevel="1">
      <c r="B293" s="261" t="s">
        <v>229</v>
      </c>
      <c r="C293" s="207">
        <v>14403</v>
      </c>
      <c r="D293" s="62">
        <f t="shared" ref="D293:D303" si="27">IFERROR((C293-C294)/C294,"-")</f>
        <v>0.10554190973288302</v>
      </c>
      <c r="E293" s="62">
        <f t="shared" si="24"/>
        <v>0.50109431995831155</v>
      </c>
      <c r="F293" s="262">
        <f>((SUM(C293:C304)/SUM(C306:C317))-1)</f>
        <v>0.28657917543642442</v>
      </c>
    </row>
    <row r="294" spans="2:6" ht="15" hidden="1" customHeight="1" outlineLevel="1">
      <c r="B294" s="261" t="s">
        <v>230</v>
      </c>
      <c r="C294" s="207">
        <v>13028</v>
      </c>
      <c r="D294" s="62">
        <f t="shared" si="27"/>
        <v>0.56624188506852613</v>
      </c>
      <c r="E294" s="62">
        <f t="shared" si="24"/>
        <v>0.30449584459797729</v>
      </c>
      <c r="F294" s="262">
        <f>((SUM(C294:C304,C306)/SUM(C307:C317,C319))-1)</f>
        <v>0.24129854840123732</v>
      </c>
    </row>
    <row r="295" spans="2:6" ht="15" hidden="1" customHeight="1" outlineLevel="1">
      <c r="B295" s="261" t="s">
        <v>231</v>
      </c>
      <c r="C295" s="207">
        <v>8318</v>
      </c>
      <c r="D295" s="62">
        <f t="shared" si="27"/>
        <v>0.87680505415162457</v>
      </c>
      <c r="E295" s="62">
        <f t="shared" si="24"/>
        <v>0.29584047359401766</v>
      </c>
      <c r="F295" s="262">
        <f>((SUM(C295:C304,C306:C307)/SUM(C308:C317,C319:C320))-1)</f>
        <v>0.21678994832303178</v>
      </c>
    </row>
    <row r="296" spans="2:6" ht="15" hidden="1" customHeight="1" outlineLevel="1">
      <c r="B296" s="261" t="s">
        <v>232</v>
      </c>
      <c r="C296" s="207">
        <v>4432</v>
      </c>
      <c r="D296" s="62">
        <f t="shared" si="27"/>
        <v>-3.5473340587595215E-2</v>
      </c>
      <c r="E296" s="62">
        <f t="shared" si="24"/>
        <v>0.36034376918354827</v>
      </c>
      <c r="F296" s="262">
        <f>((SUM(C296:C304,C306:C308)/SUM(C309:C317,C319:C321))-1)</f>
        <v>0.23385437821831467</v>
      </c>
    </row>
    <row r="297" spans="2:6" ht="15" hidden="1" customHeight="1" outlineLevel="1">
      <c r="B297" s="261" t="s">
        <v>233</v>
      </c>
      <c r="C297" s="207">
        <v>4595</v>
      </c>
      <c r="D297" s="62">
        <f t="shared" si="27"/>
        <v>5.6807727690892366E-2</v>
      </c>
      <c r="E297" s="62">
        <f t="shared" si="24"/>
        <v>0.66364952932657495</v>
      </c>
      <c r="F297" s="262">
        <f>((SUM(C297:C304,C306:C309)/SUM(C310:C317,C319:C322))-1)</f>
        <v>0.24122420650810183</v>
      </c>
    </row>
    <row r="298" spans="2:6" ht="15" hidden="1" customHeight="1" outlineLevel="1">
      <c r="B298" s="261" t="s">
        <v>234</v>
      </c>
      <c r="C298" s="207">
        <v>4348</v>
      </c>
      <c r="D298" s="62">
        <f t="shared" si="27"/>
        <v>7.0408665681930077E-2</v>
      </c>
      <c r="E298" s="62">
        <f t="shared" si="24"/>
        <v>7.4142724745134281E-3</v>
      </c>
      <c r="F298" s="262">
        <f>((SUM(C298:C304,C306:C310)/SUM(C311:C317,C319:C323))-1)</f>
        <v>0.23804220876225646</v>
      </c>
    </row>
    <row r="299" spans="2:6" ht="15" hidden="1" customHeight="1" outlineLevel="1">
      <c r="B299" s="261" t="s">
        <v>235</v>
      </c>
      <c r="C299" s="207">
        <v>4062</v>
      </c>
      <c r="D299" s="62">
        <f t="shared" si="27"/>
        <v>3.5432067295437165E-2</v>
      </c>
      <c r="E299" s="62">
        <f t="shared" si="24"/>
        <v>0.16925734024179628</v>
      </c>
      <c r="F299" s="262">
        <f>((SUM(C299:C304,C306:C311)/SUM(C312:C317,C319:C324))-1)</f>
        <v>0.27862274104837814</v>
      </c>
    </row>
    <row r="300" spans="2:6" ht="15" hidden="1" customHeight="1" outlineLevel="1">
      <c r="B300" s="261" t="s">
        <v>236</v>
      </c>
      <c r="C300" s="207">
        <v>3923</v>
      </c>
      <c r="D300" s="62">
        <f t="shared" si="27"/>
        <v>-0.50560806553245119</v>
      </c>
      <c r="E300" s="62">
        <f t="shared" si="24"/>
        <v>0.37939521800281284</v>
      </c>
      <c r="F300" s="262">
        <f>((SUM(C300:C304,C306:C312)/SUM(C313:C317,C319:C325))-1)</f>
        <v>0.30833477833651224</v>
      </c>
    </row>
    <row r="301" spans="2:6" ht="15" hidden="1" customHeight="1" outlineLevel="1">
      <c r="B301" s="261" t="s">
        <v>237</v>
      </c>
      <c r="C301" s="207">
        <v>7935</v>
      </c>
      <c r="D301" s="62">
        <f t="shared" si="27"/>
        <v>-0.35676070038910507</v>
      </c>
      <c r="E301" s="62">
        <f t="shared" si="24"/>
        <v>0.28481217616580312</v>
      </c>
      <c r="F301" s="262">
        <f>((SUM(C301:C304,C306:C313)/SUM(C314:C317,C319:C326))-1)</f>
        <v>0.32009738822487832</v>
      </c>
    </row>
    <row r="302" spans="2:6" ht="15" hidden="1" customHeight="1" outlineLevel="1">
      <c r="B302" s="261" t="s">
        <v>238</v>
      </c>
      <c r="C302" s="207">
        <v>12336</v>
      </c>
      <c r="D302" s="62">
        <f t="shared" si="27"/>
        <v>-7.7220077220077222E-3</v>
      </c>
      <c r="E302" s="62">
        <f t="shared" si="24"/>
        <v>0.19766990291262143</v>
      </c>
      <c r="F302" s="262">
        <f>((SUM(C302:C304,C306:C314)/SUM(C315:C317,C319:C327))-1)</f>
        <v>0.34058879276084508</v>
      </c>
    </row>
    <row r="303" spans="2:6" ht="15" hidden="1" customHeight="1" outlineLevel="1">
      <c r="B303" s="261" t="s">
        <v>239</v>
      </c>
      <c r="C303" s="207">
        <v>12432</v>
      </c>
      <c r="D303" s="62">
        <f t="shared" si="27"/>
        <v>-0.11861042183622829</v>
      </c>
      <c r="E303" s="62">
        <f t="shared" si="24"/>
        <v>0.22700355309909193</v>
      </c>
      <c r="F303" s="262">
        <f>((SUM(C303:C304,C306:C315)/SUM(C316:C317,C319:C328))-1)</f>
        <v>0.33768464445207824</v>
      </c>
    </row>
    <row r="304" spans="2:6" ht="15" hidden="1" customHeight="1" outlineLevel="1">
      <c r="B304" s="261" t="s">
        <v>240</v>
      </c>
      <c r="C304" s="207">
        <v>14105</v>
      </c>
      <c r="D304" s="62">
        <f>C304/C306-1</f>
        <v>0.47003647733194365</v>
      </c>
      <c r="E304" s="62">
        <f t="shared" si="24"/>
        <v>0.22577561484313891</v>
      </c>
      <c r="F304" s="262">
        <f>((SUM(C304,C306:C316)/SUM(C317,C319:C329))-1)</f>
        <v>0.35177468260016531</v>
      </c>
    </row>
    <row r="305" spans="2:6" ht="15" customHeight="1" collapsed="1">
      <c r="B305" s="268">
        <v>1988</v>
      </c>
      <c r="C305" s="210">
        <v>103917</v>
      </c>
      <c r="D305" s="211"/>
      <c r="E305" s="211">
        <f t="shared" si="24"/>
        <v>0.28657917543642442</v>
      </c>
      <c r="F305" s="269">
        <f>C305/C318-1</f>
        <v>0.28657917543642442</v>
      </c>
    </row>
    <row r="306" spans="2:6" ht="15" hidden="1" customHeight="1" outlineLevel="1">
      <c r="B306" s="261" t="s">
        <v>229</v>
      </c>
      <c r="C306" s="207">
        <v>9595</v>
      </c>
      <c r="D306" s="62">
        <f t="shared" ref="D306:D316" si="28">IFERROR((C306-C307)/C307,"-")</f>
        <v>-3.9251026334234503E-2</v>
      </c>
      <c r="E306" s="62">
        <f t="shared" si="24"/>
        <v>0.10694508537148129</v>
      </c>
      <c r="F306" s="262">
        <f>((SUM(C306:C317)/SUM(C319:C330))-1)</f>
        <v>0.39167442020745025</v>
      </c>
    </row>
    <row r="307" spans="2:6" ht="15" hidden="1" customHeight="1" outlineLevel="1">
      <c r="B307" s="261" t="s">
        <v>230</v>
      </c>
      <c r="C307" s="207">
        <v>9987</v>
      </c>
      <c r="D307" s="62">
        <f t="shared" si="28"/>
        <v>0.55584982084436829</v>
      </c>
      <c r="E307" s="62">
        <f t="shared" si="24"/>
        <v>9.7955145118733489E-2</v>
      </c>
      <c r="F307" s="262">
        <f>((SUM(C307:C317,C319)/SUM(C320:C330,C332))-1)</f>
        <v>0.40139361814160845</v>
      </c>
    </row>
    <row r="308" spans="2:6" ht="15" hidden="1" customHeight="1" outlineLevel="1">
      <c r="B308" s="261" t="s">
        <v>231</v>
      </c>
      <c r="C308" s="207">
        <v>6419</v>
      </c>
      <c r="D308" s="62">
        <f t="shared" si="28"/>
        <v>0.97022713321055865</v>
      </c>
      <c r="E308" s="62">
        <f t="shared" si="24"/>
        <v>0.69456177402323127</v>
      </c>
      <c r="F308" s="262">
        <f>((SUM(C308:C317,C319:C320)/SUM(C321:C330,C332:C333))-1)</f>
        <v>0.44778391065960066</v>
      </c>
    </row>
    <row r="309" spans="2:6" ht="15" hidden="1" customHeight="1" outlineLevel="1">
      <c r="B309" s="261" t="s">
        <v>232</v>
      </c>
      <c r="C309" s="207">
        <v>3258</v>
      </c>
      <c r="D309" s="62">
        <f t="shared" si="28"/>
        <v>0.17958001448225924</v>
      </c>
      <c r="E309" s="62">
        <f t="shared" si="24"/>
        <v>0.75255513717052169</v>
      </c>
      <c r="F309" s="262">
        <f>((SUM(C309:C317,C319:C321)/SUM(C322:C330,C332:C334))-1)</f>
        <v>0.39231246351430249</v>
      </c>
    </row>
    <row r="310" spans="2:6" ht="15" hidden="1" customHeight="1" outlineLevel="1">
      <c r="B310" s="261" t="s">
        <v>233</v>
      </c>
      <c r="C310" s="207">
        <v>2762</v>
      </c>
      <c r="D310" s="62">
        <f t="shared" si="28"/>
        <v>-0.36005560704355888</v>
      </c>
      <c r="E310" s="62">
        <f t="shared" si="24"/>
        <v>0.87381275440976935</v>
      </c>
      <c r="F310" s="262">
        <f>((SUM(C310:C317,C319:C322)/SUM(C323:C330,C332:C335))-1)</f>
        <v>0.38321794516754371</v>
      </c>
    </row>
    <row r="311" spans="2:6" ht="15" hidden="1" customHeight="1" outlineLevel="1">
      <c r="B311" s="261" t="s">
        <v>234</v>
      </c>
      <c r="C311" s="207">
        <v>4316</v>
      </c>
      <c r="D311" s="62">
        <f t="shared" si="28"/>
        <v>0.24237190558434082</v>
      </c>
      <c r="E311" s="62">
        <f t="shared" si="24"/>
        <v>1.2088024564994884</v>
      </c>
      <c r="F311" s="262">
        <f>((SUM(C311:C317,C319:C323)/SUM(C324:C330,C332:C336))-1)</f>
        <v>0.37218143192575748</v>
      </c>
    </row>
    <row r="312" spans="2:6" ht="15" hidden="1" customHeight="1" outlineLevel="1">
      <c r="B312" s="261" t="s">
        <v>235</v>
      </c>
      <c r="C312" s="207">
        <v>3474</v>
      </c>
      <c r="D312" s="62">
        <f t="shared" si="28"/>
        <v>0.22151898734177214</v>
      </c>
      <c r="E312" s="62">
        <f t="shared" si="24"/>
        <v>1.4708392603129443</v>
      </c>
      <c r="F312" s="262">
        <f>((SUM(C312:C317,C319:C324)/SUM(C325:C330,C332:C337))-1)</f>
        <v>0.35740677255932662</v>
      </c>
    </row>
    <row r="313" spans="2:6" ht="15" hidden="1" customHeight="1" outlineLevel="1">
      <c r="B313" s="261" t="s">
        <v>236</v>
      </c>
      <c r="C313" s="207">
        <v>2844</v>
      </c>
      <c r="D313" s="62">
        <f t="shared" si="28"/>
        <v>-0.53950777202072542</v>
      </c>
      <c r="E313" s="62">
        <f t="shared" si="24"/>
        <v>1.0170212765957447</v>
      </c>
      <c r="F313" s="262">
        <f>((SUM(C313:C317,C319:C325)/SUM(C326:C330,C332:C338))-1)</f>
        <v>0.31721801362823099</v>
      </c>
    </row>
    <row r="314" spans="2:6" ht="15" hidden="1" customHeight="1" outlineLevel="1">
      <c r="B314" s="261" t="s">
        <v>237</v>
      </c>
      <c r="C314" s="207">
        <v>6176</v>
      </c>
      <c r="D314" s="62">
        <f t="shared" si="28"/>
        <v>-0.40038834951456309</v>
      </c>
      <c r="E314" s="62">
        <f t="shared" si="24"/>
        <v>0.61337513061650983</v>
      </c>
      <c r="F314" s="262">
        <f>((SUM(C314:C317,C319:C326)/SUM(C327:C330,C332:C339))-1)</f>
        <v>0.27207883622712337</v>
      </c>
    </row>
    <row r="315" spans="2:6" ht="15" hidden="1" customHeight="1" outlineLevel="1">
      <c r="B315" s="261" t="s">
        <v>238</v>
      </c>
      <c r="C315" s="207">
        <v>10300</v>
      </c>
      <c r="D315" s="62">
        <f t="shared" si="28"/>
        <v>1.6581129095933674E-2</v>
      </c>
      <c r="E315" s="62">
        <f t="shared" si="24"/>
        <v>0.15470852017937209</v>
      </c>
      <c r="F315" s="262">
        <f>((SUM(C315:C317,C319:C327)/SUM(C328:C330,C332:C340))-1)</f>
        <v>0.23256339726440323</v>
      </c>
    </row>
    <row r="316" spans="2:6" ht="15" hidden="1" customHeight="1" outlineLevel="1">
      <c r="B316" s="261" t="s">
        <v>239</v>
      </c>
      <c r="C316" s="207">
        <v>10132</v>
      </c>
      <c r="D316" s="62">
        <f t="shared" si="28"/>
        <v>-0.11949248283653428</v>
      </c>
      <c r="E316" s="62">
        <f t="shared" si="24"/>
        <v>0.30516552879041603</v>
      </c>
      <c r="F316" s="262">
        <f>((SUM(C316:C317,C319:C328)/SUM(C329:C330,C332:C341))-1)</f>
        <v>0.23190859077443937</v>
      </c>
    </row>
    <row r="317" spans="2:6" ht="15" hidden="1" customHeight="1" outlineLevel="1">
      <c r="B317" s="261" t="s">
        <v>240</v>
      </c>
      <c r="C317" s="207">
        <v>11507</v>
      </c>
      <c r="D317" s="62">
        <f>C317/C319-1</f>
        <v>0.32752653437932633</v>
      </c>
      <c r="E317" s="62">
        <f t="shared" si="24"/>
        <v>0.46176321138211374</v>
      </c>
      <c r="F317" s="262">
        <f>((SUM(C317,C319:C329)/SUM(C330,C332:C342))-1)</f>
        <v>0.21308025177025969</v>
      </c>
    </row>
    <row r="318" spans="2:6" ht="15" customHeight="1" collapsed="1">
      <c r="B318" s="268">
        <v>1987</v>
      </c>
      <c r="C318" s="210">
        <v>80770</v>
      </c>
      <c r="D318" s="211"/>
      <c r="E318" s="211">
        <f t="shared" si="24"/>
        <v>0.39167442020745025</v>
      </c>
      <c r="F318" s="269">
        <f>C318/C331-1</f>
        <v>0.39167442020745025</v>
      </c>
    </row>
    <row r="319" spans="2:6" ht="15" hidden="1" customHeight="1" outlineLevel="1">
      <c r="B319" s="261" t="s">
        <v>229</v>
      </c>
      <c r="C319" s="207">
        <v>8668</v>
      </c>
      <c r="D319" s="62">
        <f t="shared" ref="D319:D329" si="29">IFERROR((C319-C320)/C320,"-")</f>
        <v>-4.7053649956024624E-2</v>
      </c>
      <c r="E319" s="62">
        <f t="shared" si="24"/>
        <v>0.13992635455023672</v>
      </c>
      <c r="F319" s="262">
        <f>((SUM(C319:C330)/SUM(C332:C343))-1)</f>
        <v>0.17274545858675672</v>
      </c>
    </row>
    <row r="320" spans="2:6" ht="15" hidden="1" customHeight="1" outlineLevel="1">
      <c r="B320" s="261" t="s">
        <v>230</v>
      </c>
      <c r="C320" s="207">
        <v>9096</v>
      </c>
      <c r="D320" s="62">
        <f t="shared" si="29"/>
        <v>1.4012671594508976</v>
      </c>
      <c r="E320" s="62">
        <f t="shared" si="24"/>
        <v>0.36679188580015021</v>
      </c>
      <c r="F320" s="262">
        <f>((SUM(C320:C330,C332)/SUM(C333:C343,C345))-1)</f>
        <v>0.17656533950107378</v>
      </c>
    </row>
    <row r="321" spans="2:6" ht="15" hidden="1" customHeight="1" outlineLevel="1">
      <c r="B321" s="261" t="s">
        <v>231</v>
      </c>
      <c r="C321" s="207">
        <v>3788</v>
      </c>
      <c r="D321" s="62">
        <f t="shared" si="29"/>
        <v>1.0376546530392685</v>
      </c>
      <c r="E321" s="62">
        <f t="shared" si="24"/>
        <v>-6.9516089412920645E-2</v>
      </c>
      <c r="F321" s="262">
        <f>((SUM(C321:C330,C332:C333)/SUM(C334:C343,C345:C346))-1)</f>
        <v>0.15643820510645523</v>
      </c>
    </row>
    <row r="322" spans="2:6" ht="15" hidden="1" customHeight="1" outlineLevel="1">
      <c r="B322" s="261" t="s">
        <v>232</v>
      </c>
      <c r="C322" s="207">
        <v>1859</v>
      </c>
      <c r="D322" s="62">
        <f t="shared" si="29"/>
        <v>0.26119402985074625</v>
      </c>
      <c r="E322" s="62">
        <f t="shared" si="24"/>
        <v>0.53890728476821192</v>
      </c>
      <c r="F322" s="262">
        <f>((SUM(C322:C330,C332:C334)/SUM(C335:C343,C345:C347))-1)</f>
        <v>0.19294885745375412</v>
      </c>
    </row>
    <row r="323" spans="2:6" ht="15" hidden="1" customHeight="1" outlineLevel="1">
      <c r="B323" s="261" t="s">
        <v>233</v>
      </c>
      <c r="C323" s="207">
        <v>1474</v>
      </c>
      <c r="D323" s="62">
        <f t="shared" si="29"/>
        <v>-0.24564994882292732</v>
      </c>
      <c r="E323" s="62">
        <f t="shared" si="24"/>
        <v>0.51802265705458295</v>
      </c>
      <c r="F323" s="262">
        <f>((SUM(C323:C330,C332:C335)/SUM(C336:C343,C345:C348))-1)</f>
        <v>0.17571087475580649</v>
      </c>
    </row>
    <row r="324" spans="2:6" ht="15" hidden="1" customHeight="1" outlineLevel="1">
      <c r="B324" s="261" t="s">
        <v>234</v>
      </c>
      <c r="C324" s="207">
        <v>1954</v>
      </c>
      <c r="D324" s="62">
        <f t="shared" si="29"/>
        <v>0.38975817923186346</v>
      </c>
      <c r="E324" s="62">
        <f t="shared" si="24"/>
        <v>1.4486215538847116</v>
      </c>
      <c r="F324" s="262">
        <f>((SUM(C324:C330,C332:C336)/SUM(C337:C343,C345:C349))-1)</f>
        <v>0.16555169417897475</v>
      </c>
    </row>
    <row r="325" spans="2:6" ht="15" hidden="1" customHeight="1" outlineLevel="1">
      <c r="B325" s="261" t="s">
        <v>235</v>
      </c>
      <c r="C325" s="207">
        <v>1406</v>
      </c>
      <c r="D325" s="62">
        <f t="shared" si="29"/>
        <v>-2.8368794326241137E-3</v>
      </c>
      <c r="E325" s="62">
        <f t="shared" si="24"/>
        <v>-2.2253129346314293E-2</v>
      </c>
      <c r="F325" s="262">
        <f>((SUM(C325:C330,C332:C337)/SUM(C338:C343,C345:C350))-1)</f>
        <v>0.12668984163769803</v>
      </c>
    </row>
    <row r="326" spans="2:6" ht="15" hidden="1" customHeight="1" outlineLevel="1">
      <c r="B326" s="261" t="s">
        <v>236</v>
      </c>
      <c r="C326" s="207">
        <v>1410</v>
      </c>
      <c r="D326" s="62">
        <f t="shared" si="29"/>
        <v>-0.63166144200626961</v>
      </c>
      <c r="E326" s="62">
        <f t="shared" si="24"/>
        <v>-0.34326967862133206</v>
      </c>
      <c r="F326" s="262">
        <f>((SUM(C326:C330,C332:C338)/SUM(C339:C343,C345:C351))-1)</f>
        <v>0.14967832290253402</v>
      </c>
    </row>
    <row r="327" spans="2:6" ht="15" hidden="1" customHeight="1" outlineLevel="1">
      <c r="B327" s="261" t="s">
        <v>237</v>
      </c>
      <c r="C327" s="207">
        <v>3828</v>
      </c>
      <c r="D327" s="62">
        <f t="shared" si="29"/>
        <v>-0.57085201793721974</v>
      </c>
      <c r="E327" s="62">
        <f t="shared" si="24"/>
        <v>5.4255026163591236E-2</v>
      </c>
      <c r="F327" s="262">
        <f>((SUM(C327:C330,C332:C339)/SUM(C340:C343,C345:C352))-1)</f>
        <v>0.20322063373760635</v>
      </c>
    </row>
    <row r="328" spans="2:6" ht="15" hidden="1" customHeight="1" outlineLevel="1">
      <c r="B328" s="261" t="s">
        <v>238</v>
      </c>
      <c r="C328" s="207">
        <v>8920</v>
      </c>
      <c r="D328" s="62">
        <f t="shared" si="29"/>
        <v>0.14904031946412469</v>
      </c>
      <c r="E328" s="62">
        <f t="shared" ref="E328:E391" si="30">C328/C341-1</f>
        <v>0.13949923352069504</v>
      </c>
      <c r="F328" s="262">
        <f>((SUM(C328:C330,C332:C340)/SUM(C341:C343,C345:C353))-1)</f>
        <v>0.22502769571639591</v>
      </c>
    </row>
    <row r="329" spans="2:6" ht="15" hidden="1" customHeight="1" outlineLevel="1">
      <c r="B329" s="261" t="s">
        <v>239</v>
      </c>
      <c r="C329" s="207">
        <v>7763</v>
      </c>
      <c r="D329" s="62">
        <f t="shared" si="29"/>
        <v>-1.3846544715447155E-2</v>
      </c>
      <c r="E329" s="62">
        <f t="shared" si="30"/>
        <v>0.17319026749282163</v>
      </c>
      <c r="F329" s="262">
        <f>((SUM(C329:C330,C332:C341)/SUM(C342:C343,C345:C354))-1)</f>
        <v>0.30408388520971297</v>
      </c>
    </row>
    <row r="330" spans="2:6" ht="15" hidden="1" customHeight="1" outlineLevel="1">
      <c r="B330" s="261" t="s">
        <v>240</v>
      </c>
      <c r="C330" s="207">
        <v>7872</v>
      </c>
      <c r="D330" s="62">
        <f>C330/C332-1</f>
        <v>3.5244608100999386E-2</v>
      </c>
      <c r="E330" s="62">
        <f t="shared" si="30"/>
        <v>0.20717681337218208</v>
      </c>
      <c r="F330" s="262">
        <f>((SUM(C330,C332:C342)/SUM(C343,C345:C355))-1)</f>
        <v>0.3344182262001627</v>
      </c>
    </row>
    <row r="331" spans="2:6" ht="15" customHeight="1" collapsed="1">
      <c r="B331" s="268">
        <v>1986</v>
      </c>
      <c r="C331" s="210">
        <v>58038</v>
      </c>
      <c r="D331" s="211"/>
      <c r="E331" s="211">
        <f t="shared" si="30"/>
        <v>0.17274545858675672</v>
      </c>
      <c r="F331" s="269">
        <f>C331/C344-1</f>
        <v>0.17274545858675672</v>
      </c>
    </row>
    <row r="332" spans="2:6" ht="15" hidden="1" customHeight="1" outlineLevel="1">
      <c r="B332" s="261" t="s">
        <v>229</v>
      </c>
      <c r="C332" s="207">
        <v>7604</v>
      </c>
      <c r="D332" s="62">
        <f t="shared" ref="D332:D342" si="31">IFERROR((C332-C333)/C333,"-")</f>
        <v>0.14259954921111945</v>
      </c>
      <c r="E332" s="62">
        <f t="shared" si="30"/>
        <v>0.16286894020492437</v>
      </c>
      <c r="F332" s="262">
        <f>((SUM(C332:C343)/SUM(C345:C356))-1)</f>
        <v>0.30847126011316162</v>
      </c>
    </row>
    <row r="333" spans="2:6" ht="15" hidden="1" customHeight="1" outlineLevel="1">
      <c r="B333" s="261" t="s">
        <v>230</v>
      </c>
      <c r="C333" s="207">
        <v>6655</v>
      </c>
      <c r="D333" s="62">
        <f t="shared" si="31"/>
        <v>0.63473348071726854</v>
      </c>
      <c r="E333" s="62">
        <f t="shared" si="30"/>
        <v>0.23538147391869324</v>
      </c>
      <c r="F333" s="262">
        <f>((SUM(C333:C343,C345)/SUM(C346:C356,C358))-1)</f>
        <v>0.31830556463029502</v>
      </c>
    </row>
    <row r="334" spans="2:6" ht="15" hidden="1" customHeight="1" outlineLevel="1">
      <c r="B334" s="261" t="s">
        <v>231</v>
      </c>
      <c r="C334" s="207">
        <v>4071</v>
      </c>
      <c r="D334" s="62">
        <f t="shared" si="31"/>
        <v>2.3700331125827816</v>
      </c>
      <c r="E334" s="62">
        <f t="shared" si="30"/>
        <v>0.42094240837696328</v>
      </c>
      <c r="F334" s="262">
        <f>((SUM(C334:C343,C345:C346)/SUM(C347:C356,C358:C359))-1)</f>
        <v>0.27693682471770154</v>
      </c>
    </row>
    <row r="335" spans="2:6" ht="15" hidden="1" customHeight="1" outlineLevel="1">
      <c r="B335" s="261" t="s">
        <v>232</v>
      </c>
      <c r="C335" s="207">
        <v>1208</v>
      </c>
      <c r="D335" s="62">
        <f t="shared" si="31"/>
        <v>0.24407826982492276</v>
      </c>
      <c r="E335" s="62">
        <f t="shared" si="30"/>
        <v>-9.0361445783132543E-2</v>
      </c>
      <c r="F335" s="262">
        <f>((SUM(C335:C343,C345:C347)/SUM(C348:C356,C358:C360))-1)</f>
        <v>0.25037415984108402</v>
      </c>
    </row>
    <row r="336" spans="2:6" ht="15" hidden="1" customHeight="1" outlineLevel="1">
      <c r="B336" s="261" t="s">
        <v>233</v>
      </c>
      <c r="C336" s="207">
        <v>971</v>
      </c>
      <c r="D336" s="62">
        <f t="shared" si="31"/>
        <v>0.21679197994987467</v>
      </c>
      <c r="E336" s="62">
        <f t="shared" si="30"/>
        <v>3.1880977683315548E-2</v>
      </c>
      <c r="F336" s="262">
        <f>((SUM(C336:C343,C345:C348)/SUM(C349:C356,C358:C361))-1)</f>
        <v>0.28439599654297587</v>
      </c>
    </row>
    <row r="337" spans="2:6" ht="15" hidden="1" customHeight="1" outlineLevel="1">
      <c r="B337" s="261" t="s">
        <v>234</v>
      </c>
      <c r="C337" s="207">
        <v>798</v>
      </c>
      <c r="D337" s="62">
        <f t="shared" si="31"/>
        <v>-0.44506258692628653</v>
      </c>
      <c r="E337" s="62">
        <f t="shared" si="30"/>
        <v>-0.41323529411764703</v>
      </c>
      <c r="F337" s="262">
        <f>((SUM(C337:C343,C345:C349)/SUM(C350:C356,C358:C362))-1)</f>
        <v>0.31746122589137515</v>
      </c>
    </row>
    <row r="338" spans="2:6" ht="15" hidden="1" customHeight="1" outlineLevel="1">
      <c r="B338" s="261" t="s">
        <v>235</v>
      </c>
      <c r="C338" s="207">
        <v>1438</v>
      </c>
      <c r="D338" s="62">
        <f t="shared" si="31"/>
        <v>-0.33022822543083374</v>
      </c>
      <c r="E338" s="62">
        <f t="shared" si="30"/>
        <v>1.6928838951310863</v>
      </c>
      <c r="F338" s="262">
        <f>((SUM(C338:C343,C345:C350)/SUM(C351:C356,C358:C363))-1)</f>
        <v>0.38679919057255097</v>
      </c>
    </row>
    <row r="339" spans="2:6" ht="15" hidden="1" customHeight="1" outlineLevel="1">
      <c r="B339" s="261" t="s">
        <v>236</v>
      </c>
      <c r="C339" s="207">
        <v>2147</v>
      </c>
      <c r="D339" s="62">
        <f t="shared" si="31"/>
        <v>-0.40870283668410906</v>
      </c>
      <c r="E339" s="62">
        <f t="shared" si="30"/>
        <v>1.9573002754820936</v>
      </c>
      <c r="F339" s="262">
        <f>((SUM(C339:C343,C345:C351)/SUM(C352:C356,C358:C364))-1)</f>
        <v>0.38064594096498383</v>
      </c>
    </row>
    <row r="340" spans="2:6" ht="15" hidden="1" customHeight="1" outlineLevel="1">
      <c r="B340" s="261" t="s">
        <v>237</v>
      </c>
      <c r="C340" s="207">
        <v>3631</v>
      </c>
      <c r="D340" s="62">
        <f t="shared" si="31"/>
        <v>-0.53615227388860498</v>
      </c>
      <c r="E340" s="62">
        <f t="shared" si="30"/>
        <v>0.3538404175988068</v>
      </c>
      <c r="F340" s="262">
        <f>((SUM(C340:C343,C345:C352)/SUM(C353:C356,C358:C365))-1)</f>
        <v>0.36686938536103475</v>
      </c>
    </row>
    <row r="341" spans="2:6" ht="15" hidden="1" customHeight="1" outlineLevel="1">
      <c r="B341" s="261" t="s">
        <v>238</v>
      </c>
      <c r="C341" s="207">
        <v>7828</v>
      </c>
      <c r="D341" s="62">
        <f t="shared" si="31"/>
        <v>0.18301345020401996</v>
      </c>
      <c r="E341" s="62">
        <f t="shared" si="30"/>
        <v>0.7937671860678277</v>
      </c>
      <c r="F341" s="262">
        <f>((SUM(C341:C343,C345:C353)/SUM(C354:C356,C358:C366))-1)</f>
        <v>0.3593950993003483</v>
      </c>
    </row>
    <row r="342" spans="2:6" ht="15" hidden="1" customHeight="1" outlineLevel="1">
      <c r="B342" s="261" t="s">
        <v>239</v>
      </c>
      <c r="C342" s="207">
        <v>6617</v>
      </c>
      <c r="D342" s="62">
        <f t="shared" si="31"/>
        <v>1.4721668455758318E-2</v>
      </c>
      <c r="E342" s="62">
        <f t="shared" si="30"/>
        <v>0.36376751854905187</v>
      </c>
      <c r="F342" s="262">
        <f>((SUM(C342:C343,C345:C354)/SUM(C355:C356,C358:C367))-1)</f>
        <v>0.20493289807762061</v>
      </c>
    </row>
    <row r="343" spans="2:6" ht="15" hidden="1" customHeight="1" outlineLevel="1">
      <c r="B343" s="261" t="s">
        <v>240</v>
      </c>
      <c r="C343" s="207">
        <v>6521</v>
      </c>
      <c r="D343" s="62">
        <f>C343/C345-1</f>
        <v>-2.7527144823367156E-3</v>
      </c>
      <c r="E343" s="62">
        <f t="shared" si="30"/>
        <v>4.4362588084561283E-2</v>
      </c>
      <c r="F343" s="262">
        <f>((SUM(C343,C345:C355)/SUM(C356,C358:C368))-1)</f>
        <v>0.11733826030852246</v>
      </c>
    </row>
    <row r="344" spans="2:6" ht="15" customHeight="1" collapsed="1">
      <c r="B344" s="268">
        <v>1985</v>
      </c>
      <c r="C344" s="210">
        <v>49489</v>
      </c>
      <c r="D344" s="211"/>
      <c r="E344" s="211">
        <f t="shared" si="30"/>
        <v>0.30847126011316162</v>
      </c>
      <c r="F344" s="269">
        <f>C344/C357-1</f>
        <v>0.30847126011316162</v>
      </c>
    </row>
    <row r="345" spans="2:6" ht="15" hidden="1" customHeight="1" outlineLevel="1">
      <c r="B345" s="261" t="s">
        <v>229</v>
      </c>
      <c r="C345" s="207">
        <v>6539</v>
      </c>
      <c r="D345" s="62">
        <f t="shared" ref="D345:D355" si="32">IFERROR((C345-C346)/C346,"-")</f>
        <v>0.21384815296083162</v>
      </c>
      <c r="E345" s="62">
        <f t="shared" si="30"/>
        <v>0.20003670398238205</v>
      </c>
      <c r="F345" s="262">
        <f>((SUM(C345:C356)/SUM(C358:C369))-1)</f>
        <v>0.10986560244145793</v>
      </c>
    </row>
    <row r="346" spans="2:6" ht="15" hidden="1" customHeight="1" outlineLevel="1">
      <c r="B346" s="261" t="s">
        <v>230</v>
      </c>
      <c r="C346" s="207">
        <v>5387</v>
      </c>
      <c r="D346" s="62">
        <f t="shared" si="32"/>
        <v>0.8802792321116929</v>
      </c>
      <c r="E346" s="62">
        <f t="shared" si="30"/>
        <v>-3.5279369627507218E-2</v>
      </c>
      <c r="F346" s="262">
        <f>((SUM(C346:C356,C358)/SUM(C359:C369,C371))-1)</f>
        <v>7.4569230319164514E-2</v>
      </c>
    </row>
    <row r="347" spans="2:6" ht="15" hidden="1" customHeight="1" outlineLevel="1">
      <c r="B347" s="261" t="s">
        <v>231</v>
      </c>
      <c r="C347" s="207">
        <v>2865</v>
      </c>
      <c r="D347" s="62">
        <f t="shared" si="32"/>
        <v>1.1573795180722892</v>
      </c>
      <c r="E347" s="62">
        <f t="shared" si="30"/>
        <v>6.7039106145251326E-2</v>
      </c>
      <c r="F347" s="262">
        <f>((SUM(C347:C356,C358:C359)/SUM(C360:C369,C371:C372))-1)</f>
        <v>0.12523233492793806</v>
      </c>
    </row>
    <row r="348" spans="2:6" ht="15" hidden="1" customHeight="1" outlineLevel="1">
      <c r="B348" s="261" t="s">
        <v>232</v>
      </c>
      <c r="C348" s="207">
        <v>1328</v>
      </c>
      <c r="D348" s="62">
        <f t="shared" si="32"/>
        <v>0.4112646121147715</v>
      </c>
      <c r="E348" s="62">
        <f t="shared" si="30"/>
        <v>1.9642857142857144</v>
      </c>
      <c r="F348" s="262">
        <f>((SUM(C348:C356,C358:C360)/SUM(C361:C369,C371:C373))-1)</f>
        <v>0.11991832754312193</v>
      </c>
    </row>
    <row r="349" spans="2:6" ht="15" hidden="1" customHeight="1" outlineLevel="1">
      <c r="B349" s="261" t="s">
        <v>233</v>
      </c>
      <c r="C349" s="207">
        <v>941</v>
      </c>
      <c r="D349" s="62">
        <f t="shared" si="32"/>
        <v>-0.30808823529411766</v>
      </c>
      <c r="E349" s="62">
        <f t="shared" si="30"/>
        <v>51.277777777777779</v>
      </c>
      <c r="F349" s="262">
        <f>((SUM(C349:C356,C358:C361)/SUM(C362:C369,C371:C374))-1)</f>
        <v>8.8324534255719511E-2</v>
      </c>
    </row>
    <row r="350" spans="2:6" ht="15" hidden="1" customHeight="1" outlineLevel="1">
      <c r="B350" s="261" t="s">
        <v>234</v>
      </c>
      <c r="C350" s="207">
        <v>1360</v>
      </c>
      <c r="D350" s="62">
        <f t="shared" si="32"/>
        <v>1.5468164794007491</v>
      </c>
      <c r="E350" s="62">
        <f t="shared" si="30"/>
        <v>74.555555555555557</v>
      </c>
      <c r="F350" s="262">
        <f>((SUM(C350:C356,C358:C362)/SUM(C363:C369,C371:C375))-1)</f>
        <v>6.0190522419756087E-2</v>
      </c>
    </row>
    <row r="351" spans="2:6" ht="15" hidden="1" customHeight="1" outlineLevel="1">
      <c r="B351" s="261" t="s">
        <v>235</v>
      </c>
      <c r="C351" s="207">
        <v>534</v>
      </c>
      <c r="D351" s="62">
        <f t="shared" si="32"/>
        <v>-0.26446280991735538</v>
      </c>
      <c r="E351" s="62">
        <f t="shared" si="30"/>
        <v>17.413793103448278</v>
      </c>
      <c r="F351" s="262">
        <f>((SUM(C351:C356,C358:C363)/SUM(C364:C369,C371:C376))-1)</f>
        <v>1.8796992481203034E-2</v>
      </c>
    </row>
    <row r="352" spans="2:6" ht="15" hidden="1" customHeight="1" outlineLevel="1">
      <c r="B352" s="261" t="s">
        <v>236</v>
      </c>
      <c r="C352" s="207">
        <v>726</v>
      </c>
      <c r="D352" s="62">
        <f t="shared" si="32"/>
        <v>-0.72930648769574946</v>
      </c>
      <c r="E352" s="62">
        <f t="shared" si="30"/>
        <v>35.299999999999997</v>
      </c>
      <c r="F352" s="262">
        <f>((SUM(C352:C356,C358:C364)/SUM(C365:C369,C371:C377))-1)</f>
        <v>3.2128027157276584E-3</v>
      </c>
    </row>
    <row r="353" spans="2:6" ht="15" hidden="1" customHeight="1" outlineLevel="1">
      <c r="B353" s="261" t="s">
        <v>237</v>
      </c>
      <c r="C353" s="207">
        <v>2682</v>
      </c>
      <c r="D353" s="62">
        <f t="shared" si="32"/>
        <v>-0.38542621448212649</v>
      </c>
      <c r="E353" s="62">
        <f t="shared" si="30"/>
        <v>0.24051803885291401</v>
      </c>
      <c r="F353" s="262">
        <f>((SUM(C353:C356,C358:C365)/SUM(C366:C369,C371:C378))-1)</f>
        <v>-1.8750757300375676E-2</v>
      </c>
    </row>
    <row r="354" spans="2:6" ht="15" hidden="1" customHeight="1" outlineLevel="1">
      <c r="B354" s="261" t="s">
        <v>238</v>
      </c>
      <c r="C354" s="207">
        <v>4364</v>
      </c>
      <c r="D354" s="62">
        <f t="shared" si="32"/>
        <v>-0.10057708161582853</v>
      </c>
      <c r="E354" s="62">
        <f t="shared" si="30"/>
        <v>-0.21721973094170399</v>
      </c>
      <c r="F354" s="262">
        <f>((SUM(C354:C356,C358:C366)/SUM(C367:C369,C371:C379))-1)</f>
        <v>-4.5461351861279975E-2</v>
      </c>
    </row>
    <row r="355" spans="2:6" ht="15" hidden="1" customHeight="1" outlineLevel="1">
      <c r="B355" s="261" t="s">
        <v>239</v>
      </c>
      <c r="C355" s="207">
        <v>4852</v>
      </c>
      <c r="D355" s="62">
        <f t="shared" si="32"/>
        <v>-0.22293401665598975</v>
      </c>
      <c r="E355" s="62">
        <f t="shared" si="30"/>
        <v>-0.17286055233549269</v>
      </c>
      <c r="F355" s="262">
        <f>((SUM(C355:C356,C358:C367)/SUM(C368:C369,C371:C380))-1)</f>
        <v>-2.2744727358657735E-2</v>
      </c>
    </row>
    <row r="356" spans="2:6" ht="15" hidden="1" customHeight="1" outlineLevel="1">
      <c r="B356" s="261" t="s">
        <v>240</v>
      </c>
      <c r="C356" s="207">
        <v>6244</v>
      </c>
      <c r="D356" s="62">
        <f>C356/C358-1</f>
        <v>0.1458983299688017</v>
      </c>
      <c r="E356" s="62">
        <f t="shared" si="30"/>
        <v>3.2133676092545027E-3</v>
      </c>
      <c r="F356" s="262">
        <f>((SUM(C356,C358:C368)/SUM(C369,C371:C381))-1)</f>
        <v>1.7395196180814532E-2</v>
      </c>
    </row>
    <row r="357" spans="2:6" ht="15" customHeight="1" collapsed="1">
      <c r="B357" s="268">
        <v>1984</v>
      </c>
      <c r="C357" s="210">
        <v>37822</v>
      </c>
      <c r="D357" s="211"/>
      <c r="E357" s="211">
        <f t="shared" si="30"/>
        <v>0.10986560244145793</v>
      </c>
      <c r="F357" s="269">
        <f>C357/C370-1</f>
        <v>0.10986560244145793</v>
      </c>
    </row>
    <row r="358" spans="2:6" ht="15" hidden="1" customHeight="1" outlineLevel="1">
      <c r="B358" s="261" t="s">
        <v>229</v>
      </c>
      <c r="C358" s="207">
        <v>5449</v>
      </c>
      <c r="D358" s="62">
        <f t="shared" ref="D358:D368" si="33">IFERROR((C358-C359)/C359,"-")</f>
        <v>-2.417621776504298E-2</v>
      </c>
      <c r="E358" s="62">
        <f t="shared" si="30"/>
        <v>-1.8905293482174956E-2</v>
      </c>
      <c r="F358" s="262">
        <f>((SUM(C358:C369)/SUM(C371:C382))-1)</f>
        <v>3.4736138944555739E-2</v>
      </c>
    </row>
    <row r="359" spans="2:6" ht="15" hidden="1" customHeight="1" outlineLevel="1">
      <c r="B359" s="261" t="s">
        <v>230</v>
      </c>
      <c r="C359" s="207">
        <v>5584</v>
      </c>
      <c r="D359" s="62">
        <f t="shared" si="33"/>
        <v>1.0797020484171322</v>
      </c>
      <c r="E359" s="62">
        <f t="shared" si="30"/>
        <v>0.32322274881516577</v>
      </c>
      <c r="F359" s="262">
        <f>((SUM(C359:C369,C371)/SUM(C372:C382,C384))-1)</f>
        <v>5.8920107803351884E-2</v>
      </c>
    </row>
    <row r="360" spans="2:6" ht="15" hidden="1" customHeight="1" outlineLevel="1">
      <c r="B360" s="261" t="s">
        <v>231</v>
      </c>
      <c r="C360" s="207">
        <v>2685</v>
      </c>
      <c r="D360" s="62">
        <f t="shared" si="33"/>
        <v>4.9933035714285712</v>
      </c>
      <c r="E360" s="62">
        <f t="shared" si="30"/>
        <v>1.8656716417910779E-3</v>
      </c>
      <c r="F360" s="262">
        <f>((SUM(C360:C369,C371:C372)/SUM(C373:C382,C384:C385))-1)</f>
        <v>-1.058185107024423E-2</v>
      </c>
    </row>
    <row r="361" spans="2:6" ht="15" hidden="1" customHeight="1" outlineLevel="1">
      <c r="B361" s="261" t="s">
        <v>232</v>
      </c>
      <c r="C361" s="207">
        <v>448</v>
      </c>
      <c r="D361" s="62">
        <f t="shared" si="33"/>
        <v>23.888888888888889</v>
      </c>
      <c r="E361" s="62">
        <f t="shared" si="30"/>
        <v>-0.2432432432432432</v>
      </c>
      <c r="F361" s="262">
        <f>((SUM(C361:C369,C371:C373)/SUM(C374:C382,C384:C386))-1)</f>
        <v>3.078469560846897E-2</v>
      </c>
    </row>
    <row r="362" spans="2:6" ht="15" hidden="1" customHeight="1" outlineLevel="1">
      <c r="B362" s="261" t="s">
        <v>233</v>
      </c>
      <c r="C362" s="207">
        <v>18</v>
      </c>
      <c r="D362" s="62">
        <f t="shared" si="33"/>
        <v>0</v>
      </c>
      <c r="E362" s="62">
        <f t="shared" si="30"/>
        <v>-0.18181818181818177</v>
      </c>
      <c r="F362" s="262">
        <f>((SUM(C362:C369,C371:C374)/SUM(C375:C382,C384:C387))-1)</f>
        <v>5.2366051471997022E-2</v>
      </c>
    </row>
    <row r="363" spans="2:6" ht="15" hidden="1" customHeight="1" outlineLevel="1">
      <c r="B363" s="261" t="s">
        <v>234</v>
      </c>
      <c r="C363" s="207">
        <v>18</v>
      </c>
      <c r="D363" s="62">
        <f t="shared" si="33"/>
        <v>-0.37931034482758619</v>
      </c>
      <c r="E363" s="62">
        <f t="shared" si="30"/>
        <v>-0.55000000000000004</v>
      </c>
      <c r="F363" s="262">
        <f>((SUM(C363:C369,C371:C375)/SUM(C376:C382,C384:C388))-1)</f>
        <v>5.2057068079537805E-2</v>
      </c>
    </row>
    <row r="364" spans="2:6" ht="15" hidden="1" customHeight="1" outlineLevel="1">
      <c r="B364" s="261" t="s">
        <v>235</v>
      </c>
      <c r="C364" s="207">
        <v>29</v>
      </c>
      <c r="D364" s="62">
        <f t="shared" si="33"/>
        <v>0.45</v>
      </c>
      <c r="E364" s="62">
        <f t="shared" si="30"/>
        <v>-0.23684210526315785</v>
      </c>
      <c r="F364" s="262">
        <f>((SUM(C364:C369,C371:C376)/SUM(C377:C382,C384:C389))-1)</f>
        <v>5.2692049915424644E-2</v>
      </c>
    </row>
    <row r="365" spans="2:6" ht="15" hidden="1" customHeight="1" outlineLevel="1">
      <c r="B365" s="261" t="s">
        <v>236</v>
      </c>
      <c r="C365" s="207">
        <v>20</v>
      </c>
      <c r="D365" s="62">
        <f t="shared" si="33"/>
        <v>-0.99074930619796486</v>
      </c>
      <c r="E365" s="62">
        <f t="shared" si="30"/>
        <v>-0.48717948717948723</v>
      </c>
      <c r="F365" s="262">
        <f>((SUM(C365:C369,C371:C377)/SUM(C378:C382,C384:C390))-1)</f>
        <v>5.2945682006765749E-2</v>
      </c>
    </row>
    <row r="366" spans="2:6" ht="15" hidden="1" customHeight="1" outlineLevel="1">
      <c r="B366" s="261" t="s">
        <v>237</v>
      </c>
      <c r="C366" s="207">
        <v>2162</v>
      </c>
      <c r="D366" s="62">
        <f t="shared" si="33"/>
        <v>-0.61219730941704031</v>
      </c>
      <c r="E366" s="62">
        <f t="shared" si="30"/>
        <v>-0.14915387642660372</v>
      </c>
      <c r="F366" s="262">
        <f>((SUM(C366:C369,C371:C378)/SUM(C379:C382,C384:C391))-1)</f>
        <v>5.2812858783008121E-2</v>
      </c>
    </row>
    <row r="367" spans="2:6" ht="15" hidden="1" customHeight="1" outlineLevel="1">
      <c r="B367" s="261" t="s">
        <v>238</v>
      </c>
      <c r="C367" s="207">
        <v>5575</v>
      </c>
      <c r="D367" s="62">
        <f t="shared" si="33"/>
        <v>-4.9607909989771562E-2</v>
      </c>
      <c r="E367" s="62">
        <f t="shared" si="30"/>
        <v>-7.6681020205366046E-2</v>
      </c>
      <c r="F367" s="262">
        <f>((SUM(C367:C369,C371:C379)/SUM(C380:C382,C384:C392))-1)</f>
        <v>4.9965410980441494E-2</v>
      </c>
    </row>
    <row r="368" spans="2:6" ht="15" hidden="1" customHeight="1" outlineLevel="1">
      <c r="B368" s="261" t="s">
        <v>239</v>
      </c>
      <c r="C368" s="207">
        <v>5866</v>
      </c>
      <c r="D368" s="62">
        <f t="shared" si="33"/>
        <v>-5.7519280205655526E-2</v>
      </c>
      <c r="E368" s="62">
        <f t="shared" si="30"/>
        <v>6.1335263253120997E-2</v>
      </c>
      <c r="F368" s="262">
        <f>((SUM(C368:C369,C371:C380)/SUM(C381:C382,C384:C393))-1)</f>
        <v>0.1307658906443101</v>
      </c>
    </row>
    <row r="369" spans="2:6" ht="15" hidden="1" customHeight="1" outlineLevel="1">
      <c r="B369" s="261" t="s">
        <v>240</v>
      </c>
      <c r="C369" s="207">
        <v>6224</v>
      </c>
      <c r="D369" s="62">
        <f>C369/C371-1</f>
        <v>0.12063377745768822</v>
      </c>
      <c r="E369" s="62">
        <f t="shared" si="30"/>
        <v>0.10295941874889247</v>
      </c>
      <c r="F369" s="262">
        <f>((SUM(C369,C371:C381)/SUM(C382,C384:C394))-1)</f>
        <v>0.17857017266237651</v>
      </c>
    </row>
    <row r="370" spans="2:6" ht="15" customHeight="1" collapsed="1">
      <c r="B370" s="268">
        <v>1983</v>
      </c>
      <c r="C370" s="210">
        <v>34078</v>
      </c>
      <c r="D370" s="211"/>
      <c r="E370" s="211">
        <f t="shared" si="30"/>
        <v>3.4736138944555739E-2</v>
      </c>
      <c r="F370" s="269">
        <f>C370/C383-1</f>
        <v>3.4736138944555739E-2</v>
      </c>
    </row>
    <row r="371" spans="2:6" ht="15" hidden="1" customHeight="1" outlineLevel="1">
      <c r="B371" s="261" t="s">
        <v>229</v>
      </c>
      <c r="C371" s="207">
        <v>5554</v>
      </c>
      <c r="D371" s="62">
        <f t="shared" ref="D371:D381" si="34">IFERROR((C371-C372)/C372,"-")</f>
        <v>0.31611374407582937</v>
      </c>
      <c r="E371" s="62">
        <f t="shared" si="30"/>
        <v>0.1332381146704753</v>
      </c>
      <c r="F371" s="262">
        <f>((SUM(C371:C382)/SUM(C384:C395))-1)</f>
        <v>0.17386655260906747</v>
      </c>
    </row>
    <row r="372" spans="2:6" ht="15" hidden="1" customHeight="1" outlineLevel="1">
      <c r="B372" s="261" t="s">
        <v>230</v>
      </c>
      <c r="C372" s="207">
        <v>4220</v>
      </c>
      <c r="D372" s="62">
        <f t="shared" si="34"/>
        <v>0.57462686567164178</v>
      </c>
      <c r="E372" s="62">
        <f t="shared" si="30"/>
        <v>-0.17400665492268541</v>
      </c>
      <c r="F372" s="262">
        <f>((SUM(C372:C382,C384)/SUM(C385:C395,C397))-1)</f>
        <v>0.1891623075222868</v>
      </c>
    </row>
    <row r="373" spans="2:6" ht="15" hidden="1" customHeight="1" outlineLevel="1">
      <c r="B373" s="261" t="s">
        <v>231</v>
      </c>
      <c r="C373" s="207">
        <v>2680</v>
      </c>
      <c r="D373" s="62">
        <f t="shared" si="34"/>
        <v>3.5270270270270272</v>
      </c>
      <c r="E373" s="62">
        <f t="shared" si="30"/>
        <v>0.99404761904761907</v>
      </c>
      <c r="F373" s="262">
        <f>((SUM(C373:C382,C384:C385)/SUM(C386:C395,C397:C398))-1)</f>
        <v>0.32579239777768887</v>
      </c>
    </row>
    <row r="374" spans="2:6" ht="15" hidden="1" customHeight="1" outlineLevel="1">
      <c r="B374" s="261" t="s">
        <v>232</v>
      </c>
      <c r="C374" s="207">
        <v>592</v>
      </c>
      <c r="D374" s="62">
        <f t="shared" si="34"/>
        <v>25.90909090909091</v>
      </c>
      <c r="E374" s="62">
        <f t="shared" si="30"/>
        <v>6.7894736842105265</v>
      </c>
      <c r="F374" s="262">
        <f>((SUM(C374:C382,C384:C386)/SUM(C387:C395,C397:C399))-1)</f>
        <v>0.2441474186110133</v>
      </c>
    </row>
    <row r="375" spans="2:6" ht="15" hidden="1" customHeight="1" outlineLevel="1">
      <c r="B375" s="261" t="s">
        <v>233</v>
      </c>
      <c r="C375" s="207">
        <v>22</v>
      </c>
      <c r="D375" s="62">
        <f t="shared" si="34"/>
        <v>-0.45</v>
      </c>
      <c r="E375" s="62">
        <f t="shared" si="30"/>
        <v>-0.37142857142857144</v>
      </c>
      <c r="F375" s="262">
        <f>((SUM(C375:C382,C384:C387)/SUM(C388:C395,C397:C400))-1)</f>
        <v>0.1936123180120437</v>
      </c>
    </row>
    <row r="376" spans="2:6" ht="15" hidden="1" customHeight="1" outlineLevel="1">
      <c r="B376" s="261" t="s">
        <v>234</v>
      </c>
      <c r="C376" s="207">
        <v>40</v>
      </c>
      <c r="D376" s="62">
        <f t="shared" si="34"/>
        <v>5.2631578947368418E-2</v>
      </c>
      <c r="E376" s="62">
        <f t="shared" si="30"/>
        <v>-4.7619047619047672E-2</v>
      </c>
      <c r="F376" s="262">
        <f>((SUM(C376:C382,C384:C388)/SUM(C389:C395,C397:C401))-1)</f>
        <v>0.17085840278037301</v>
      </c>
    </row>
    <row r="377" spans="2:6" ht="15" hidden="1" customHeight="1" outlineLevel="1">
      <c r="B377" s="261" t="s">
        <v>235</v>
      </c>
      <c r="C377" s="207">
        <v>38</v>
      </c>
      <c r="D377" s="62">
        <f t="shared" si="34"/>
        <v>-2.564102564102564E-2</v>
      </c>
      <c r="E377" s="62">
        <f t="shared" si="30"/>
        <v>-2.5641025641025661E-2</v>
      </c>
      <c r="F377" s="262">
        <f>((SUM(C377:C382,C384:C389)/SUM(C390:C395,C397:C402))-1)</f>
        <v>0.13496576955120076</v>
      </c>
    </row>
    <row r="378" spans="2:6" ht="15" hidden="1" customHeight="1" outlineLevel="1">
      <c r="B378" s="261" t="s">
        <v>236</v>
      </c>
      <c r="C378" s="207">
        <v>39</v>
      </c>
      <c r="D378" s="62">
        <f t="shared" si="34"/>
        <v>-0.98465171192443923</v>
      </c>
      <c r="E378" s="62">
        <f t="shared" si="30"/>
        <v>-0.36065573770491799</v>
      </c>
      <c r="F378" s="262">
        <f>((SUM(C378:C382,C384:C390)/SUM(C391:C395,C397:C403))-1)</f>
        <v>0.11655917043794317</v>
      </c>
    </row>
    <row r="379" spans="2:6" ht="15" hidden="1" customHeight="1" outlineLevel="1">
      <c r="B379" s="261" t="s">
        <v>237</v>
      </c>
      <c r="C379" s="207">
        <v>2541</v>
      </c>
      <c r="D379" s="62">
        <f t="shared" si="34"/>
        <v>-0.57916528651871479</v>
      </c>
      <c r="E379" s="62">
        <f t="shared" si="30"/>
        <v>-0.14931369266822903</v>
      </c>
      <c r="F379" s="262">
        <f>((SUM(C379:C382,C384:C391)/SUM(C392:C395,C397:C404))-1)</f>
        <v>9.4526668528344127E-2</v>
      </c>
    </row>
    <row r="380" spans="2:6" ht="15" hidden="1" customHeight="1" outlineLevel="1">
      <c r="B380" s="261" t="s">
        <v>238</v>
      </c>
      <c r="C380" s="207">
        <v>6038</v>
      </c>
      <c r="D380" s="62">
        <f t="shared" si="34"/>
        <v>9.2455219829925814E-2</v>
      </c>
      <c r="E380" s="62">
        <f t="shared" si="30"/>
        <v>0.44622754491017957</v>
      </c>
      <c r="F380" s="262">
        <f>((SUM(C380:C382,C384:C392)/SUM(C393:C395,C397:C405))-1)</f>
        <v>0.13118019492068012</v>
      </c>
    </row>
    <row r="381" spans="2:6" ht="15" hidden="1" customHeight="1" outlineLevel="1">
      <c r="B381" s="261" t="s">
        <v>239</v>
      </c>
      <c r="C381" s="207">
        <v>5527</v>
      </c>
      <c r="D381" s="62">
        <f t="shared" si="34"/>
        <v>-2.0556441609073189E-2</v>
      </c>
      <c r="E381" s="62">
        <f t="shared" si="30"/>
        <v>0.37316770186335413</v>
      </c>
      <c r="F381" s="262">
        <f>((SUM(C381:C382,C384:C393)/SUM(C394:C395,C397:C406))-1)</f>
        <v>2.9043789097408457E-2</v>
      </c>
    </row>
    <row r="382" spans="2:6" ht="15" hidden="1" customHeight="1" outlineLevel="1">
      <c r="B382" s="261" t="s">
        <v>240</v>
      </c>
      <c r="C382" s="207">
        <v>5643</v>
      </c>
      <c r="D382" s="62">
        <f>C382/C384-1</f>
        <v>0.15139767394409298</v>
      </c>
      <c r="E382" s="62">
        <f t="shared" si="30"/>
        <v>7.2405929304447003E-2</v>
      </c>
      <c r="F382" s="262">
        <f>((SUM(C382,C384:C394)/SUM(C395,C397:C407))-1)</f>
        <v>-5.5280555463273595E-2</v>
      </c>
    </row>
    <row r="383" spans="2:6" ht="15" customHeight="1" collapsed="1">
      <c r="B383" s="268">
        <v>1982</v>
      </c>
      <c r="C383" s="210">
        <v>32934</v>
      </c>
      <c r="D383" s="211"/>
      <c r="E383" s="211">
        <f t="shared" si="30"/>
        <v>0.17386655260906747</v>
      </c>
      <c r="F383" s="269">
        <f>C383/C396-1</f>
        <v>0.17386655260906747</v>
      </c>
    </row>
    <row r="384" spans="2:6" ht="15" hidden="1" customHeight="1" outlineLevel="1">
      <c r="B384" s="261" t="s">
        <v>229</v>
      </c>
      <c r="C384" s="207">
        <v>4901</v>
      </c>
      <c r="D384" s="62">
        <f t="shared" ref="D384:D394" si="35">IFERROR((C384-C385)/C385,"-")</f>
        <v>-4.0712468193384227E-2</v>
      </c>
      <c r="E384" s="62">
        <f t="shared" si="30"/>
        <v>0.22801302931596101</v>
      </c>
      <c r="F384" s="262">
        <f>((SUM(C384:C395)/SUM(C397:C408))-1)</f>
        <v>-6.7504237710639181E-2</v>
      </c>
    </row>
    <row r="385" spans="2:6" ht="15" hidden="1" customHeight="1" outlineLevel="1">
      <c r="B385" s="261" t="s">
        <v>230</v>
      </c>
      <c r="C385" s="207">
        <v>5109</v>
      </c>
      <c r="D385" s="62">
        <f t="shared" si="35"/>
        <v>2.8013392857142856</v>
      </c>
      <c r="E385" s="62">
        <f t="shared" si="30"/>
        <v>0.71327967806841053</v>
      </c>
      <c r="F385" s="262">
        <f>((SUM(C385:C395,C397)/SUM(C398:C408,C410))-1)</f>
        <v>-0.1389056304520222</v>
      </c>
    </row>
    <row r="386" spans="2:6" ht="15" hidden="1" customHeight="1" outlineLevel="1">
      <c r="B386" s="261" t="s">
        <v>231</v>
      </c>
      <c r="C386" s="207">
        <v>1344</v>
      </c>
      <c r="D386" s="62">
        <f t="shared" si="35"/>
        <v>16.684210526315791</v>
      </c>
      <c r="E386" s="62">
        <f t="shared" si="30"/>
        <v>-0.29707112970711302</v>
      </c>
      <c r="F386" s="262">
        <f>((SUM(C386:C395,C397:C398)/SUM(C399:C408,C410:C411))-1)</f>
        <v>-0.27200512119184106</v>
      </c>
    </row>
    <row r="387" spans="2:6" ht="15" hidden="1" customHeight="1" outlineLevel="1">
      <c r="B387" s="261" t="s">
        <v>232</v>
      </c>
      <c r="C387" s="207">
        <v>76</v>
      </c>
      <c r="D387" s="62">
        <f t="shared" si="35"/>
        <v>1.1714285714285715</v>
      </c>
      <c r="E387" s="62">
        <f t="shared" si="30"/>
        <v>-0.89546079779917465</v>
      </c>
      <c r="F387" s="262">
        <f>((SUM(C387:C395,C397:C399)/SUM(C400:C408,C410:C412))-1)</f>
        <v>-0.28451988143839835</v>
      </c>
    </row>
    <row r="388" spans="2:6" ht="15" hidden="1" customHeight="1" outlineLevel="1">
      <c r="B388" s="261" t="s">
        <v>233</v>
      </c>
      <c r="C388" s="207">
        <v>35</v>
      </c>
      <c r="D388" s="62">
        <f t="shared" si="35"/>
        <v>-0.16666666666666666</v>
      </c>
      <c r="E388" s="62">
        <f t="shared" si="30"/>
        <v>-0.93705035971223016</v>
      </c>
      <c r="F388" s="262">
        <f>((SUM(C388:C395,C397:C400)/SUM(C401:C408,C410:C413))-1)</f>
        <v>-0.26701307408649011</v>
      </c>
    </row>
    <row r="389" spans="2:6" ht="15" hidden="1" customHeight="1" outlineLevel="1">
      <c r="B389" s="261" t="s">
        <v>234</v>
      </c>
      <c r="C389" s="207">
        <v>42</v>
      </c>
      <c r="D389" s="62">
        <f t="shared" si="35"/>
        <v>7.6923076923076927E-2</v>
      </c>
      <c r="E389" s="62">
        <f t="shared" si="30"/>
        <v>-0.95280898876404496</v>
      </c>
      <c r="F389" s="262">
        <f>((SUM(C389:C395,C397:C401)/SUM(C402:C408,C410:C414))-1)</f>
        <v>-0.25429160628692449</v>
      </c>
    </row>
    <row r="390" spans="2:6" ht="15" hidden="1" customHeight="1" outlineLevel="1">
      <c r="B390" s="261" t="s">
        <v>235</v>
      </c>
      <c r="C390" s="207">
        <v>39</v>
      </c>
      <c r="D390" s="62">
        <f t="shared" si="35"/>
        <v>-0.36065573770491804</v>
      </c>
      <c r="E390" s="62">
        <f t="shared" si="30"/>
        <v>-0.92121212121212126</v>
      </c>
      <c r="F390" s="262">
        <f>((SUM(C390:C395,C397:C402)/SUM(C403:C408,C410:C415))-1)</f>
        <v>-0.22404294788914503</v>
      </c>
    </row>
    <row r="391" spans="2:6" ht="15" hidden="1" customHeight="1" outlineLevel="1">
      <c r="B391" s="261" t="s">
        <v>236</v>
      </c>
      <c r="C391" s="207">
        <v>61</v>
      </c>
      <c r="D391" s="62">
        <f t="shared" si="35"/>
        <v>-0.97957817207900899</v>
      </c>
      <c r="E391" s="62">
        <f t="shared" si="30"/>
        <v>-0.90557275541795668</v>
      </c>
      <c r="F391" s="262">
        <f>((SUM(C391:C395,C397:C403)/SUM(C404:C408,C410:C416))-1)</f>
        <v>-0.22518567602639494</v>
      </c>
    </row>
    <row r="392" spans="2:6" ht="15" hidden="1" customHeight="1" outlineLevel="1">
      <c r="B392" s="261" t="s">
        <v>237</v>
      </c>
      <c r="C392" s="207">
        <v>2987</v>
      </c>
      <c r="D392" s="62">
        <f t="shared" si="35"/>
        <v>-0.28455089820359281</v>
      </c>
      <c r="E392" s="62">
        <f t="shared" ref="E392:E422" si="36">C392/C405-1</f>
        <v>0.21769262128006517</v>
      </c>
      <c r="F392" s="262">
        <f>((SUM(C392:C395,C397:C404)/SUM(C405:C408,C410:C417))-1)</f>
        <v>-0.21406820114674496</v>
      </c>
    </row>
    <row r="393" spans="2:6" ht="15" hidden="1" customHeight="1" outlineLevel="1">
      <c r="B393" s="261" t="s">
        <v>238</v>
      </c>
      <c r="C393" s="207">
        <v>4175</v>
      </c>
      <c r="D393" s="62">
        <f t="shared" si="35"/>
        <v>3.7267080745341616E-2</v>
      </c>
      <c r="E393" s="62">
        <f t="shared" si="36"/>
        <v>-0.19010669253152279</v>
      </c>
      <c r="F393" s="262">
        <f>((SUM(C393:C395,C397:C405)/SUM(C406:C408,C410:C418))-1)</f>
        <v>-0.27612132447602866</v>
      </c>
    </row>
    <row r="394" spans="2:6" ht="15" hidden="1" customHeight="1" outlineLevel="1">
      <c r="B394" s="261" t="s">
        <v>239</v>
      </c>
      <c r="C394" s="207">
        <v>4025</v>
      </c>
      <c r="D394" s="62">
        <f t="shared" si="35"/>
        <v>-0.23508171797795516</v>
      </c>
      <c r="E394" s="62">
        <f t="shared" si="36"/>
        <v>-0.20011923688394273</v>
      </c>
      <c r="F394" s="262">
        <f>((SUM(C394:C395,C397:C406)/SUM(C407:C408,C410:C419))-1)</f>
        <v>-0.30652619535681935</v>
      </c>
    </row>
    <row r="395" spans="2:6" ht="15" hidden="1" customHeight="1" outlineLevel="1">
      <c r="B395" s="261" t="s">
        <v>240</v>
      </c>
      <c r="C395" s="207">
        <v>5262</v>
      </c>
      <c r="D395" s="62">
        <f>C395/C397-1</f>
        <v>0.31846654973690813</v>
      </c>
      <c r="E395" s="62">
        <f t="shared" si="36"/>
        <v>2.6676829268292845E-3</v>
      </c>
      <c r="F395" s="262">
        <f>((SUM(C395,C397:C407)/SUM(C408,C410:C420))-1)</f>
        <v>-0.34692239265800262</v>
      </c>
    </row>
    <row r="396" spans="2:6" ht="15" customHeight="1" collapsed="1">
      <c r="B396" s="268">
        <v>1981</v>
      </c>
      <c r="C396" s="210">
        <v>28056</v>
      </c>
      <c r="D396" s="211"/>
      <c r="E396" s="211">
        <f t="shared" si="36"/>
        <v>-6.7504237710639181E-2</v>
      </c>
      <c r="F396" s="269">
        <f>C396/C409-1</f>
        <v>-6.7504237710639181E-2</v>
      </c>
    </row>
    <row r="397" spans="2:6" ht="15" hidden="1" customHeight="1" outlineLevel="1">
      <c r="B397" s="261" t="s">
        <v>229</v>
      </c>
      <c r="C397" s="207">
        <v>3991</v>
      </c>
      <c r="D397" s="62">
        <f t="shared" ref="D397:D407" si="37">IFERROR((C397-C398)/C398,"-")</f>
        <v>0.33836351441985246</v>
      </c>
      <c r="E397" s="62">
        <f t="shared" si="36"/>
        <v>-0.26487382575059859</v>
      </c>
      <c r="F397" s="262">
        <f>((SUM(C397:C408)/SUM(C410:C421))-1)</f>
        <v>-0.41116721465476747</v>
      </c>
    </row>
    <row r="398" spans="2:6" ht="15" hidden="1" customHeight="1" outlineLevel="1">
      <c r="B398" s="261" t="s">
        <v>230</v>
      </c>
      <c r="C398" s="207">
        <v>2982</v>
      </c>
      <c r="D398" s="62">
        <f t="shared" si="37"/>
        <v>0.55962343096234313</v>
      </c>
      <c r="E398" s="62">
        <f t="shared" si="36"/>
        <v>-0.48798076923076927</v>
      </c>
      <c r="F398" s="262">
        <f>((SUM(C398:C408,C410)/SUM(C411:C421,C423))-1)</f>
        <v>-0.41378284396675158</v>
      </c>
    </row>
    <row r="399" spans="2:6" ht="15" hidden="1" customHeight="1" outlineLevel="1">
      <c r="B399" s="261" t="s">
        <v>231</v>
      </c>
      <c r="C399" s="207">
        <v>1912</v>
      </c>
      <c r="D399" s="62">
        <f t="shared" si="37"/>
        <v>1.6299862448418156</v>
      </c>
      <c r="E399" s="62">
        <f t="shared" si="36"/>
        <v>-0.42183247656486245</v>
      </c>
      <c r="F399" s="262">
        <f>((SUM(C399:C408,C410:C411)/SUM(C412:C421,C423:C424))-1)</f>
        <v>-0.39397626479042125</v>
      </c>
    </row>
    <row r="400" spans="2:6" ht="15" hidden="1" customHeight="1" outlineLevel="1">
      <c r="B400" s="261" t="s">
        <v>232</v>
      </c>
      <c r="C400" s="207">
        <v>727</v>
      </c>
      <c r="D400" s="62">
        <f t="shared" si="37"/>
        <v>0.30755395683453235</v>
      </c>
      <c r="E400" s="62">
        <f t="shared" si="36"/>
        <v>-4.4678055190538801E-2</v>
      </c>
      <c r="F400" s="262">
        <f>((SUM(C400:C408,C410:C412)/SUM(C413:C421,C423:C425))-1)</f>
        <v>-0.38176160428731953</v>
      </c>
    </row>
    <row r="401" spans="2:6" ht="15" hidden="1" customHeight="1" outlineLevel="1">
      <c r="B401" s="261" t="s">
        <v>233</v>
      </c>
      <c r="C401" s="207">
        <v>556</v>
      </c>
      <c r="D401" s="62">
        <f t="shared" si="37"/>
        <v>-0.37528089887640448</v>
      </c>
      <c r="E401" s="62">
        <f t="shared" si="36"/>
        <v>-0.13664596273291929</v>
      </c>
      <c r="F401" s="262">
        <f>((SUM(C401:C408,C410:C413)/SUM(C414:C421,C423:C426))-1)</f>
        <v>-0.38930307941653164</v>
      </c>
    </row>
    <row r="402" spans="2:6" ht="15" hidden="1" customHeight="1" outlineLevel="1">
      <c r="B402" s="261" t="s">
        <v>234</v>
      </c>
      <c r="C402" s="207">
        <v>890</v>
      </c>
      <c r="D402" s="62">
        <f t="shared" si="37"/>
        <v>0.79797979797979801</v>
      </c>
      <c r="E402" s="62">
        <f t="shared" si="36"/>
        <v>0.52397260273972601</v>
      </c>
      <c r="F402" s="262">
        <f>((SUM(C402:C408,C410:C414)/SUM(C415:C421,C423:C427))-1)</f>
        <v>-0.38842778014486579</v>
      </c>
    </row>
    <row r="403" spans="2:6" ht="15" hidden="1" customHeight="1" outlineLevel="1">
      <c r="B403" s="261" t="s">
        <v>235</v>
      </c>
      <c r="C403" s="207">
        <v>495</v>
      </c>
      <c r="D403" s="62">
        <f t="shared" si="37"/>
        <v>-0.23374613003095976</v>
      </c>
      <c r="E403" s="62">
        <f t="shared" si="36"/>
        <v>-0.56426056338028174</v>
      </c>
      <c r="F403" s="262">
        <f>((SUM(C403:C408,C410:C415)/SUM(C416:C421,C423:C428))-1)</f>
        <v>-0.39416953308585634</v>
      </c>
    </row>
    <row r="404" spans="2:6" ht="15" hidden="1" customHeight="1" outlineLevel="1">
      <c r="B404" s="261" t="s">
        <v>236</v>
      </c>
      <c r="C404" s="207">
        <v>646</v>
      </c>
      <c r="D404" s="62">
        <f t="shared" si="37"/>
        <v>-0.73664900122299226</v>
      </c>
      <c r="E404" s="62">
        <f t="shared" si="36"/>
        <v>-0.26423690205011385</v>
      </c>
      <c r="F404" s="262">
        <f>((SUM(C404:C408,C410:C416)/SUM(C417:C421,C423:C429))-1)</f>
        <v>-0.38427145844312594</v>
      </c>
    </row>
    <row r="405" spans="2:6" ht="15" hidden="1" customHeight="1" outlineLevel="1">
      <c r="B405" s="261" t="s">
        <v>237</v>
      </c>
      <c r="C405" s="207">
        <v>2453</v>
      </c>
      <c r="D405" s="62">
        <f t="shared" si="37"/>
        <v>-0.52415130940834143</v>
      </c>
      <c r="E405" s="62">
        <f t="shared" si="36"/>
        <v>-0.49318181818181817</v>
      </c>
      <c r="F405" s="262">
        <f>((SUM(C405:C408,C410:C417)/SUM(C418:C421,C423:C430))-1)</f>
        <v>-0.38500084359709807</v>
      </c>
    </row>
    <row r="406" spans="2:6" ht="15" hidden="1" customHeight="1" outlineLevel="1">
      <c r="B406" s="261" t="s">
        <v>238</v>
      </c>
      <c r="C406" s="207">
        <v>5155</v>
      </c>
      <c r="D406" s="62">
        <f t="shared" si="37"/>
        <v>2.444356120826709E-2</v>
      </c>
      <c r="E406" s="62">
        <f t="shared" si="36"/>
        <v>-0.3767380002418087</v>
      </c>
      <c r="F406" s="262">
        <f>((SUM(C406:C408,C410:C418)/SUM(C419:C421,C423:C431))-1)</f>
        <v>-0.32183205573696061</v>
      </c>
    </row>
    <row r="407" spans="2:6" ht="15" hidden="1" customHeight="1" outlineLevel="1">
      <c r="B407" s="261" t="s">
        <v>239</v>
      </c>
      <c r="C407" s="207">
        <v>5032</v>
      </c>
      <c r="D407" s="62">
        <f t="shared" si="37"/>
        <v>-4.1158536585365856E-2</v>
      </c>
      <c r="E407" s="62">
        <f t="shared" si="36"/>
        <v>-0.45119424146580867</v>
      </c>
      <c r="F407" s="262">
        <f>((SUM(C407:C408,C410:C419)/SUM(C420:C421,C423:C432))-1)</f>
        <v>-0.2429535529972211</v>
      </c>
    </row>
    <row r="408" spans="2:6" ht="15" hidden="1" customHeight="1" outlineLevel="1">
      <c r="B408" s="261" t="s">
        <v>240</v>
      </c>
      <c r="C408" s="207">
        <v>5248</v>
      </c>
      <c r="D408" s="62">
        <f>C408/C410-1</f>
        <v>-3.3339473199484271E-2</v>
      </c>
      <c r="E408" s="62">
        <f t="shared" si="36"/>
        <v>-0.48814980981176237</v>
      </c>
      <c r="F408" s="262">
        <f>((SUM(C408,C410:C420)/SUM(C421,C423:C433))-1)</f>
        <v>-0.12693211092589785</v>
      </c>
    </row>
    <row r="409" spans="2:6" ht="15" customHeight="1" collapsed="1">
      <c r="B409" s="268">
        <v>1980</v>
      </c>
      <c r="C409" s="210">
        <v>30087</v>
      </c>
      <c r="D409" s="211"/>
      <c r="E409" s="211">
        <f t="shared" si="36"/>
        <v>-0.41116721465476747</v>
      </c>
      <c r="F409" s="269">
        <f>C409/C422-1</f>
        <v>-0.41116721465476747</v>
      </c>
    </row>
    <row r="410" spans="2:6" ht="15" hidden="1" customHeight="1" outlineLevel="1">
      <c r="B410" s="261" t="s">
        <v>229</v>
      </c>
      <c r="C410" s="207">
        <v>5429</v>
      </c>
      <c r="D410" s="62">
        <f t="shared" ref="D410:D420" si="38">IFERROR((C410-C411)/C411,"-")</f>
        <v>-6.7822802197802193E-2</v>
      </c>
      <c r="E410" s="62">
        <f t="shared" si="36"/>
        <v>-0.33057953144266339</v>
      </c>
      <c r="F410" s="262" t="s">
        <v>132</v>
      </c>
    </row>
    <row r="411" spans="2:6" ht="15" hidden="1" customHeight="1" outlineLevel="1">
      <c r="B411" s="261" t="s">
        <v>230</v>
      </c>
      <c r="C411" s="207">
        <v>5824</v>
      </c>
      <c r="D411" s="62">
        <f t="shared" si="38"/>
        <v>0.76111279104928942</v>
      </c>
      <c r="E411" s="62">
        <f t="shared" si="36"/>
        <v>-0.33485609867519417</v>
      </c>
      <c r="F411" s="262" t="s">
        <v>132</v>
      </c>
    </row>
    <row r="412" spans="2:6" ht="15" hidden="1" customHeight="1" outlineLevel="1">
      <c r="B412" s="261" t="s">
        <v>231</v>
      </c>
      <c r="C412" s="207">
        <v>3307</v>
      </c>
      <c r="D412" s="62">
        <f t="shared" si="38"/>
        <v>3.3455978975032852</v>
      </c>
      <c r="E412" s="62">
        <f t="shared" si="36"/>
        <v>-0.25568309700652714</v>
      </c>
      <c r="F412" s="262" t="s">
        <v>132</v>
      </c>
    </row>
    <row r="413" spans="2:6" ht="15" hidden="1" customHeight="1" outlineLevel="1">
      <c r="B413" s="261" t="s">
        <v>232</v>
      </c>
      <c r="C413" s="207">
        <v>761</v>
      </c>
      <c r="D413" s="62">
        <f t="shared" si="38"/>
        <v>0.18167701863354038</v>
      </c>
      <c r="E413" s="62">
        <f t="shared" si="36"/>
        <v>-0.50293925538863493</v>
      </c>
      <c r="F413" s="262" t="s">
        <v>132</v>
      </c>
    </row>
    <row r="414" spans="2:6" ht="15" hidden="1" customHeight="1" outlineLevel="1">
      <c r="B414" s="261" t="s">
        <v>233</v>
      </c>
      <c r="C414" s="207">
        <v>644</v>
      </c>
      <c r="D414" s="62">
        <f t="shared" si="38"/>
        <v>0.10273972602739725</v>
      </c>
      <c r="E414" s="62">
        <f t="shared" si="36"/>
        <v>-8.5227272727272707E-2</v>
      </c>
      <c r="F414" s="262" t="s">
        <v>132</v>
      </c>
    </row>
    <row r="415" spans="2:6" ht="15" hidden="1" customHeight="1" outlineLevel="1">
      <c r="B415" s="261" t="s">
        <v>234</v>
      </c>
      <c r="C415" s="207">
        <v>584</v>
      </c>
      <c r="D415" s="62">
        <f t="shared" si="38"/>
        <v>-0.4859154929577465</v>
      </c>
      <c r="E415" s="62">
        <f t="shared" si="36"/>
        <v>-8.0314960629921273E-2</v>
      </c>
      <c r="F415" s="262" t="s">
        <v>132</v>
      </c>
    </row>
    <row r="416" spans="2:6" ht="15" hidden="1" customHeight="1" outlineLevel="1">
      <c r="B416" s="261" t="s">
        <v>235</v>
      </c>
      <c r="C416" s="207">
        <v>1136</v>
      </c>
      <c r="D416" s="62">
        <f t="shared" si="38"/>
        <v>0.29384965831435078</v>
      </c>
      <c r="E416" s="62">
        <f t="shared" si="36"/>
        <v>-7.866991078669916E-2</v>
      </c>
      <c r="F416" s="262" t="s">
        <v>132</v>
      </c>
    </row>
    <row r="417" spans="2:6" ht="15" hidden="1" customHeight="1" outlineLevel="1">
      <c r="B417" s="261" t="s">
        <v>236</v>
      </c>
      <c r="C417" s="207">
        <v>878</v>
      </c>
      <c r="D417" s="62">
        <f t="shared" si="38"/>
        <v>-0.81859504132231409</v>
      </c>
      <c r="E417" s="62">
        <f t="shared" si="36"/>
        <v>-0.33735849056603773</v>
      </c>
      <c r="F417" s="262" t="s">
        <v>132</v>
      </c>
    </row>
    <row r="418" spans="2:6" ht="15" hidden="1" customHeight="1" outlineLevel="1">
      <c r="B418" s="261" t="s">
        <v>237</v>
      </c>
      <c r="C418" s="207">
        <v>4840</v>
      </c>
      <c r="D418" s="62">
        <f t="shared" si="38"/>
        <v>-0.4148228751057913</v>
      </c>
      <c r="E418" s="62">
        <f t="shared" si="36"/>
        <v>0.70482564283198301</v>
      </c>
      <c r="F418" s="262" t="s">
        <v>132</v>
      </c>
    </row>
    <row r="419" spans="2:6" ht="15" hidden="1" customHeight="1" outlineLevel="1">
      <c r="B419" s="261" t="s">
        <v>238</v>
      </c>
      <c r="C419" s="207">
        <v>8271</v>
      </c>
      <c r="D419" s="62">
        <f t="shared" si="38"/>
        <v>-9.7938706511069909E-2</v>
      </c>
      <c r="E419" s="62">
        <f t="shared" si="36"/>
        <v>0.28831775700934581</v>
      </c>
      <c r="F419" s="262" t="s">
        <v>132</v>
      </c>
    </row>
    <row r="420" spans="2:6" ht="15" hidden="1" customHeight="1" outlineLevel="1">
      <c r="B420" s="261" t="s">
        <v>239</v>
      </c>
      <c r="C420" s="207">
        <v>9169</v>
      </c>
      <c r="D420" s="62">
        <f t="shared" si="38"/>
        <v>-0.10572515361357651</v>
      </c>
      <c r="E420" s="62">
        <f t="shared" si="36"/>
        <v>0.40134494880024452</v>
      </c>
      <c r="F420" s="262" t="s">
        <v>132</v>
      </c>
    </row>
    <row r="421" spans="2:6" ht="15" hidden="1" customHeight="1" outlineLevel="1">
      <c r="B421" s="261" t="s">
        <v>240</v>
      </c>
      <c r="C421" s="207">
        <v>10253</v>
      </c>
      <c r="D421" s="62">
        <f>C421/C423-1</f>
        <v>0.26424167694204681</v>
      </c>
      <c r="E421" s="62">
        <f t="shared" si="36"/>
        <v>0.30147245493780139</v>
      </c>
      <c r="F421" s="262" t="s">
        <v>132</v>
      </c>
    </row>
    <row r="422" spans="2:6" ht="15" customHeight="1" collapsed="1">
      <c r="B422" s="268">
        <v>1979</v>
      </c>
      <c r="C422" s="210">
        <v>51096</v>
      </c>
      <c r="D422" s="211"/>
      <c r="E422" s="211">
        <f t="shared" si="36"/>
        <v>1.3467679552531919E-2</v>
      </c>
      <c r="F422" s="269">
        <f>C422/C435-1</f>
        <v>1.3467679552531919E-2</v>
      </c>
    </row>
    <row r="423" spans="2:6" ht="15" hidden="1" customHeight="1" outlineLevel="1">
      <c r="B423" s="261" t="s">
        <v>229</v>
      </c>
      <c r="C423" s="207">
        <v>8110</v>
      </c>
      <c r="D423" s="62">
        <f t="shared" ref="D423:D433" si="39">IFERROR((C423-C424)/C424,"-")</f>
        <v>-7.3777980813156688E-2</v>
      </c>
      <c r="E423" s="271" t="s">
        <v>132</v>
      </c>
      <c r="F423" s="262" t="s">
        <v>132</v>
      </c>
    </row>
    <row r="424" spans="2:6" ht="15" hidden="1" customHeight="1" outlineLevel="1">
      <c r="B424" s="261" t="s">
        <v>230</v>
      </c>
      <c r="C424" s="207">
        <v>8756</v>
      </c>
      <c r="D424" s="62">
        <f t="shared" si="39"/>
        <v>0.97074049065946433</v>
      </c>
      <c r="E424" s="271" t="s">
        <v>132</v>
      </c>
      <c r="F424" s="262" t="s">
        <v>132</v>
      </c>
    </row>
    <row r="425" spans="2:6" ht="15" hidden="1" customHeight="1" outlineLevel="1">
      <c r="B425" s="261" t="s">
        <v>231</v>
      </c>
      <c r="C425" s="207">
        <v>4443</v>
      </c>
      <c r="D425" s="62">
        <f t="shared" si="39"/>
        <v>1.9020248203788375</v>
      </c>
      <c r="E425" s="271" t="s">
        <v>132</v>
      </c>
      <c r="F425" s="262" t="s">
        <v>132</v>
      </c>
    </row>
    <row r="426" spans="2:6" ht="15" hidden="1" customHeight="1" outlineLevel="1">
      <c r="B426" s="261" t="s">
        <v>232</v>
      </c>
      <c r="C426" s="207">
        <v>1531</v>
      </c>
      <c r="D426" s="62">
        <f t="shared" si="39"/>
        <v>1.1747159090909092</v>
      </c>
      <c r="E426" s="271" t="s">
        <v>132</v>
      </c>
      <c r="F426" s="262" t="s">
        <v>132</v>
      </c>
    </row>
    <row r="427" spans="2:6" ht="15" hidden="1" customHeight="1" outlineLevel="1">
      <c r="B427" s="261" t="s">
        <v>233</v>
      </c>
      <c r="C427" s="207">
        <v>704</v>
      </c>
      <c r="D427" s="62">
        <f t="shared" si="39"/>
        <v>0.10866141732283464</v>
      </c>
      <c r="E427" s="271" t="s">
        <v>132</v>
      </c>
      <c r="F427" s="262" t="s">
        <v>132</v>
      </c>
    </row>
    <row r="428" spans="2:6" ht="15" hidden="1" customHeight="1" outlineLevel="1">
      <c r="B428" s="261" t="s">
        <v>234</v>
      </c>
      <c r="C428" s="207">
        <v>635</v>
      </c>
      <c r="D428" s="62">
        <f t="shared" si="39"/>
        <v>-0.48499594484995945</v>
      </c>
      <c r="E428" s="271" t="s">
        <v>132</v>
      </c>
      <c r="F428" s="262" t="s">
        <v>132</v>
      </c>
    </row>
    <row r="429" spans="2:6" ht="15" hidden="1" customHeight="1" outlineLevel="1">
      <c r="B429" s="261" t="s">
        <v>235</v>
      </c>
      <c r="C429" s="207">
        <v>1233</v>
      </c>
      <c r="D429" s="62">
        <f t="shared" si="39"/>
        <v>-6.9433962264150939E-2</v>
      </c>
      <c r="E429" s="271" t="s">
        <v>132</v>
      </c>
      <c r="F429" s="262" t="s">
        <v>132</v>
      </c>
    </row>
    <row r="430" spans="2:6" ht="15" hidden="1" customHeight="1" outlineLevel="1">
      <c r="B430" s="261" t="s">
        <v>236</v>
      </c>
      <c r="C430" s="207">
        <v>1325</v>
      </c>
      <c r="D430" s="62">
        <f t="shared" si="39"/>
        <v>-0.53328636843959143</v>
      </c>
      <c r="E430" s="271" t="s">
        <v>132</v>
      </c>
      <c r="F430" s="262" t="s">
        <v>132</v>
      </c>
    </row>
    <row r="431" spans="2:6" ht="15" hidden="1" customHeight="1" outlineLevel="1">
      <c r="B431" s="261" t="s">
        <v>237</v>
      </c>
      <c r="C431" s="207">
        <v>2839</v>
      </c>
      <c r="D431" s="62">
        <f t="shared" si="39"/>
        <v>-0.55778816199376946</v>
      </c>
      <c r="E431" s="271" t="s">
        <v>132</v>
      </c>
      <c r="F431" s="262" t="s">
        <v>132</v>
      </c>
    </row>
    <row r="432" spans="2:6" ht="15" hidden="1" customHeight="1" outlineLevel="1">
      <c r="B432" s="261" t="s">
        <v>238</v>
      </c>
      <c r="C432" s="207">
        <v>6420</v>
      </c>
      <c r="D432" s="62">
        <f t="shared" si="39"/>
        <v>-1.8798716185236129E-2</v>
      </c>
      <c r="E432" s="271" t="s">
        <v>132</v>
      </c>
      <c r="F432" s="262" t="s">
        <v>132</v>
      </c>
    </row>
    <row r="433" spans="2:6" ht="15" hidden="1" customHeight="1" outlineLevel="1">
      <c r="B433" s="261" t="s">
        <v>239</v>
      </c>
      <c r="C433" s="207">
        <v>6543</v>
      </c>
      <c r="D433" s="62">
        <f t="shared" si="39"/>
        <v>-0.16945925361766945</v>
      </c>
      <c r="E433" s="271" t="s">
        <v>132</v>
      </c>
      <c r="F433" s="262" t="s">
        <v>132</v>
      </c>
    </row>
    <row r="434" spans="2:6" ht="15" hidden="1" customHeight="1" outlineLevel="1">
      <c r="B434" s="261" t="s">
        <v>240</v>
      </c>
      <c r="C434" s="207">
        <v>7878</v>
      </c>
      <c r="D434" s="62" t="s">
        <v>132</v>
      </c>
      <c r="E434" s="271" t="s">
        <v>132</v>
      </c>
      <c r="F434" s="262" t="s">
        <v>132</v>
      </c>
    </row>
    <row r="435" spans="2:6" ht="15" customHeight="1" collapsed="1">
      <c r="B435" s="268">
        <v>1978</v>
      </c>
      <c r="C435" s="210">
        <v>50417</v>
      </c>
      <c r="D435" s="211"/>
      <c r="E435" s="211" t="s">
        <v>132</v>
      </c>
      <c r="F435" s="269" t="s">
        <v>132</v>
      </c>
    </row>
    <row r="436" spans="2:6" ht="30" customHeight="1">
      <c r="B436" s="331" t="s">
        <v>241</v>
      </c>
      <c r="C436" s="331"/>
      <c r="D436" s="331"/>
      <c r="E436" s="331"/>
      <c r="F436" s="331"/>
    </row>
  </sheetData>
  <mergeCells count="2">
    <mergeCell ref="B5:F5"/>
    <mergeCell ref="B436:F436"/>
  </mergeCells>
  <hyperlinks>
    <hyperlink ref="H6" location="'Gráfico alojados mensual'!A1" tooltip="Ir a gráfic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7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B13" sqref="B13"/>
    </sheetView>
  </sheetViews>
  <sheetFormatPr baseColWidth="10" defaultRowHeight="12.75"/>
  <cols>
    <col min="1" max="1" width="15.7109375" style="13" customWidth="1"/>
    <col min="2" max="2" width="5.7109375" style="13" customWidth="1"/>
    <col min="3" max="8" width="11.42578125" style="13"/>
    <col min="9" max="9" width="4.7109375" style="13" customWidth="1"/>
    <col min="10" max="10" width="12.7109375" style="13" customWidth="1"/>
    <col min="11" max="256" width="11.42578125" style="13"/>
    <col min="257" max="257" width="15.7109375" style="13" customWidth="1"/>
    <col min="258" max="258" width="5.7109375" style="13" customWidth="1"/>
    <col min="259" max="264" width="11.42578125" style="13"/>
    <col min="265" max="265" width="4.7109375" style="13" customWidth="1"/>
    <col min="266" max="266" width="12.7109375" style="13" customWidth="1"/>
    <col min="267" max="512" width="11.42578125" style="13"/>
    <col min="513" max="513" width="15.7109375" style="13" customWidth="1"/>
    <col min="514" max="514" width="5.7109375" style="13" customWidth="1"/>
    <col min="515" max="520" width="11.42578125" style="13"/>
    <col min="521" max="521" width="4.7109375" style="13" customWidth="1"/>
    <col min="522" max="522" width="12.7109375" style="13" customWidth="1"/>
    <col min="523" max="768" width="11.42578125" style="13"/>
    <col min="769" max="769" width="15.7109375" style="13" customWidth="1"/>
    <col min="770" max="770" width="5.7109375" style="13" customWidth="1"/>
    <col min="771" max="776" width="11.42578125" style="13"/>
    <col min="777" max="777" width="4.7109375" style="13" customWidth="1"/>
    <col min="778" max="778" width="12.7109375" style="13" customWidth="1"/>
    <col min="779" max="1024" width="11.42578125" style="13"/>
    <col min="1025" max="1025" width="15.7109375" style="13" customWidth="1"/>
    <col min="1026" max="1026" width="5.7109375" style="13" customWidth="1"/>
    <col min="1027" max="1032" width="11.42578125" style="13"/>
    <col min="1033" max="1033" width="4.7109375" style="13" customWidth="1"/>
    <col min="1034" max="1034" width="12.7109375" style="13" customWidth="1"/>
    <col min="1035" max="1280" width="11.42578125" style="13"/>
    <col min="1281" max="1281" width="15.7109375" style="13" customWidth="1"/>
    <col min="1282" max="1282" width="5.7109375" style="13" customWidth="1"/>
    <col min="1283" max="1288" width="11.42578125" style="13"/>
    <col min="1289" max="1289" width="4.7109375" style="13" customWidth="1"/>
    <col min="1290" max="1290" width="12.7109375" style="13" customWidth="1"/>
    <col min="1291" max="1536" width="11.42578125" style="13"/>
    <col min="1537" max="1537" width="15.7109375" style="13" customWidth="1"/>
    <col min="1538" max="1538" width="5.7109375" style="13" customWidth="1"/>
    <col min="1539" max="1544" width="11.42578125" style="13"/>
    <col min="1545" max="1545" width="4.7109375" style="13" customWidth="1"/>
    <col min="1546" max="1546" width="12.7109375" style="13" customWidth="1"/>
    <col min="1547" max="1792" width="11.42578125" style="13"/>
    <col min="1793" max="1793" width="15.7109375" style="13" customWidth="1"/>
    <col min="1794" max="1794" width="5.7109375" style="13" customWidth="1"/>
    <col min="1795" max="1800" width="11.42578125" style="13"/>
    <col min="1801" max="1801" width="4.7109375" style="13" customWidth="1"/>
    <col min="1802" max="1802" width="12.7109375" style="13" customWidth="1"/>
    <col min="1803" max="2048" width="11.42578125" style="13"/>
    <col min="2049" max="2049" width="15.7109375" style="13" customWidth="1"/>
    <col min="2050" max="2050" width="5.7109375" style="13" customWidth="1"/>
    <col min="2051" max="2056" width="11.42578125" style="13"/>
    <col min="2057" max="2057" width="4.7109375" style="13" customWidth="1"/>
    <col min="2058" max="2058" width="12.7109375" style="13" customWidth="1"/>
    <col min="2059" max="2304" width="11.42578125" style="13"/>
    <col min="2305" max="2305" width="15.7109375" style="13" customWidth="1"/>
    <col min="2306" max="2306" width="5.7109375" style="13" customWidth="1"/>
    <col min="2307" max="2312" width="11.42578125" style="13"/>
    <col min="2313" max="2313" width="4.7109375" style="13" customWidth="1"/>
    <col min="2314" max="2314" width="12.7109375" style="13" customWidth="1"/>
    <col min="2315" max="2560" width="11.42578125" style="13"/>
    <col min="2561" max="2561" width="15.7109375" style="13" customWidth="1"/>
    <col min="2562" max="2562" width="5.7109375" style="13" customWidth="1"/>
    <col min="2563" max="2568" width="11.42578125" style="13"/>
    <col min="2569" max="2569" width="4.7109375" style="13" customWidth="1"/>
    <col min="2570" max="2570" width="12.7109375" style="13" customWidth="1"/>
    <col min="2571" max="2816" width="11.42578125" style="13"/>
    <col min="2817" max="2817" width="15.7109375" style="13" customWidth="1"/>
    <col min="2818" max="2818" width="5.7109375" style="13" customWidth="1"/>
    <col min="2819" max="2824" width="11.42578125" style="13"/>
    <col min="2825" max="2825" width="4.7109375" style="13" customWidth="1"/>
    <col min="2826" max="2826" width="12.7109375" style="13" customWidth="1"/>
    <col min="2827" max="3072" width="11.42578125" style="13"/>
    <col min="3073" max="3073" width="15.7109375" style="13" customWidth="1"/>
    <col min="3074" max="3074" width="5.7109375" style="13" customWidth="1"/>
    <col min="3075" max="3080" width="11.42578125" style="13"/>
    <col min="3081" max="3081" width="4.7109375" style="13" customWidth="1"/>
    <col min="3082" max="3082" width="12.7109375" style="13" customWidth="1"/>
    <col min="3083" max="3328" width="11.42578125" style="13"/>
    <col min="3329" max="3329" width="15.7109375" style="13" customWidth="1"/>
    <col min="3330" max="3330" width="5.7109375" style="13" customWidth="1"/>
    <col min="3331" max="3336" width="11.42578125" style="13"/>
    <col min="3337" max="3337" width="4.7109375" style="13" customWidth="1"/>
    <col min="3338" max="3338" width="12.7109375" style="13" customWidth="1"/>
    <col min="3339" max="3584" width="11.42578125" style="13"/>
    <col min="3585" max="3585" width="15.7109375" style="13" customWidth="1"/>
    <col min="3586" max="3586" width="5.7109375" style="13" customWidth="1"/>
    <col min="3587" max="3592" width="11.42578125" style="13"/>
    <col min="3593" max="3593" width="4.7109375" style="13" customWidth="1"/>
    <col min="3594" max="3594" width="12.7109375" style="13" customWidth="1"/>
    <col min="3595" max="3840" width="11.42578125" style="13"/>
    <col min="3841" max="3841" width="15.7109375" style="13" customWidth="1"/>
    <col min="3842" max="3842" width="5.7109375" style="13" customWidth="1"/>
    <col min="3843" max="3848" width="11.42578125" style="13"/>
    <col min="3849" max="3849" width="4.7109375" style="13" customWidth="1"/>
    <col min="3850" max="3850" width="12.7109375" style="13" customWidth="1"/>
    <col min="3851" max="4096" width="11.42578125" style="13"/>
    <col min="4097" max="4097" width="15.7109375" style="13" customWidth="1"/>
    <col min="4098" max="4098" width="5.7109375" style="13" customWidth="1"/>
    <col min="4099" max="4104" width="11.42578125" style="13"/>
    <col min="4105" max="4105" width="4.7109375" style="13" customWidth="1"/>
    <col min="4106" max="4106" width="12.7109375" style="13" customWidth="1"/>
    <col min="4107" max="4352" width="11.42578125" style="13"/>
    <col min="4353" max="4353" width="15.7109375" style="13" customWidth="1"/>
    <col min="4354" max="4354" width="5.7109375" style="13" customWidth="1"/>
    <col min="4355" max="4360" width="11.42578125" style="13"/>
    <col min="4361" max="4361" width="4.7109375" style="13" customWidth="1"/>
    <col min="4362" max="4362" width="12.7109375" style="13" customWidth="1"/>
    <col min="4363" max="4608" width="11.42578125" style="13"/>
    <col min="4609" max="4609" width="15.7109375" style="13" customWidth="1"/>
    <col min="4610" max="4610" width="5.7109375" style="13" customWidth="1"/>
    <col min="4611" max="4616" width="11.42578125" style="13"/>
    <col min="4617" max="4617" width="4.7109375" style="13" customWidth="1"/>
    <col min="4618" max="4618" width="12.7109375" style="13" customWidth="1"/>
    <col min="4619" max="4864" width="11.42578125" style="13"/>
    <col min="4865" max="4865" width="15.7109375" style="13" customWidth="1"/>
    <col min="4866" max="4866" width="5.7109375" style="13" customWidth="1"/>
    <col min="4867" max="4872" width="11.42578125" style="13"/>
    <col min="4873" max="4873" width="4.7109375" style="13" customWidth="1"/>
    <col min="4874" max="4874" width="12.7109375" style="13" customWidth="1"/>
    <col min="4875" max="5120" width="11.42578125" style="13"/>
    <col min="5121" max="5121" width="15.7109375" style="13" customWidth="1"/>
    <col min="5122" max="5122" width="5.7109375" style="13" customWidth="1"/>
    <col min="5123" max="5128" width="11.42578125" style="13"/>
    <col min="5129" max="5129" width="4.7109375" style="13" customWidth="1"/>
    <col min="5130" max="5130" width="12.7109375" style="13" customWidth="1"/>
    <col min="5131" max="5376" width="11.42578125" style="13"/>
    <col min="5377" max="5377" width="15.7109375" style="13" customWidth="1"/>
    <col min="5378" max="5378" width="5.7109375" style="13" customWidth="1"/>
    <col min="5379" max="5384" width="11.42578125" style="13"/>
    <col min="5385" max="5385" width="4.7109375" style="13" customWidth="1"/>
    <col min="5386" max="5386" width="12.7109375" style="13" customWidth="1"/>
    <col min="5387" max="5632" width="11.42578125" style="13"/>
    <col min="5633" max="5633" width="15.7109375" style="13" customWidth="1"/>
    <col min="5634" max="5634" width="5.7109375" style="13" customWidth="1"/>
    <col min="5635" max="5640" width="11.42578125" style="13"/>
    <col min="5641" max="5641" width="4.7109375" style="13" customWidth="1"/>
    <col min="5642" max="5642" width="12.7109375" style="13" customWidth="1"/>
    <col min="5643" max="5888" width="11.42578125" style="13"/>
    <col min="5889" max="5889" width="15.7109375" style="13" customWidth="1"/>
    <col min="5890" max="5890" width="5.7109375" style="13" customWidth="1"/>
    <col min="5891" max="5896" width="11.42578125" style="13"/>
    <col min="5897" max="5897" width="4.7109375" style="13" customWidth="1"/>
    <col min="5898" max="5898" width="12.7109375" style="13" customWidth="1"/>
    <col min="5899" max="6144" width="11.42578125" style="13"/>
    <col min="6145" max="6145" width="15.7109375" style="13" customWidth="1"/>
    <col min="6146" max="6146" width="5.7109375" style="13" customWidth="1"/>
    <col min="6147" max="6152" width="11.42578125" style="13"/>
    <col min="6153" max="6153" width="4.7109375" style="13" customWidth="1"/>
    <col min="6154" max="6154" width="12.7109375" style="13" customWidth="1"/>
    <col min="6155" max="6400" width="11.42578125" style="13"/>
    <col min="6401" max="6401" width="15.7109375" style="13" customWidth="1"/>
    <col min="6402" max="6402" width="5.7109375" style="13" customWidth="1"/>
    <col min="6403" max="6408" width="11.42578125" style="13"/>
    <col min="6409" max="6409" width="4.7109375" style="13" customWidth="1"/>
    <col min="6410" max="6410" width="12.7109375" style="13" customWidth="1"/>
    <col min="6411" max="6656" width="11.42578125" style="13"/>
    <col min="6657" max="6657" width="15.7109375" style="13" customWidth="1"/>
    <col min="6658" max="6658" width="5.7109375" style="13" customWidth="1"/>
    <col min="6659" max="6664" width="11.42578125" style="13"/>
    <col min="6665" max="6665" width="4.7109375" style="13" customWidth="1"/>
    <col min="6666" max="6666" width="12.7109375" style="13" customWidth="1"/>
    <col min="6667" max="6912" width="11.42578125" style="13"/>
    <col min="6913" max="6913" width="15.7109375" style="13" customWidth="1"/>
    <col min="6914" max="6914" width="5.7109375" style="13" customWidth="1"/>
    <col min="6915" max="6920" width="11.42578125" style="13"/>
    <col min="6921" max="6921" width="4.7109375" style="13" customWidth="1"/>
    <col min="6922" max="6922" width="12.7109375" style="13" customWidth="1"/>
    <col min="6923" max="7168" width="11.42578125" style="13"/>
    <col min="7169" max="7169" width="15.7109375" style="13" customWidth="1"/>
    <col min="7170" max="7170" width="5.7109375" style="13" customWidth="1"/>
    <col min="7171" max="7176" width="11.42578125" style="13"/>
    <col min="7177" max="7177" width="4.7109375" style="13" customWidth="1"/>
    <col min="7178" max="7178" width="12.7109375" style="13" customWidth="1"/>
    <col min="7179" max="7424" width="11.42578125" style="13"/>
    <col min="7425" max="7425" width="15.7109375" style="13" customWidth="1"/>
    <col min="7426" max="7426" width="5.7109375" style="13" customWidth="1"/>
    <col min="7427" max="7432" width="11.42578125" style="13"/>
    <col min="7433" max="7433" width="4.7109375" style="13" customWidth="1"/>
    <col min="7434" max="7434" width="12.7109375" style="13" customWidth="1"/>
    <col min="7435" max="7680" width="11.42578125" style="13"/>
    <col min="7681" max="7681" width="15.7109375" style="13" customWidth="1"/>
    <col min="7682" max="7682" width="5.7109375" style="13" customWidth="1"/>
    <col min="7683" max="7688" width="11.42578125" style="13"/>
    <col min="7689" max="7689" width="4.7109375" style="13" customWidth="1"/>
    <col min="7690" max="7690" width="12.7109375" style="13" customWidth="1"/>
    <col min="7691" max="7936" width="11.42578125" style="13"/>
    <col min="7937" max="7937" width="15.7109375" style="13" customWidth="1"/>
    <col min="7938" max="7938" width="5.7109375" style="13" customWidth="1"/>
    <col min="7939" max="7944" width="11.42578125" style="13"/>
    <col min="7945" max="7945" width="4.7109375" style="13" customWidth="1"/>
    <col min="7946" max="7946" width="12.7109375" style="13" customWidth="1"/>
    <col min="7947" max="8192" width="11.42578125" style="13"/>
    <col min="8193" max="8193" width="15.7109375" style="13" customWidth="1"/>
    <col min="8194" max="8194" width="5.7109375" style="13" customWidth="1"/>
    <col min="8195" max="8200" width="11.42578125" style="13"/>
    <col min="8201" max="8201" width="4.7109375" style="13" customWidth="1"/>
    <col min="8202" max="8202" width="12.7109375" style="13" customWidth="1"/>
    <col min="8203" max="8448" width="11.42578125" style="13"/>
    <col min="8449" max="8449" width="15.7109375" style="13" customWidth="1"/>
    <col min="8450" max="8450" width="5.7109375" style="13" customWidth="1"/>
    <col min="8451" max="8456" width="11.42578125" style="13"/>
    <col min="8457" max="8457" width="4.7109375" style="13" customWidth="1"/>
    <col min="8458" max="8458" width="12.7109375" style="13" customWidth="1"/>
    <col min="8459" max="8704" width="11.42578125" style="13"/>
    <col min="8705" max="8705" width="15.7109375" style="13" customWidth="1"/>
    <col min="8706" max="8706" width="5.7109375" style="13" customWidth="1"/>
    <col min="8707" max="8712" width="11.42578125" style="13"/>
    <col min="8713" max="8713" width="4.7109375" style="13" customWidth="1"/>
    <col min="8714" max="8714" width="12.7109375" style="13" customWidth="1"/>
    <col min="8715" max="8960" width="11.42578125" style="13"/>
    <col min="8961" max="8961" width="15.7109375" style="13" customWidth="1"/>
    <col min="8962" max="8962" width="5.7109375" style="13" customWidth="1"/>
    <col min="8963" max="8968" width="11.42578125" style="13"/>
    <col min="8969" max="8969" width="4.7109375" style="13" customWidth="1"/>
    <col min="8970" max="8970" width="12.7109375" style="13" customWidth="1"/>
    <col min="8971" max="9216" width="11.42578125" style="13"/>
    <col min="9217" max="9217" width="15.7109375" style="13" customWidth="1"/>
    <col min="9218" max="9218" width="5.7109375" style="13" customWidth="1"/>
    <col min="9219" max="9224" width="11.42578125" style="13"/>
    <col min="9225" max="9225" width="4.7109375" style="13" customWidth="1"/>
    <col min="9226" max="9226" width="12.7109375" style="13" customWidth="1"/>
    <col min="9227" max="9472" width="11.42578125" style="13"/>
    <col min="9473" max="9473" width="15.7109375" style="13" customWidth="1"/>
    <col min="9474" max="9474" width="5.7109375" style="13" customWidth="1"/>
    <col min="9475" max="9480" width="11.42578125" style="13"/>
    <col min="9481" max="9481" width="4.7109375" style="13" customWidth="1"/>
    <col min="9482" max="9482" width="12.7109375" style="13" customWidth="1"/>
    <col min="9483" max="9728" width="11.42578125" style="13"/>
    <col min="9729" max="9729" width="15.7109375" style="13" customWidth="1"/>
    <col min="9730" max="9730" width="5.7109375" style="13" customWidth="1"/>
    <col min="9731" max="9736" width="11.42578125" style="13"/>
    <col min="9737" max="9737" width="4.7109375" style="13" customWidth="1"/>
    <col min="9738" max="9738" width="12.7109375" style="13" customWidth="1"/>
    <col min="9739" max="9984" width="11.42578125" style="13"/>
    <col min="9985" max="9985" width="15.7109375" style="13" customWidth="1"/>
    <col min="9986" max="9986" width="5.7109375" style="13" customWidth="1"/>
    <col min="9987" max="9992" width="11.42578125" style="13"/>
    <col min="9993" max="9993" width="4.7109375" style="13" customWidth="1"/>
    <col min="9994" max="9994" width="12.7109375" style="13" customWidth="1"/>
    <col min="9995" max="10240" width="11.42578125" style="13"/>
    <col min="10241" max="10241" width="15.7109375" style="13" customWidth="1"/>
    <col min="10242" max="10242" width="5.7109375" style="13" customWidth="1"/>
    <col min="10243" max="10248" width="11.42578125" style="13"/>
    <col min="10249" max="10249" width="4.7109375" style="13" customWidth="1"/>
    <col min="10250" max="10250" width="12.7109375" style="13" customWidth="1"/>
    <col min="10251" max="10496" width="11.42578125" style="13"/>
    <col min="10497" max="10497" width="15.7109375" style="13" customWidth="1"/>
    <col min="10498" max="10498" width="5.7109375" style="13" customWidth="1"/>
    <col min="10499" max="10504" width="11.42578125" style="13"/>
    <col min="10505" max="10505" width="4.7109375" style="13" customWidth="1"/>
    <col min="10506" max="10506" width="12.7109375" style="13" customWidth="1"/>
    <col min="10507" max="10752" width="11.42578125" style="13"/>
    <col min="10753" max="10753" width="15.7109375" style="13" customWidth="1"/>
    <col min="10754" max="10754" width="5.7109375" style="13" customWidth="1"/>
    <col min="10755" max="10760" width="11.42578125" style="13"/>
    <col min="10761" max="10761" width="4.7109375" style="13" customWidth="1"/>
    <col min="10762" max="10762" width="12.7109375" style="13" customWidth="1"/>
    <col min="10763" max="11008" width="11.42578125" style="13"/>
    <col min="11009" max="11009" width="15.7109375" style="13" customWidth="1"/>
    <col min="11010" max="11010" width="5.7109375" style="13" customWidth="1"/>
    <col min="11011" max="11016" width="11.42578125" style="13"/>
    <col min="11017" max="11017" width="4.7109375" style="13" customWidth="1"/>
    <col min="11018" max="11018" width="12.7109375" style="13" customWidth="1"/>
    <col min="11019" max="11264" width="11.42578125" style="13"/>
    <col min="11265" max="11265" width="15.7109375" style="13" customWidth="1"/>
    <col min="11266" max="11266" width="5.7109375" style="13" customWidth="1"/>
    <col min="11267" max="11272" width="11.42578125" style="13"/>
    <col min="11273" max="11273" width="4.7109375" style="13" customWidth="1"/>
    <col min="11274" max="11274" width="12.7109375" style="13" customWidth="1"/>
    <col min="11275" max="11520" width="11.42578125" style="13"/>
    <col min="11521" max="11521" width="15.7109375" style="13" customWidth="1"/>
    <col min="11522" max="11522" width="5.7109375" style="13" customWidth="1"/>
    <col min="11523" max="11528" width="11.42578125" style="13"/>
    <col min="11529" max="11529" width="4.7109375" style="13" customWidth="1"/>
    <col min="11530" max="11530" width="12.7109375" style="13" customWidth="1"/>
    <col min="11531" max="11776" width="11.42578125" style="13"/>
    <col min="11777" max="11777" width="15.7109375" style="13" customWidth="1"/>
    <col min="11778" max="11778" width="5.7109375" style="13" customWidth="1"/>
    <col min="11779" max="11784" width="11.42578125" style="13"/>
    <col min="11785" max="11785" width="4.7109375" style="13" customWidth="1"/>
    <col min="11786" max="11786" width="12.7109375" style="13" customWidth="1"/>
    <col min="11787" max="12032" width="11.42578125" style="13"/>
    <col min="12033" max="12033" width="15.7109375" style="13" customWidth="1"/>
    <col min="12034" max="12034" width="5.7109375" style="13" customWidth="1"/>
    <col min="12035" max="12040" width="11.42578125" style="13"/>
    <col min="12041" max="12041" width="4.7109375" style="13" customWidth="1"/>
    <col min="12042" max="12042" width="12.7109375" style="13" customWidth="1"/>
    <col min="12043" max="12288" width="11.42578125" style="13"/>
    <col min="12289" max="12289" width="15.7109375" style="13" customWidth="1"/>
    <col min="12290" max="12290" width="5.7109375" style="13" customWidth="1"/>
    <col min="12291" max="12296" width="11.42578125" style="13"/>
    <col min="12297" max="12297" width="4.7109375" style="13" customWidth="1"/>
    <col min="12298" max="12298" width="12.7109375" style="13" customWidth="1"/>
    <col min="12299" max="12544" width="11.42578125" style="13"/>
    <col min="12545" max="12545" width="15.7109375" style="13" customWidth="1"/>
    <col min="12546" max="12546" width="5.7109375" style="13" customWidth="1"/>
    <col min="12547" max="12552" width="11.42578125" style="13"/>
    <col min="12553" max="12553" width="4.7109375" style="13" customWidth="1"/>
    <col min="12554" max="12554" width="12.7109375" style="13" customWidth="1"/>
    <col min="12555" max="12800" width="11.42578125" style="13"/>
    <col min="12801" max="12801" width="15.7109375" style="13" customWidth="1"/>
    <col min="12802" max="12802" width="5.7109375" style="13" customWidth="1"/>
    <col min="12803" max="12808" width="11.42578125" style="13"/>
    <col min="12809" max="12809" width="4.7109375" style="13" customWidth="1"/>
    <col min="12810" max="12810" width="12.7109375" style="13" customWidth="1"/>
    <col min="12811" max="13056" width="11.42578125" style="13"/>
    <col min="13057" max="13057" width="15.7109375" style="13" customWidth="1"/>
    <col min="13058" max="13058" width="5.7109375" style="13" customWidth="1"/>
    <col min="13059" max="13064" width="11.42578125" style="13"/>
    <col min="13065" max="13065" width="4.7109375" style="13" customWidth="1"/>
    <col min="13066" max="13066" width="12.7109375" style="13" customWidth="1"/>
    <col min="13067" max="13312" width="11.42578125" style="13"/>
    <col min="13313" max="13313" width="15.7109375" style="13" customWidth="1"/>
    <col min="13314" max="13314" width="5.7109375" style="13" customWidth="1"/>
    <col min="13315" max="13320" width="11.42578125" style="13"/>
    <col min="13321" max="13321" width="4.7109375" style="13" customWidth="1"/>
    <col min="13322" max="13322" width="12.7109375" style="13" customWidth="1"/>
    <col min="13323" max="13568" width="11.42578125" style="13"/>
    <col min="13569" max="13569" width="15.7109375" style="13" customWidth="1"/>
    <col min="13570" max="13570" width="5.7109375" style="13" customWidth="1"/>
    <col min="13571" max="13576" width="11.42578125" style="13"/>
    <col min="13577" max="13577" width="4.7109375" style="13" customWidth="1"/>
    <col min="13578" max="13578" width="12.7109375" style="13" customWidth="1"/>
    <col min="13579" max="13824" width="11.42578125" style="13"/>
    <col min="13825" max="13825" width="15.7109375" style="13" customWidth="1"/>
    <col min="13826" max="13826" width="5.7109375" style="13" customWidth="1"/>
    <col min="13827" max="13832" width="11.42578125" style="13"/>
    <col min="13833" max="13833" width="4.7109375" style="13" customWidth="1"/>
    <col min="13834" max="13834" width="12.7109375" style="13" customWidth="1"/>
    <col min="13835" max="14080" width="11.42578125" style="13"/>
    <col min="14081" max="14081" width="15.7109375" style="13" customWidth="1"/>
    <col min="14082" max="14082" width="5.7109375" style="13" customWidth="1"/>
    <col min="14083" max="14088" width="11.42578125" style="13"/>
    <col min="14089" max="14089" width="4.7109375" style="13" customWidth="1"/>
    <col min="14090" max="14090" width="12.7109375" style="13" customWidth="1"/>
    <col min="14091" max="14336" width="11.42578125" style="13"/>
    <col min="14337" max="14337" width="15.7109375" style="13" customWidth="1"/>
    <col min="14338" max="14338" width="5.7109375" style="13" customWidth="1"/>
    <col min="14339" max="14344" width="11.42578125" style="13"/>
    <col min="14345" max="14345" width="4.7109375" style="13" customWidth="1"/>
    <col min="14346" max="14346" width="12.7109375" style="13" customWidth="1"/>
    <col min="14347" max="14592" width="11.42578125" style="13"/>
    <col min="14593" max="14593" width="15.7109375" style="13" customWidth="1"/>
    <col min="14594" max="14594" width="5.7109375" style="13" customWidth="1"/>
    <col min="14595" max="14600" width="11.42578125" style="13"/>
    <col min="14601" max="14601" width="4.7109375" style="13" customWidth="1"/>
    <col min="14602" max="14602" width="12.7109375" style="13" customWidth="1"/>
    <col min="14603" max="14848" width="11.42578125" style="13"/>
    <col min="14849" max="14849" width="15.7109375" style="13" customWidth="1"/>
    <col min="14850" max="14850" width="5.7109375" style="13" customWidth="1"/>
    <col min="14851" max="14856" width="11.42578125" style="13"/>
    <col min="14857" max="14857" width="4.7109375" style="13" customWidth="1"/>
    <col min="14858" max="14858" width="12.7109375" style="13" customWidth="1"/>
    <col min="14859" max="15104" width="11.42578125" style="13"/>
    <col min="15105" max="15105" width="15.7109375" style="13" customWidth="1"/>
    <col min="15106" max="15106" width="5.7109375" style="13" customWidth="1"/>
    <col min="15107" max="15112" width="11.42578125" style="13"/>
    <col min="15113" max="15113" width="4.7109375" style="13" customWidth="1"/>
    <col min="15114" max="15114" width="12.7109375" style="13" customWidth="1"/>
    <col min="15115" max="15360" width="11.42578125" style="13"/>
    <col min="15361" max="15361" width="15.7109375" style="13" customWidth="1"/>
    <col min="15362" max="15362" width="5.7109375" style="13" customWidth="1"/>
    <col min="15363" max="15368" width="11.42578125" style="13"/>
    <col min="15369" max="15369" width="4.7109375" style="13" customWidth="1"/>
    <col min="15370" max="15370" width="12.7109375" style="13" customWidth="1"/>
    <col min="15371" max="15616" width="11.42578125" style="13"/>
    <col min="15617" max="15617" width="15.7109375" style="13" customWidth="1"/>
    <col min="15618" max="15618" width="5.7109375" style="13" customWidth="1"/>
    <col min="15619" max="15624" width="11.42578125" style="13"/>
    <col min="15625" max="15625" width="4.7109375" style="13" customWidth="1"/>
    <col min="15626" max="15626" width="12.7109375" style="13" customWidth="1"/>
    <col min="15627" max="15872" width="11.42578125" style="13"/>
    <col min="15873" max="15873" width="15.7109375" style="13" customWidth="1"/>
    <col min="15874" max="15874" width="5.7109375" style="13" customWidth="1"/>
    <col min="15875" max="15880" width="11.42578125" style="13"/>
    <col min="15881" max="15881" width="4.7109375" style="13" customWidth="1"/>
    <col min="15882" max="15882" width="12.7109375" style="13" customWidth="1"/>
    <col min="15883" max="16128" width="11.42578125" style="13"/>
    <col min="16129" max="16129" width="15.7109375" style="13" customWidth="1"/>
    <col min="16130" max="16130" width="5.7109375" style="13" customWidth="1"/>
    <col min="16131" max="16136" width="11.42578125" style="13"/>
    <col min="16137" max="16137" width="4.7109375" style="13" customWidth="1"/>
    <col min="16138" max="16138" width="12.7109375" style="13" customWidth="1"/>
    <col min="16139" max="16384" width="11.42578125" style="13"/>
  </cols>
  <sheetData>
    <row r="27" spans="2:12" ht="24.95" customHeight="1"/>
    <row r="28" spans="2:12" ht="20.100000000000001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7.100000000000001" customHeight="1" thickBot="1"/>
    <row r="30" spans="2:12" ht="30" customHeight="1" thickBot="1">
      <c r="J30" s="1" t="s">
        <v>7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13"/>
    <col min="4" max="4" width="13.85546875" style="13" bestFit="1" customWidth="1"/>
    <col min="5" max="259" width="11.42578125" style="13"/>
    <col min="260" max="260" width="13.85546875" style="13" bestFit="1" customWidth="1"/>
    <col min="261" max="515" width="11.42578125" style="13"/>
    <col min="516" max="516" width="13.85546875" style="13" bestFit="1" customWidth="1"/>
    <col min="517" max="771" width="11.42578125" style="13"/>
    <col min="772" max="772" width="13.85546875" style="13" bestFit="1" customWidth="1"/>
    <col min="773" max="1027" width="11.42578125" style="13"/>
    <col min="1028" max="1028" width="13.85546875" style="13" bestFit="1" customWidth="1"/>
    <col min="1029" max="1283" width="11.42578125" style="13"/>
    <col min="1284" max="1284" width="13.85546875" style="13" bestFit="1" customWidth="1"/>
    <col min="1285" max="1539" width="11.42578125" style="13"/>
    <col min="1540" max="1540" width="13.85546875" style="13" bestFit="1" customWidth="1"/>
    <col min="1541" max="1795" width="11.42578125" style="13"/>
    <col min="1796" max="1796" width="13.85546875" style="13" bestFit="1" customWidth="1"/>
    <col min="1797" max="2051" width="11.42578125" style="13"/>
    <col min="2052" max="2052" width="13.85546875" style="13" bestFit="1" customWidth="1"/>
    <col min="2053" max="2307" width="11.42578125" style="13"/>
    <col min="2308" max="2308" width="13.85546875" style="13" bestFit="1" customWidth="1"/>
    <col min="2309" max="2563" width="11.42578125" style="13"/>
    <col min="2564" max="2564" width="13.85546875" style="13" bestFit="1" customWidth="1"/>
    <col min="2565" max="2819" width="11.42578125" style="13"/>
    <col min="2820" max="2820" width="13.85546875" style="13" bestFit="1" customWidth="1"/>
    <col min="2821" max="3075" width="11.42578125" style="13"/>
    <col min="3076" max="3076" width="13.85546875" style="13" bestFit="1" customWidth="1"/>
    <col min="3077" max="3331" width="11.42578125" style="13"/>
    <col min="3332" max="3332" width="13.85546875" style="13" bestFit="1" customWidth="1"/>
    <col min="3333" max="3587" width="11.42578125" style="13"/>
    <col min="3588" max="3588" width="13.85546875" style="13" bestFit="1" customWidth="1"/>
    <col min="3589" max="3843" width="11.42578125" style="13"/>
    <col min="3844" max="3844" width="13.85546875" style="13" bestFit="1" customWidth="1"/>
    <col min="3845" max="4099" width="11.42578125" style="13"/>
    <col min="4100" max="4100" width="13.85546875" style="13" bestFit="1" customWidth="1"/>
    <col min="4101" max="4355" width="11.42578125" style="13"/>
    <col min="4356" max="4356" width="13.85546875" style="13" bestFit="1" customWidth="1"/>
    <col min="4357" max="4611" width="11.42578125" style="13"/>
    <col min="4612" max="4612" width="13.85546875" style="13" bestFit="1" customWidth="1"/>
    <col min="4613" max="4867" width="11.42578125" style="13"/>
    <col min="4868" max="4868" width="13.85546875" style="13" bestFit="1" customWidth="1"/>
    <col min="4869" max="5123" width="11.42578125" style="13"/>
    <col min="5124" max="5124" width="13.85546875" style="13" bestFit="1" customWidth="1"/>
    <col min="5125" max="5379" width="11.42578125" style="13"/>
    <col min="5380" max="5380" width="13.85546875" style="13" bestFit="1" customWidth="1"/>
    <col min="5381" max="5635" width="11.42578125" style="13"/>
    <col min="5636" max="5636" width="13.85546875" style="13" bestFit="1" customWidth="1"/>
    <col min="5637" max="5891" width="11.42578125" style="13"/>
    <col min="5892" max="5892" width="13.85546875" style="13" bestFit="1" customWidth="1"/>
    <col min="5893" max="6147" width="11.42578125" style="13"/>
    <col min="6148" max="6148" width="13.85546875" style="13" bestFit="1" customWidth="1"/>
    <col min="6149" max="6403" width="11.42578125" style="13"/>
    <col min="6404" max="6404" width="13.85546875" style="13" bestFit="1" customWidth="1"/>
    <col min="6405" max="6659" width="11.42578125" style="13"/>
    <col min="6660" max="6660" width="13.85546875" style="13" bestFit="1" customWidth="1"/>
    <col min="6661" max="6915" width="11.42578125" style="13"/>
    <col min="6916" max="6916" width="13.85546875" style="13" bestFit="1" customWidth="1"/>
    <col min="6917" max="7171" width="11.42578125" style="13"/>
    <col min="7172" max="7172" width="13.85546875" style="13" bestFit="1" customWidth="1"/>
    <col min="7173" max="7427" width="11.42578125" style="13"/>
    <col min="7428" max="7428" width="13.85546875" style="13" bestFit="1" customWidth="1"/>
    <col min="7429" max="7683" width="11.42578125" style="13"/>
    <col min="7684" max="7684" width="13.85546875" style="13" bestFit="1" customWidth="1"/>
    <col min="7685" max="7939" width="11.42578125" style="13"/>
    <col min="7940" max="7940" width="13.85546875" style="13" bestFit="1" customWidth="1"/>
    <col min="7941" max="8195" width="11.42578125" style="13"/>
    <col min="8196" max="8196" width="13.85546875" style="13" bestFit="1" customWidth="1"/>
    <col min="8197" max="8451" width="11.42578125" style="13"/>
    <col min="8452" max="8452" width="13.85546875" style="13" bestFit="1" customWidth="1"/>
    <col min="8453" max="8707" width="11.42578125" style="13"/>
    <col min="8708" max="8708" width="13.85546875" style="13" bestFit="1" customWidth="1"/>
    <col min="8709" max="8963" width="11.42578125" style="13"/>
    <col min="8964" max="8964" width="13.85546875" style="13" bestFit="1" customWidth="1"/>
    <col min="8965" max="9219" width="11.42578125" style="13"/>
    <col min="9220" max="9220" width="13.85546875" style="13" bestFit="1" customWidth="1"/>
    <col min="9221" max="9475" width="11.42578125" style="13"/>
    <col min="9476" max="9476" width="13.85546875" style="13" bestFit="1" customWidth="1"/>
    <col min="9477" max="9731" width="11.42578125" style="13"/>
    <col min="9732" max="9732" width="13.85546875" style="13" bestFit="1" customWidth="1"/>
    <col min="9733" max="9987" width="11.42578125" style="13"/>
    <col min="9988" max="9988" width="13.85546875" style="13" bestFit="1" customWidth="1"/>
    <col min="9989" max="10243" width="11.42578125" style="13"/>
    <col min="10244" max="10244" width="13.85546875" style="13" bestFit="1" customWidth="1"/>
    <col min="10245" max="10499" width="11.42578125" style="13"/>
    <col min="10500" max="10500" width="13.85546875" style="13" bestFit="1" customWidth="1"/>
    <col min="10501" max="10755" width="11.42578125" style="13"/>
    <col min="10756" max="10756" width="13.85546875" style="13" bestFit="1" customWidth="1"/>
    <col min="10757" max="11011" width="11.42578125" style="13"/>
    <col min="11012" max="11012" width="13.85546875" style="13" bestFit="1" customWidth="1"/>
    <col min="11013" max="11267" width="11.42578125" style="13"/>
    <col min="11268" max="11268" width="13.85546875" style="13" bestFit="1" customWidth="1"/>
    <col min="11269" max="11523" width="11.42578125" style="13"/>
    <col min="11524" max="11524" width="13.85546875" style="13" bestFit="1" customWidth="1"/>
    <col min="11525" max="11779" width="11.42578125" style="13"/>
    <col min="11780" max="11780" width="13.85546875" style="13" bestFit="1" customWidth="1"/>
    <col min="11781" max="12035" width="11.42578125" style="13"/>
    <col min="12036" max="12036" width="13.85546875" style="13" bestFit="1" customWidth="1"/>
    <col min="12037" max="12291" width="11.42578125" style="13"/>
    <col min="12292" max="12292" width="13.85546875" style="13" bestFit="1" customWidth="1"/>
    <col min="12293" max="12547" width="11.42578125" style="13"/>
    <col min="12548" max="12548" width="13.85546875" style="13" bestFit="1" customWidth="1"/>
    <col min="12549" max="12803" width="11.42578125" style="13"/>
    <col min="12804" max="12804" width="13.85546875" style="13" bestFit="1" customWidth="1"/>
    <col min="12805" max="13059" width="11.42578125" style="13"/>
    <col min="13060" max="13060" width="13.85546875" style="13" bestFit="1" customWidth="1"/>
    <col min="13061" max="13315" width="11.42578125" style="13"/>
    <col min="13316" max="13316" width="13.85546875" style="13" bestFit="1" customWidth="1"/>
    <col min="13317" max="13571" width="11.42578125" style="13"/>
    <col min="13572" max="13572" width="13.85546875" style="13" bestFit="1" customWidth="1"/>
    <col min="13573" max="13827" width="11.42578125" style="13"/>
    <col min="13828" max="13828" width="13.85546875" style="13" bestFit="1" customWidth="1"/>
    <col min="13829" max="14083" width="11.42578125" style="13"/>
    <col min="14084" max="14084" width="13.85546875" style="13" bestFit="1" customWidth="1"/>
    <col min="14085" max="14339" width="11.42578125" style="13"/>
    <col min="14340" max="14340" width="13.85546875" style="13" bestFit="1" customWidth="1"/>
    <col min="14341" max="14595" width="11.42578125" style="13"/>
    <col min="14596" max="14596" width="13.85546875" style="13" bestFit="1" customWidth="1"/>
    <col min="14597" max="14851" width="11.42578125" style="13"/>
    <col min="14852" max="14852" width="13.85546875" style="13" bestFit="1" customWidth="1"/>
    <col min="14853" max="15107" width="11.42578125" style="13"/>
    <col min="15108" max="15108" width="13.85546875" style="13" bestFit="1" customWidth="1"/>
    <col min="15109" max="15363" width="11.42578125" style="13"/>
    <col min="15364" max="15364" width="13.85546875" style="13" bestFit="1" customWidth="1"/>
    <col min="15365" max="15619" width="11.42578125" style="13"/>
    <col min="15620" max="15620" width="13.85546875" style="13" bestFit="1" customWidth="1"/>
    <col min="15621" max="15875" width="11.42578125" style="13"/>
    <col min="15876" max="15876" width="13.85546875" style="13" bestFit="1" customWidth="1"/>
    <col min="15877" max="16131" width="11.42578125" style="13"/>
    <col min="16132" max="16132" width="13.85546875" style="13" bestFit="1" customWidth="1"/>
    <col min="16133" max="16384" width="11.42578125" style="13"/>
  </cols>
  <sheetData>
    <row r="1" spans="1:6">
      <c r="A1" s="341" t="s">
        <v>33</v>
      </c>
      <c r="B1" s="272" t="s">
        <v>10</v>
      </c>
      <c r="D1" s="273" t="s">
        <v>242</v>
      </c>
      <c r="F1" s="273" t="s">
        <v>242</v>
      </c>
    </row>
    <row r="2" spans="1:6">
      <c r="A2" s="342"/>
      <c r="B2" s="274" t="s">
        <v>162</v>
      </c>
      <c r="D2" s="273" t="s">
        <v>243</v>
      </c>
      <c r="F2" s="273" t="s">
        <v>244</v>
      </c>
    </row>
    <row r="3" spans="1:6">
      <c r="A3" s="343"/>
      <c r="B3" s="275" t="s">
        <v>169</v>
      </c>
      <c r="D3" s="273" t="s">
        <v>9</v>
      </c>
      <c r="F3" s="273" t="s">
        <v>245</v>
      </c>
    </row>
    <row r="4" spans="1:6">
      <c r="A4" s="341" t="s">
        <v>131</v>
      </c>
      <c r="B4" s="272" t="s">
        <v>10</v>
      </c>
      <c r="D4" s="273" t="s">
        <v>246</v>
      </c>
      <c r="F4" s="273" t="s">
        <v>247</v>
      </c>
    </row>
    <row r="5" spans="1:6">
      <c r="A5" s="342"/>
      <c r="B5" s="274" t="s">
        <v>162</v>
      </c>
      <c r="D5" s="273" t="s">
        <v>248</v>
      </c>
      <c r="F5" s="273"/>
    </row>
    <row r="6" spans="1:6">
      <c r="A6" s="343"/>
      <c r="B6" s="275" t="s">
        <v>169</v>
      </c>
    </row>
    <row r="7" spans="1:6">
      <c r="A7" s="341" t="s">
        <v>133</v>
      </c>
      <c r="B7" s="272" t="s">
        <v>10</v>
      </c>
    </row>
    <row r="8" spans="1:6">
      <c r="A8" s="342"/>
      <c r="B8" s="274" t="s">
        <v>162</v>
      </c>
      <c r="D8" s="276" t="s">
        <v>4</v>
      </c>
    </row>
    <row r="9" spans="1:6">
      <c r="A9" s="343"/>
      <c r="B9" s="275" t="s">
        <v>169</v>
      </c>
      <c r="D9" s="276" t="s">
        <v>5</v>
      </c>
    </row>
    <row r="10" spans="1:6">
      <c r="A10" s="341" t="s">
        <v>134</v>
      </c>
      <c r="B10" s="272" t="s">
        <v>10</v>
      </c>
      <c r="D10" s="276" t="s">
        <v>3</v>
      </c>
    </row>
    <row r="11" spans="1:6">
      <c r="A11" s="342"/>
      <c r="B11" s="274" t="s">
        <v>162</v>
      </c>
      <c r="D11" s="276" t="s">
        <v>2</v>
      </c>
    </row>
    <row r="12" spans="1:6">
      <c r="A12" s="343"/>
      <c r="B12" s="275" t="s">
        <v>169</v>
      </c>
      <c r="D12" s="276" t="s">
        <v>6</v>
      </c>
    </row>
    <row r="13" spans="1:6">
      <c r="A13" s="341" t="s">
        <v>135</v>
      </c>
      <c r="B13" s="272" t="s">
        <v>10</v>
      </c>
      <c r="D13" s="276" t="s">
        <v>1</v>
      </c>
    </row>
    <row r="14" spans="1:6">
      <c r="A14" s="342"/>
      <c r="B14" s="274" t="s">
        <v>162</v>
      </c>
    </row>
    <row r="15" spans="1:6">
      <c r="A15" s="342"/>
      <c r="B15" s="275" t="s">
        <v>169</v>
      </c>
    </row>
    <row r="16" spans="1:6">
      <c r="D16" s="13">
        <v>2001</v>
      </c>
    </row>
    <row r="17" spans="1:4">
      <c r="D17" s="13">
        <v>2002</v>
      </c>
    </row>
    <row r="18" spans="1:4">
      <c r="A18" s="339" t="s">
        <v>139</v>
      </c>
      <c r="B18" s="277" t="s">
        <v>140</v>
      </c>
      <c r="D18" s="13">
        <v>2003</v>
      </c>
    </row>
    <row r="19" spans="1:4">
      <c r="A19" s="340"/>
      <c r="B19" s="278" t="s">
        <v>141</v>
      </c>
      <c r="D19" s="13">
        <v>2004</v>
      </c>
    </row>
    <row r="20" spans="1:4">
      <c r="A20" s="340"/>
      <c r="B20" s="278" t="s">
        <v>142</v>
      </c>
    </row>
    <row r="21" spans="1:4">
      <c r="A21" s="340"/>
      <c r="B21" s="278" t="s">
        <v>143</v>
      </c>
    </row>
    <row r="22" spans="1:4">
      <c r="A22" s="339" t="s">
        <v>145</v>
      </c>
      <c r="B22" s="277" t="s">
        <v>140</v>
      </c>
    </row>
    <row r="23" spans="1:4">
      <c r="A23" s="340"/>
      <c r="B23" s="278" t="s">
        <v>141</v>
      </c>
    </row>
    <row r="24" spans="1:4">
      <c r="A24" s="340"/>
      <c r="B24" s="278" t="s">
        <v>142</v>
      </c>
    </row>
    <row r="25" spans="1:4">
      <c r="A25" s="340"/>
      <c r="B25" s="278" t="s">
        <v>143</v>
      </c>
    </row>
    <row r="26" spans="1:4">
      <c r="A26" s="339" t="s">
        <v>146</v>
      </c>
      <c r="B26" s="277" t="s">
        <v>140</v>
      </c>
    </row>
    <row r="27" spans="1:4">
      <c r="A27" s="340"/>
      <c r="B27" s="278" t="s">
        <v>141</v>
      </c>
    </row>
    <row r="28" spans="1:4">
      <c r="A28" s="340"/>
      <c r="B28" s="278" t="s">
        <v>142</v>
      </c>
    </row>
    <row r="29" spans="1:4">
      <c r="A29" s="340"/>
      <c r="B29" s="278" t="s">
        <v>143</v>
      </c>
    </row>
    <row r="37" spans="7:21">
      <c r="G37" s="344" t="s">
        <v>33</v>
      </c>
      <c r="H37" s="344"/>
      <c r="I37" s="344"/>
      <c r="J37" s="344" t="s">
        <v>131</v>
      </c>
      <c r="K37" s="344"/>
      <c r="L37" s="344"/>
      <c r="M37" s="344" t="s">
        <v>133</v>
      </c>
      <c r="N37" s="344"/>
      <c r="O37" s="344"/>
      <c r="P37" s="344" t="s">
        <v>134</v>
      </c>
      <c r="Q37" s="344"/>
      <c r="R37" s="344"/>
      <c r="S37" s="344" t="s">
        <v>135</v>
      </c>
      <c r="T37" s="344"/>
      <c r="U37" s="344"/>
    </row>
    <row r="38" spans="7:21">
      <c r="G38" s="13" t="s">
        <v>10</v>
      </c>
      <c r="H38" s="13" t="s">
        <v>162</v>
      </c>
      <c r="I38" s="13" t="s">
        <v>169</v>
      </c>
      <c r="J38" s="13" t="s">
        <v>10</v>
      </c>
      <c r="K38" s="13" t="s">
        <v>162</v>
      </c>
      <c r="L38" s="13" t="s">
        <v>169</v>
      </c>
      <c r="M38" s="13" t="s">
        <v>10</v>
      </c>
      <c r="N38" s="13" t="s">
        <v>162</v>
      </c>
      <c r="O38" s="13" t="s">
        <v>169</v>
      </c>
      <c r="P38" s="13" t="s">
        <v>10</v>
      </c>
      <c r="Q38" s="13" t="s">
        <v>162</v>
      </c>
      <c r="R38" s="13" t="s">
        <v>169</v>
      </c>
      <c r="S38" s="13" t="s">
        <v>10</v>
      </c>
      <c r="T38" s="13" t="s">
        <v>162</v>
      </c>
      <c r="U38" s="13" t="s">
        <v>169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13" customWidth="1"/>
    <col min="2" max="8" width="11.42578125" style="13"/>
    <col min="9" max="9" width="27.140625" style="13" bestFit="1" customWidth="1"/>
    <col min="10" max="256" width="11.42578125" style="13"/>
    <col min="257" max="257" width="12.28515625" style="13" customWidth="1"/>
    <col min="258" max="264" width="11.42578125" style="13"/>
    <col min="265" max="265" width="27.140625" style="13" bestFit="1" customWidth="1"/>
    <col min="266" max="512" width="11.42578125" style="13"/>
    <col min="513" max="513" width="12.28515625" style="13" customWidth="1"/>
    <col min="514" max="520" width="11.42578125" style="13"/>
    <col min="521" max="521" width="27.140625" style="13" bestFit="1" customWidth="1"/>
    <col min="522" max="768" width="11.42578125" style="13"/>
    <col min="769" max="769" width="12.28515625" style="13" customWidth="1"/>
    <col min="770" max="776" width="11.42578125" style="13"/>
    <col min="777" max="777" width="27.140625" style="13" bestFit="1" customWidth="1"/>
    <col min="778" max="1024" width="11.42578125" style="13"/>
    <col min="1025" max="1025" width="12.28515625" style="13" customWidth="1"/>
    <col min="1026" max="1032" width="11.42578125" style="13"/>
    <col min="1033" max="1033" width="27.140625" style="13" bestFit="1" customWidth="1"/>
    <col min="1034" max="1280" width="11.42578125" style="13"/>
    <col min="1281" max="1281" width="12.28515625" style="13" customWidth="1"/>
    <col min="1282" max="1288" width="11.42578125" style="13"/>
    <col min="1289" max="1289" width="27.140625" style="13" bestFit="1" customWidth="1"/>
    <col min="1290" max="1536" width="11.42578125" style="13"/>
    <col min="1537" max="1537" width="12.28515625" style="13" customWidth="1"/>
    <col min="1538" max="1544" width="11.42578125" style="13"/>
    <col min="1545" max="1545" width="27.140625" style="13" bestFit="1" customWidth="1"/>
    <col min="1546" max="1792" width="11.42578125" style="13"/>
    <col min="1793" max="1793" width="12.28515625" style="13" customWidth="1"/>
    <col min="1794" max="1800" width="11.42578125" style="13"/>
    <col min="1801" max="1801" width="27.140625" style="13" bestFit="1" customWidth="1"/>
    <col min="1802" max="2048" width="11.42578125" style="13"/>
    <col min="2049" max="2049" width="12.28515625" style="13" customWidth="1"/>
    <col min="2050" max="2056" width="11.42578125" style="13"/>
    <col min="2057" max="2057" width="27.140625" style="13" bestFit="1" customWidth="1"/>
    <col min="2058" max="2304" width="11.42578125" style="13"/>
    <col min="2305" max="2305" width="12.28515625" style="13" customWidth="1"/>
    <col min="2306" max="2312" width="11.42578125" style="13"/>
    <col min="2313" max="2313" width="27.140625" style="13" bestFit="1" customWidth="1"/>
    <col min="2314" max="2560" width="11.42578125" style="13"/>
    <col min="2561" max="2561" width="12.28515625" style="13" customWidth="1"/>
    <col min="2562" max="2568" width="11.42578125" style="13"/>
    <col min="2569" max="2569" width="27.140625" style="13" bestFit="1" customWidth="1"/>
    <col min="2570" max="2816" width="11.42578125" style="13"/>
    <col min="2817" max="2817" width="12.28515625" style="13" customWidth="1"/>
    <col min="2818" max="2824" width="11.42578125" style="13"/>
    <col min="2825" max="2825" width="27.140625" style="13" bestFit="1" customWidth="1"/>
    <col min="2826" max="3072" width="11.42578125" style="13"/>
    <col min="3073" max="3073" width="12.28515625" style="13" customWidth="1"/>
    <col min="3074" max="3080" width="11.42578125" style="13"/>
    <col min="3081" max="3081" width="27.140625" style="13" bestFit="1" customWidth="1"/>
    <col min="3082" max="3328" width="11.42578125" style="13"/>
    <col min="3329" max="3329" width="12.28515625" style="13" customWidth="1"/>
    <col min="3330" max="3336" width="11.42578125" style="13"/>
    <col min="3337" max="3337" width="27.140625" style="13" bestFit="1" customWidth="1"/>
    <col min="3338" max="3584" width="11.42578125" style="13"/>
    <col min="3585" max="3585" width="12.28515625" style="13" customWidth="1"/>
    <col min="3586" max="3592" width="11.42578125" style="13"/>
    <col min="3593" max="3593" width="27.140625" style="13" bestFit="1" customWidth="1"/>
    <col min="3594" max="3840" width="11.42578125" style="13"/>
    <col min="3841" max="3841" width="12.28515625" style="13" customWidth="1"/>
    <col min="3842" max="3848" width="11.42578125" style="13"/>
    <col min="3849" max="3849" width="27.140625" style="13" bestFit="1" customWidth="1"/>
    <col min="3850" max="4096" width="11.42578125" style="13"/>
    <col min="4097" max="4097" width="12.28515625" style="13" customWidth="1"/>
    <col min="4098" max="4104" width="11.42578125" style="13"/>
    <col min="4105" max="4105" width="27.140625" style="13" bestFit="1" customWidth="1"/>
    <col min="4106" max="4352" width="11.42578125" style="13"/>
    <col min="4353" max="4353" width="12.28515625" style="13" customWidth="1"/>
    <col min="4354" max="4360" width="11.42578125" style="13"/>
    <col min="4361" max="4361" width="27.140625" style="13" bestFit="1" customWidth="1"/>
    <col min="4362" max="4608" width="11.42578125" style="13"/>
    <col min="4609" max="4609" width="12.28515625" style="13" customWidth="1"/>
    <col min="4610" max="4616" width="11.42578125" style="13"/>
    <col min="4617" max="4617" width="27.140625" style="13" bestFit="1" customWidth="1"/>
    <col min="4618" max="4864" width="11.42578125" style="13"/>
    <col min="4865" max="4865" width="12.28515625" style="13" customWidth="1"/>
    <col min="4866" max="4872" width="11.42578125" style="13"/>
    <col min="4873" max="4873" width="27.140625" style="13" bestFit="1" customWidth="1"/>
    <col min="4874" max="5120" width="11.42578125" style="13"/>
    <col min="5121" max="5121" width="12.28515625" style="13" customWidth="1"/>
    <col min="5122" max="5128" width="11.42578125" style="13"/>
    <col min="5129" max="5129" width="27.140625" style="13" bestFit="1" customWidth="1"/>
    <col min="5130" max="5376" width="11.42578125" style="13"/>
    <col min="5377" max="5377" width="12.28515625" style="13" customWidth="1"/>
    <col min="5378" max="5384" width="11.42578125" style="13"/>
    <col min="5385" max="5385" width="27.140625" style="13" bestFit="1" customWidth="1"/>
    <col min="5386" max="5632" width="11.42578125" style="13"/>
    <col min="5633" max="5633" width="12.28515625" style="13" customWidth="1"/>
    <col min="5634" max="5640" width="11.42578125" style="13"/>
    <col min="5641" max="5641" width="27.140625" style="13" bestFit="1" customWidth="1"/>
    <col min="5642" max="5888" width="11.42578125" style="13"/>
    <col min="5889" max="5889" width="12.28515625" style="13" customWidth="1"/>
    <col min="5890" max="5896" width="11.42578125" style="13"/>
    <col min="5897" max="5897" width="27.140625" style="13" bestFit="1" customWidth="1"/>
    <col min="5898" max="6144" width="11.42578125" style="13"/>
    <col min="6145" max="6145" width="12.28515625" style="13" customWidth="1"/>
    <col min="6146" max="6152" width="11.42578125" style="13"/>
    <col min="6153" max="6153" width="27.140625" style="13" bestFit="1" customWidth="1"/>
    <col min="6154" max="6400" width="11.42578125" style="13"/>
    <col min="6401" max="6401" width="12.28515625" style="13" customWidth="1"/>
    <col min="6402" max="6408" width="11.42578125" style="13"/>
    <col min="6409" max="6409" width="27.140625" style="13" bestFit="1" customWidth="1"/>
    <col min="6410" max="6656" width="11.42578125" style="13"/>
    <col min="6657" max="6657" width="12.28515625" style="13" customWidth="1"/>
    <col min="6658" max="6664" width="11.42578125" style="13"/>
    <col min="6665" max="6665" width="27.140625" style="13" bestFit="1" customWidth="1"/>
    <col min="6666" max="6912" width="11.42578125" style="13"/>
    <col min="6913" max="6913" width="12.28515625" style="13" customWidth="1"/>
    <col min="6914" max="6920" width="11.42578125" style="13"/>
    <col min="6921" max="6921" width="27.140625" style="13" bestFit="1" customWidth="1"/>
    <col min="6922" max="7168" width="11.42578125" style="13"/>
    <col min="7169" max="7169" width="12.28515625" style="13" customWidth="1"/>
    <col min="7170" max="7176" width="11.42578125" style="13"/>
    <col min="7177" max="7177" width="27.140625" style="13" bestFit="1" customWidth="1"/>
    <col min="7178" max="7424" width="11.42578125" style="13"/>
    <col min="7425" max="7425" width="12.28515625" style="13" customWidth="1"/>
    <col min="7426" max="7432" width="11.42578125" style="13"/>
    <col min="7433" max="7433" width="27.140625" style="13" bestFit="1" customWidth="1"/>
    <col min="7434" max="7680" width="11.42578125" style="13"/>
    <col min="7681" max="7681" width="12.28515625" style="13" customWidth="1"/>
    <col min="7682" max="7688" width="11.42578125" style="13"/>
    <col min="7689" max="7689" width="27.140625" style="13" bestFit="1" customWidth="1"/>
    <col min="7690" max="7936" width="11.42578125" style="13"/>
    <col min="7937" max="7937" width="12.28515625" style="13" customWidth="1"/>
    <col min="7938" max="7944" width="11.42578125" style="13"/>
    <col min="7945" max="7945" width="27.140625" style="13" bestFit="1" customWidth="1"/>
    <col min="7946" max="8192" width="11.42578125" style="13"/>
    <col min="8193" max="8193" width="12.28515625" style="13" customWidth="1"/>
    <col min="8194" max="8200" width="11.42578125" style="13"/>
    <col min="8201" max="8201" width="27.140625" style="13" bestFit="1" customWidth="1"/>
    <col min="8202" max="8448" width="11.42578125" style="13"/>
    <col min="8449" max="8449" width="12.28515625" style="13" customWidth="1"/>
    <col min="8450" max="8456" width="11.42578125" style="13"/>
    <col min="8457" max="8457" width="27.140625" style="13" bestFit="1" customWidth="1"/>
    <col min="8458" max="8704" width="11.42578125" style="13"/>
    <col min="8705" max="8705" width="12.28515625" style="13" customWidth="1"/>
    <col min="8706" max="8712" width="11.42578125" style="13"/>
    <col min="8713" max="8713" width="27.140625" style="13" bestFit="1" customWidth="1"/>
    <col min="8714" max="8960" width="11.42578125" style="13"/>
    <col min="8961" max="8961" width="12.28515625" style="13" customWidth="1"/>
    <col min="8962" max="8968" width="11.42578125" style="13"/>
    <col min="8969" max="8969" width="27.140625" style="13" bestFit="1" customWidth="1"/>
    <col min="8970" max="9216" width="11.42578125" style="13"/>
    <col min="9217" max="9217" width="12.28515625" style="13" customWidth="1"/>
    <col min="9218" max="9224" width="11.42578125" style="13"/>
    <col min="9225" max="9225" width="27.140625" style="13" bestFit="1" customWidth="1"/>
    <col min="9226" max="9472" width="11.42578125" style="13"/>
    <col min="9473" max="9473" width="12.28515625" style="13" customWidth="1"/>
    <col min="9474" max="9480" width="11.42578125" style="13"/>
    <col min="9481" max="9481" width="27.140625" style="13" bestFit="1" customWidth="1"/>
    <col min="9482" max="9728" width="11.42578125" style="13"/>
    <col min="9729" max="9729" width="12.28515625" style="13" customWidth="1"/>
    <col min="9730" max="9736" width="11.42578125" style="13"/>
    <col min="9737" max="9737" width="27.140625" style="13" bestFit="1" customWidth="1"/>
    <col min="9738" max="9984" width="11.42578125" style="13"/>
    <col min="9985" max="9985" width="12.28515625" style="13" customWidth="1"/>
    <col min="9986" max="9992" width="11.42578125" style="13"/>
    <col min="9993" max="9993" width="27.140625" style="13" bestFit="1" customWidth="1"/>
    <col min="9994" max="10240" width="11.42578125" style="13"/>
    <col min="10241" max="10241" width="12.28515625" style="13" customWidth="1"/>
    <col min="10242" max="10248" width="11.42578125" style="13"/>
    <col min="10249" max="10249" width="27.140625" style="13" bestFit="1" customWidth="1"/>
    <col min="10250" max="10496" width="11.42578125" style="13"/>
    <col min="10497" max="10497" width="12.28515625" style="13" customWidth="1"/>
    <col min="10498" max="10504" width="11.42578125" style="13"/>
    <col min="10505" max="10505" width="27.140625" style="13" bestFit="1" customWidth="1"/>
    <col min="10506" max="10752" width="11.42578125" style="13"/>
    <col min="10753" max="10753" width="12.28515625" style="13" customWidth="1"/>
    <col min="10754" max="10760" width="11.42578125" style="13"/>
    <col min="10761" max="10761" width="27.140625" style="13" bestFit="1" customWidth="1"/>
    <col min="10762" max="11008" width="11.42578125" style="13"/>
    <col min="11009" max="11009" width="12.28515625" style="13" customWidth="1"/>
    <col min="11010" max="11016" width="11.42578125" style="13"/>
    <col min="11017" max="11017" width="27.140625" style="13" bestFit="1" customWidth="1"/>
    <col min="11018" max="11264" width="11.42578125" style="13"/>
    <col min="11265" max="11265" width="12.28515625" style="13" customWidth="1"/>
    <col min="11266" max="11272" width="11.42578125" style="13"/>
    <col min="11273" max="11273" width="27.140625" style="13" bestFit="1" customWidth="1"/>
    <col min="11274" max="11520" width="11.42578125" style="13"/>
    <col min="11521" max="11521" width="12.28515625" style="13" customWidth="1"/>
    <col min="11522" max="11528" width="11.42578125" style="13"/>
    <col min="11529" max="11529" width="27.140625" style="13" bestFit="1" customWidth="1"/>
    <col min="11530" max="11776" width="11.42578125" style="13"/>
    <col min="11777" max="11777" width="12.28515625" style="13" customWidth="1"/>
    <col min="11778" max="11784" width="11.42578125" style="13"/>
    <col min="11785" max="11785" width="27.140625" style="13" bestFit="1" customWidth="1"/>
    <col min="11786" max="12032" width="11.42578125" style="13"/>
    <col min="12033" max="12033" width="12.28515625" style="13" customWidth="1"/>
    <col min="12034" max="12040" width="11.42578125" style="13"/>
    <col min="12041" max="12041" width="27.140625" style="13" bestFit="1" customWidth="1"/>
    <col min="12042" max="12288" width="11.42578125" style="13"/>
    <col min="12289" max="12289" width="12.28515625" style="13" customWidth="1"/>
    <col min="12290" max="12296" width="11.42578125" style="13"/>
    <col min="12297" max="12297" width="27.140625" style="13" bestFit="1" customWidth="1"/>
    <col min="12298" max="12544" width="11.42578125" style="13"/>
    <col min="12545" max="12545" width="12.28515625" style="13" customWidth="1"/>
    <col min="12546" max="12552" width="11.42578125" style="13"/>
    <col min="12553" max="12553" width="27.140625" style="13" bestFit="1" customWidth="1"/>
    <col min="12554" max="12800" width="11.42578125" style="13"/>
    <col min="12801" max="12801" width="12.28515625" style="13" customWidth="1"/>
    <col min="12802" max="12808" width="11.42578125" style="13"/>
    <col min="12809" max="12809" width="27.140625" style="13" bestFit="1" customWidth="1"/>
    <col min="12810" max="13056" width="11.42578125" style="13"/>
    <col min="13057" max="13057" width="12.28515625" style="13" customWidth="1"/>
    <col min="13058" max="13064" width="11.42578125" style="13"/>
    <col min="13065" max="13065" width="27.140625" style="13" bestFit="1" customWidth="1"/>
    <col min="13066" max="13312" width="11.42578125" style="13"/>
    <col min="13313" max="13313" width="12.28515625" style="13" customWidth="1"/>
    <col min="13314" max="13320" width="11.42578125" style="13"/>
    <col min="13321" max="13321" width="27.140625" style="13" bestFit="1" customWidth="1"/>
    <col min="13322" max="13568" width="11.42578125" style="13"/>
    <col min="13569" max="13569" width="12.28515625" style="13" customWidth="1"/>
    <col min="13570" max="13576" width="11.42578125" style="13"/>
    <col min="13577" max="13577" width="27.140625" style="13" bestFit="1" customWidth="1"/>
    <col min="13578" max="13824" width="11.42578125" style="13"/>
    <col min="13825" max="13825" width="12.28515625" style="13" customWidth="1"/>
    <col min="13826" max="13832" width="11.42578125" style="13"/>
    <col min="13833" max="13833" width="27.140625" style="13" bestFit="1" customWidth="1"/>
    <col min="13834" max="14080" width="11.42578125" style="13"/>
    <col min="14081" max="14081" width="12.28515625" style="13" customWidth="1"/>
    <col min="14082" max="14088" width="11.42578125" style="13"/>
    <col min="14089" max="14089" width="27.140625" style="13" bestFit="1" customWidth="1"/>
    <col min="14090" max="14336" width="11.42578125" style="13"/>
    <col min="14337" max="14337" width="12.28515625" style="13" customWidth="1"/>
    <col min="14338" max="14344" width="11.42578125" style="13"/>
    <col min="14345" max="14345" width="27.140625" style="13" bestFit="1" customWidth="1"/>
    <col min="14346" max="14592" width="11.42578125" style="13"/>
    <col min="14593" max="14593" width="12.28515625" style="13" customWidth="1"/>
    <col min="14594" max="14600" width="11.42578125" style="13"/>
    <col min="14601" max="14601" width="27.140625" style="13" bestFit="1" customWidth="1"/>
    <col min="14602" max="14848" width="11.42578125" style="13"/>
    <col min="14849" max="14849" width="12.28515625" style="13" customWidth="1"/>
    <col min="14850" max="14856" width="11.42578125" style="13"/>
    <col min="14857" max="14857" width="27.140625" style="13" bestFit="1" customWidth="1"/>
    <col min="14858" max="15104" width="11.42578125" style="13"/>
    <col min="15105" max="15105" width="12.28515625" style="13" customWidth="1"/>
    <col min="15106" max="15112" width="11.42578125" style="13"/>
    <col min="15113" max="15113" width="27.140625" style="13" bestFit="1" customWidth="1"/>
    <col min="15114" max="15360" width="11.42578125" style="13"/>
    <col min="15361" max="15361" width="12.28515625" style="13" customWidth="1"/>
    <col min="15362" max="15368" width="11.42578125" style="13"/>
    <col min="15369" max="15369" width="27.140625" style="13" bestFit="1" customWidth="1"/>
    <col min="15370" max="15616" width="11.42578125" style="13"/>
    <col min="15617" max="15617" width="12.28515625" style="13" customWidth="1"/>
    <col min="15618" max="15624" width="11.42578125" style="13"/>
    <col min="15625" max="15625" width="27.140625" style="13" bestFit="1" customWidth="1"/>
    <col min="15626" max="15872" width="11.42578125" style="13"/>
    <col min="15873" max="15873" width="12.28515625" style="13" customWidth="1"/>
    <col min="15874" max="15880" width="11.42578125" style="13"/>
    <col min="15881" max="15881" width="27.140625" style="13" bestFit="1" customWidth="1"/>
    <col min="15882" max="16128" width="11.42578125" style="13"/>
    <col min="16129" max="16129" width="12.28515625" style="13" customWidth="1"/>
    <col min="16130" max="16136" width="11.42578125" style="13"/>
    <col min="16137" max="16137" width="27.140625" style="13" bestFit="1" customWidth="1"/>
    <col min="16138" max="16384" width="11.42578125" style="13"/>
  </cols>
  <sheetData>
    <row r="2" spans="1:10">
      <c r="A2" s="52" t="s">
        <v>249</v>
      </c>
    </row>
    <row r="3" spans="1:10">
      <c r="A3" s="52" t="s">
        <v>250</v>
      </c>
    </row>
    <row r="4" spans="1:10">
      <c r="A4" s="52" t="s">
        <v>251</v>
      </c>
      <c r="B4" s="52" t="s">
        <v>250</v>
      </c>
    </row>
    <row r="5" spans="1:10">
      <c r="A5" s="52" t="s">
        <v>251</v>
      </c>
      <c r="B5" s="52" t="s">
        <v>250</v>
      </c>
    </row>
    <row r="6" spans="1:10">
      <c r="A6" s="13" t="s">
        <v>252</v>
      </c>
    </row>
    <row r="7" spans="1:10">
      <c r="A7" s="279" t="s">
        <v>253</v>
      </c>
      <c r="B7" s="279" t="s">
        <v>254</v>
      </c>
    </row>
    <row r="8" spans="1:10" ht="54.75" customHeight="1">
      <c r="A8" s="345" t="s">
        <v>255</v>
      </c>
      <c r="B8" s="346"/>
      <c r="C8" s="346"/>
      <c r="D8" s="346"/>
      <c r="E8" s="346"/>
      <c r="F8" s="346"/>
      <c r="G8" s="347"/>
      <c r="I8" s="280" t="s">
        <v>256</v>
      </c>
    </row>
    <row r="9" spans="1:10" ht="14.25">
      <c r="I9" s="281" t="s">
        <v>257</v>
      </c>
    </row>
    <row r="14" spans="1:10">
      <c r="A14" s="52" t="s">
        <v>258</v>
      </c>
    </row>
    <row r="15" spans="1:10">
      <c r="J15" s="13" t="s">
        <v>259</v>
      </c>
    </row>
    <row r="16" spans="1:10" ht="15">
      <c r="A16" s="282" t="s">
        <v>260</v>
      </c>
      <c r="C16" s="13" t="s">
        <v>272</v>
      </c>
      <c r="D16" s="13" t="s">
        <v>272</v>
      </c>
      <c r="E16" s="13" t="s">
        <v>272</v>
      </c>
      <c r="F16" s="13" t="s">
        <v>272</v>
      </c>
      <c r="G16" s="13" t="s">
        <v>272</v>
      </c>
      <c r="H16" s="13" t="s">
        <v>272</v>
      </c>
    </row>
    <row r="17" spans="1:11" ht="15">
      <c r="A17" s="282" t="s">
        <v>261</v>
      </c>
      <c r="C17" s="13" t="s">
        <v>272</v>
      </c>
      <c r="E17" s="13" t="s">
        <v>272</v>
      </c>
      <c r="F17" s="13" t="s">
        <v>272</v>
      </c>
    </row>
    <row r="18" spans="1:11" ht="15">
      <c r="A18" s="282" t="s">
        <v>262</v>
      </c>
      <c r="C18" s="13" t="s">
        <v>272</v>
      </c>
      <c r="J18" s="13" t="s">
        <v>33</v>
      </c>
    </row>
    <row r="19" spans="1:11" ht="15">
      <c r="A19" s="282" t="s">
        <v>263</v>
      </c>
      <c r="C19" s="13" t="s">
        <v>272</v>
      </c>
    </row>
    <row r="20" spans="1:11" ht="15">
      <c r="A20" s="282" t="s">
        <v>264</v>
      </c>
      <c r="C20" s="13" t="s">
        <v>272</v>
      </c>
      <c r="J20" s="13" t="s">
        <v>33</v>
      </c>
    </row>
    <row r="21" spans="1:11" ht="15">
      <c r="A21" s="282" t="s">
        <v>265</v>
      </c>
      <c r="C21" s="13" t="s">
        <v>272</v>
      </c>
      <c r="D21" s="13" t="s">
        <v>272</v>
      </c>
      <c r="E21" s="13" t="s">
        <v>272</v>
      </c>
      <c r="F21" s="13" t="s">
        <v>272</v>
      </c>
      <c r="G21" s="13" t="s">
        <v>272</v>
      </c>
      <c r="H21" s="13" t="s">
        <v>272</v>
      </c>
      <c r="I21" s="13" t="s">
        <v>272</v>
      </c>
      <c r="J21" s="13" t="s">
        <v>33</v>
      </c>
    </row>
    <row r="22" spans="1:11" ht="15">
      <c r="A22" s="282" t="s">
        <v>266</v>
      </c>
      <c r="C22" s="13" t="s">
        <v>272</v>
      </c>
      <c r="D22" s="13" t="s">
        <v>272</v>
      </c>
      <c r="E22" s="13" t="s">
        <v>272</v>
      </c>
      <c r="F22" s="13" t="s">
        <v>272</v>
      </c>
      <c r="G22" s="13" t="s">
        <v>272</v>
      </c>
    </row>
    <row r="23" spans="1:11" ht="15">
      <c r="A23" s="282" t="s">
        <v>267</v>
      </c>
      <c r="C23" s="13" t="s">
        <v>272</v>
      </c>
      <c r="D23" s="13" t="s">
        <v>272</v>
      </c>
      <c r="E23" s="13" t="s">
        <v>272</v>
      </c>
      <c r="F23" s="13" t="s">
        <v>272</v>
      </c>
      <c r="G23" s="13" t="s">
        <v>272</v>
      </c>
    </row>
    <row r="24" spans="1:11" ht="15">
      <c r="A24" s="282" t="s">
        <v>268</v>
      </c>
      <c r="C24" s="13" t="s">
        <v>272</v>
      </c>
      <c r="D24" s="13" t="s">
        <v>272</v>
      </c>
      <c r="E24" s="13" t="s">
        <v>272</v>
      </c>
      <c r="F24" s="13" t="s">
        <v>272</v>
      </c>
      <c r="J24" s="13" t="s">
        <v>33</v>
      </c>
    </row>
    <row r="25" spans="1:11" ht="15">
      <c r="A25" s="282" t="s">
        <v>269</v>
      </c>
      <c r="C25" s="13" t="s">
        <v>272</v>
      </c>
      <c r="D25" s="13" t="s">
        <v>272</v>
      </c>
    </row>
    <row r="26" spans="1:11" ht="15">
      <c r="A26" s="282" t="s">
        <v>270</v>
      </c>
      <c r="C26" s="13" t="s">
        <v>272</v>
      </c>
      <c r="D26" s="13" t="s">
        <v>272</v>
      </c>
      <c r="J26" s="13" t="s">
        <v>33</v>
      </c>
      <c r="K26" s="13" t="s">
        <v>33</v>
      </c>
    </row>
    <row r="31" spans="1:11">
      <c r="A31" s="13" t="s">
        <v>271</v>
      </c>
    </row>
    <row r="33" spans="1:1">
      <c r="A33" s="13" t="s">
        <v>302</v>
      </c>
    </row>
    <row r="34" spans="1:1">
      <c r="A34" s="13" t="s">
        <v>303</v>
      </c>
    </row>
    <row r="35" spans="1:1">
      <c r="A35" s="13" t="s">
        <v>304</v>
      </c>
    </row>
    <row r="36" spans="1:1" ht="21">
      <c r="A36" s="283" t="s">
        <v>273</v>
      </c>
    </row>
    <row r="37" spans="1:1" ht="21">
      <c r="A37" s="284" t="s">
        <v>286</v>
      </c>
    </row>
    <row r="38" spans="1:1">
      <c r="A38" s="13" t="s">
        <v>308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>
      <selection activeCell="B13" sqref="B13"/>
    </sheetView>
  </sheetViews>
  <sheetFormatPr baseColWidth="10" defaultRowHeight="15"/>
  <sheetData>
    <row r="25" spans="12:12" ht="15.75" thickBot="1"/>
    <row r="26" spans="12:12" ht="30" customHeight="1" thickBot="1">
      <c r="L26" s="1" t="s">
        <v>7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>
      <selection activeCell="B13" sqref="B13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4" t="s">
        <v>283</v>
      </c>
      <c r="C5" s="294"/>
      <c r="D5" s="294"/>
      <c r="E5" s="294"/>
      <c r="F5" s="294"/>
      <c r="G5" s="294"/>
      <c r="H5" s="294"/>
    </row>
    <row r="6" spans="2:10" ht="15" customHeight="1">
      <c r="B6" s="44"/>
      <c r="C6" s="45" t="s">
        <v>1</v>
      </c>
      <c r="D6" s="45" t="s">
        <v>99</v>
      </c>
      <c r="E6" s="45" t="s">
        <v>4</v>
      </c>
      <c r="F6" s="45" t="s">
        <v>5</v>
      </c>
      <c r="G6" s="45" t="s">
        <v>3</v>
      </c>
      <c r="H6" s="45" t="s">
        <v>6</v>
      </c>
    </row>
    <row r="7" spans="2:10" ht="15" customHeight="1">
      <c r="B7" s="41" t="s">
        <v>11</v>
      </c>
      <c r="C7" s="46">
        <f>IFERROR('tablas pasajeros ANUAL'!C7/'tablas pasajeros ANUAL'!C20-1,"-")</f>
        <v>-1.5630166220805819E-3</v>
      </c>
      <c r="D7" s="46">
        <f>IFERROR('tablas pasajeros ANUAL'!D7/'tablas pasajeros ANUAL'!D20-1,"-")</f>
        <v>-8.7274409995372504E-2</v>
      </c>
      <c r="E7" s="46">
        <f>IFERROR('tablas pasajeros ANUAL'!E7/'tablas pasajeros ANUAL'!E20-1,"-")</f>
        <v>5.6484714819579729E-2</v>
      </c>
      <c r="F7" s="46">
        <f>IFERROR('tablas pasajeros ANUAL'!F7/'tablas pasajeros ANUAL'!F20-1,"-")</f>
        <v>-0.18427769270035732</v>
      </c>
      <c r="G7" s="46">
        <f>IFERROR('tablas pasajeros ANUAL'!G7/'tablas pasajeros ANUAL'!G20-1,"-")</f>
        <v>0.31084120557804762</v>
      </c>
      <c r="H7" s="46" t="str">
        <f>IFERROR('tablas pasajeros ANUAL'!H7/'tablas pasajeros ANUAL'!H20-1,"-")</f>
        <v>-</v>
      </c>
    </row>
    <row r="8" spans="2:10" ht="15" customHeight="1">
      <c r="B8" s="41" t="s">
        <v>12</v>
      </c>
      <c r="C8" s="46">
        <f>IFERROR('tablas pasajeros ANUAL'!C8/'tablas pasajeros ANUAL'!C21-1,"-")</f>
        <v>1.6821575499009533E-2</v>
      </c>
      <c r="D8" s="46">
        <f>IFERROR('tablas pasajeros ANUAL'!D8/'tablas pasajeros ANUAL'!D21-1,"-")</f>
        <v>-2.3031551352869606E-2</v>
      </c>
      <c r="E8" s="46">
        <f>IFERROR('tablas pasajeros ANUAL'!E8/'tablas pasajeros ANUAL'!E21-1,"-")</f>
        <v>9.8485353973443601E-2</v>
      </c>
      <c r="F8" s="46">
        <f>IFERROR('tablas pasajeros ANUAL'!F8/'tablas pasajeros ANUAL'!F21-1,"-")</f>
        <v>-0.23954949101147927</v>
      </c>
      <c r="G8" s="46">
        <f>IFERROR('tablas pasajeros ANUAL'!G8/'tablas pasajeros ANUAL'!G21-1,"-")</f>
        <v>0.16916996047430821</v>
      </c>
      <c r="H8" s="46" t="str">
        <f>IFERROR('tablas pasajeros ANUAL'!H8/'tablas pasajeros ANUAL'!H21-1,"-")</f>
        <v>-</v>
      </c>
    </row>
    <row r="9" spans="2:10" ht="15" customHeight="1">
      <c r="B9" s="41" t="s">
        <v>13</v>
      </c>
      <c r="C9" s="46">
        <f>IFERROR('tablas pasajeros ANUAL'!C9/'tablas pasajeros ANUAL'!C22-1,"-")</f>
        <v>-0.22928486376689783</v>
      </c>
      <c r="D9" s="46">
        <f>IFERROR('tablas pasajeros ANUAL'!D9/'tablas pasajeros ANUAL'!D22-1,"-")</f>
        <v>-0.20798094103633114</v>
      </c>
      <c r="E9" s="46">
        <f>IFERROR('tablas pasajeros ANUAL'!E9/'tablas pasajeros ANUAL'!E22-1,"-")</f>
        <v>-0.27736161750082866</v>
      </c>
      <c r="F9" s="46">
        <f>IFERROR('tablas pasajeros ANUAL'!F9/'tablas pasajeros ANUAL'!F22-1,"-")</f>
        <v>-0.16199712643678166</v>
      </c>
      <c r="G9" s="46">
        <f>IFERROR('tablas pasajeros ANUAL'!G9/'tablas pasajeros ANUAL'!G22-1,"-")</f>
        <v>-7.248908296943235E-2</v>
      </c>
      <c r="H9" s="46" t="str">
        <f>IFERROR('tablas pasajeros ANUAL'!H9/'tablas pasajeros ANUAL'!H22-1,"-")</f>
        <v>-</v>
      </c>
    </row>
    <row r="10" spans="2:10" ht="15" customHeight="1">
      <c r="B10" s="41" t="s">
        <v>14</v>
      </c>
      <c r="C10" s="46">
        <f>IFERROR('tablas pasajeros ANUAL'!C10/'tablas pasajeros ANUAL'!C23-1,"-")</f>
        <v>-0.18525021949078135</v>
      </c>
      <c r="D10" s="46">
        <f>IFERROR('tablas pasajeros ANUAL'!D10/'tablas pasajeros ANUAL'!D23-1,"-")</f>
        <v>-0.39910313901345296</v>
      </c>
      <c r="E10" s="46">
        <f>IFERROR('tablas pasajeros ANUAL'!E10/'tablas pasajeros ANUAL'!E23-1,"-")</f>
        <v>-0.14499484004127972</v>
      </c>
      <c r="F10" s="46">
        <f>IFERROR('tablas pasajeros ANUAL'!F10/'tablas pasajeros ANUAL'!F23-1,"-")</f>
        <v>0</v>
      </c>
      <c r="G10" s="46">
        <f>IFERROR('tablas pasajeros ANUAL'!G10/'tablas pasajeros ANUAL'!G23-1,"-")</f>
        <v>-8.108108108108103E-2</v>
      </c>
      <c r="H10" s="46" t="str">
        <f>IFERROR('tablas pasajeros ANUAL'!H10/'tablas pasajeros ANUAL'!H23-1,"-")</f>
        <v>-</v>
      </c>
    </row>
    <row r="11" spans="2:10" ht="15" customHeight="1">
      <c r="B11" s="41" t="s">
        <v>15</v>
      </c>
      <c r="C11" s="46">
        <f>IFERROR('tablas pasajeros ANUAL'!C11/'tablas pasajeros ANUAL'!C24-1,"-")</f>
        <v>0.1231151321624977</v>
      </c>
      <c r="D11" s="46">
        <f>IFERROR('tablas pasajeros ANUAL'!D11/'tablas pasajeros ANUAL'!D24-1,"-")</f>
        <v>4.942693409742116E-2</v>
      </c>
      <c r="E11" s="46">
        <f>IFERROR('tablas pasajeros ANUAL'!E11/'tablas pasajeros ANUAL'!E24-1,"-")</f>
        <v>0.22778007441091352</v>
      </c>
      <c r="F11" s="46">
        <f>IFERROR('tablas pasajeros ANUAL'!F11/'tablas pasajeros ANUAL'!F24-1,"-")</f>
        <v>0.1134615384615385</v>
      </c>
      <c r="G11" s="46">
        <f>IFERROR('tablas pasajeros ANUAL'!G11/'tablas pasajeros ANUAL'!G24-1,"-")</f>
        <v>1.1520737327188835E-2</v>
      </c>
      <c r="H11" s="46" t="str">
        <f>IFERROR('tablas pasajeros ANUAL'!H11/'tablas pasajeros ANUAL'!H24-1,"-")</f>
        <v>-</v>
      </c>
    </row>
    <row r="12" spans="2:10" ht="15" customHeight="1">
      <c r="B12" s="41" t="s">
        <v>16</v>
      </c>
      <c r="C12" s="46">
        <f>IFERROR('tablas pasajeros ANUAL'!C12/'tablas pasajeros ANUAL'!C25-1,"-")</f>
        <v>4.9677608440797272E-2</v>
      </c>
      <c r="D12" s="46">
        <f>IFERROR('tablas pasajeros ANUAL'!D12/'tablas pasajeros ANUAL'!D25-1,"-")</f>
        <v>-0.12956068503350704</v>
      </c>
      <c r="E12" s="46">
        <f>IFERROR('tablas pasajeros ANUAL'!E12/'tablas pasajeros ANUAL'!E25-1,"-")</f>
        <v>7.0802208509256337E-2</v>
      </c>
      <c r="F12" s="46">
        <f>IFERROR('tablas pasajeros ANUAL'!F12/'tablas pasajeros ANUAL'!F25-1,"-")</f>
        <v>0.41999999999999993</v>
      </c>
      <c r="G12" s="46">
        <f>IFERROR('tablas pasajeros ANUAL'!G12/'tablas pasajeros ANUAL'!G25-1,"-")</f>
        <v>5.8754406580496799E-4</v>
      </c>
      <c r="H12" s="46" t="str">
        <f>IFERROR('tablas pasajeros ANUAL'!H12/'tablas pasajeros ANUAL'!H25-1,"-")</f>
        <v>-</v>
      </c>
    </row>
    <row r="13" spans="2:10" ht="15" customHeight="1">
      <c r="B13" s="41" t="s">
        <v>17</v>
      </c>
      <c r="C13" s="46">
        <f>IFERROR('tablas pasajeros ANUAL'!C13/'tablas pasajeros ANUAL'!C26-1,"-")</f>
        <v>0.29292557111274875</v>
      </c>
      <c r="D13" s="46">
        <f>IFERROR('tablas pasajeros ANUAL'!D13/'tablas pasajeros ANUAL'!D26-1,"-")</f>
        <v>-0.12774806892453949</v>
      </c>
      <c r="E13" s="46">
        <f>IFERROR('tablas pasajeros ANUAL'!E13/'tablas pasajeros ANUAL'!E26-1,"-")</f>
        <v>0.46672247802427802</v>
      </c>
      <c r="F13" s="46" t="str">
        <f>IFERROR('tablas pasajeros ANUAL'!F13/'tablas pasajeros ANUAL'!F26-1,"-")</f>
        <v>-</v>
      </c>
      <c r="G13" s="46">
        <f>IFERROR('tablas pasajeros ANUAL'!G13/'tablas pasajeros ANUAL'!G26-1,"-")</f>
        <v>-7.3746312684364046E-4</v>
      </c>
      <c r="H13" s="46" t="str">
        <f>IFERROR('tablas pasajeros ANUAL'!H13/'tablas pasajeros ANUAL'!H26-1,"-")</f>
        <v>-</v>
      </c>
    </row>
    <row r="14" spans="2:10" ht="15" customHeight="1">
      <c r="B14" s="41" t="s">
        <v>18</v>
      </c>
      <c r="C14" s="46">
        <f>IFERROR('tablas pasajeros ANUAL'!C14/'tablas pasajeros ANUAL'!C27-1,"-")</f>
        <v>0.17846153846153845</v>
      </c>
      <c r="D14" s="46">
        <f>IFERROR('tablas pasajeros ANUAL'!D14/'tablas pasajeros ANUAL'!D27-1,"-")</f>
        <v>-0.10806697108066976</v>
      </c>
      <c r="E14" s="46">
        <f>IFERROR('tablas pasajeros ANUAL'!E14/'tablas pasajeros ANUAL'!E27-1,"-")</f>
        <v>0.3158119658119658</v>
      </c>
      <c r="F14" s="46" t="str">
        <f>IFERROR('tablas pasajeros ANUAL'!F14/'tablas pasajeros ANUAL'!F27-1,"-")</f>
        <v>-</v>
      </c>
      <c r="G14" s="46">
        <f>IFERROR('tablas pasajeros ANUAL'!G14/'tablas pasajeros ANUAL'!G27-1,"-")</f>
        <v>-0.14294954721862874</v>
      </c>
      <c r="H14" s="46" t="str">
        <f>IFERROR('tablas pasajeros ANUAL'!H14/'tablas pasajeros ANUAL'!H27-1,"-")</f>
        <v>-</v>
      </c>
    </row>
    <row r="15" spans="2:10" ht="15" customHeight="1">
      <c r="B15" s="41" t="s">
        <v>19</v>
      </c>
      <c r="C15" s="46">
        <f>IFERROR('tablas pasajeros ANUAL'!C15/'tablas pasajeros ANUAL'!C28-1,"-")</f>
        <v>-0.15052269019276088</v>
      </c>
      <c r="D15" s="46">
        <f>IFERROR('tablas pasajeros ANUAL'!D15/'tablas pasajeros ANUAL'!D28-1,"-")</f>
        <v>-0.32914046121593288</v>
      </c>
      <c r="E15" s="46">
        <f>IFERROR('tablas pasajeros ANUAL'!E15/'tablas pasajeros ANUAL'!E28-1,"-")</f>
        <v>-0.10660954712362303</v>
      </c>
      <c r="F15" s="46">
        <f>IFERROR('tablas pasajeros ANUAL'!F15/'tablas pasajeros ANUAL'!F28-1,"-")</f>
        <v>0.4742366412213741</v>
      </c>
      <c r="G15" s="46">
        <f>IFERROR('tablas pasajeros ANUAL'!G15/'tablas pasajeros ANUAL'!G28-1,"-")</f>
        <v>-0.18714011516314777</v>
      </c>
      <c r="H15" s="46" t="str">
        <f>IFERROR('tablas pasajeros ANUAL'!H15/'tablas pasajeros ANUAL'!H28-1,"-")</f>
        <v>-</v>
      </c>
    </row>
    <row r="16" spans="2:10" ht="15" customHeight="1">
      <c r="B16" s="41" t="s">
        <v>20</v>
      </c>
      <c r="C16" s="46">
        <f>IFERROR('tablas pasajeros ANUAL'!C16/'tablas pasajeros ANUAL'!C29-1,"-")</f>
        <v>8.407567887612033E-2</v>
      </c>
      <c r="D16" s="46">
        <f>IFERROR('tablas pasajeros ANUAL'!D16/'tablas pasajeros ANUAL'!D29-1,"-")</f>
        <v>-0.16988857564773796</v>
      </c>
      <c r="E16" s="46">
        <f>IFERROR('tablas pasajeros ANUAL'!E16/'tablas pasajeros ANUAL'!E29-1,"-")</f>
        <v>0.44611091733519359</v>
      </c>
      <c r="F16" s="46">
        <f>IFERROR('tablas pasajeros ANUAL'!F16/'tablas pasajeros ANUAL'!F29-1,"-")</f>
        <v>-0.15227367542761783</v>
      </c>
      <c r="G16" s="46">
        <f>IFERROR('tablas pasajeros ANUAL'!G16/'tablas pasajeros ANUAL'!G29-1,"-")</f>
        <v>-3.1948881789137795E-3</v>
      </c>
      <c r="H16" s="46" t="str">
        <f>IFERROR('tablas pasajeros ANUAL'!H16/'tablas pasajeros ANUAL'!H29-1,"-")</f>
        <v>-</v>
      </c>
      <c r="J16" s="47"/>
    </row>
    <row r="17" spans="2:8" ht="15" customHeight="1">
      <c r="B17" s="41" t="s">
        <v>21</v>
      </c>
      <c r="C17" s="46">
        <f>IFERROR('tablas pasajeros ANUAL'!C17/'tablas pasajeros ANUAL'!C30-1,"-")</f>
        <v>0.13338224504768892</v>
      </c>
      <c r="D17" s="46">
        <f>IFERROR('tablas pasajeros ANUAL'!D17/'tablas pasajeros ANUAL'!D30-1,"-")</f>
        <v>-5.2652259332023554E-2</v>
      </c>
      <c r="E17" s="46">
        <f>IFERROR('tablas pasajeros ANUAL'!E17/'tablas pasajeros ANUAL'!E30-1,"-")</f>
        <v>0.33681143708923367</v>
      </c>
      <c r="F17" s="46">
        <f>IFERROR('tablas pasajeros ANUAL'!F17/'tablas pasajeros ANUAL'!F30-1,"-")</f>
        <v>6.5474625295819155E-2</v>
      </c>
      <c r="G17" s="46">
        <f>IFERROR('tablas pasajeros ANUAL'!G17/'tablas pasajeros ANUAL'!G30-1,"-")</f>
        <v>-1.7934002869440802E-3</v>
      </c>
      <c r="H17" s="46" t="str">
        <f>IFERROR('tablas pasajeros ANUAL'!H17/'tablas pasajeros ANUAL'!H30-1,"-")</f>
        <v>-</v>
      </c>
    </row>
    <row r="18" spans="2:8" ht="15" customHeight="1">
      <c r="B18" s="41" t="s">
        <v>22</v>
      </c>
      <c r="C18" s="46">
        <f>IFERROR('tablas pasajeros ANUAL'!C18/'tablas pasajeros ANUAL'!C31-1,"-")</f>
        <v>0.12734499205087446</v>
      </c>
      <c r="D18" s="46">
        <f>IFERROR('tablas pasajeros ANUAL'!D18/'tablas pasajeros ANUAL'!D31-1,"-")</f>
        <v>-2.2016398420892758E-2</v>
      </c>
      <c r="E18" s="46">
        <f>IFERROR('tablas pasajeros ANUAL'!E18/'tablas pasajeros ANUAL'!E31-1,"-")</f>
        <v>0.27433833323681012</v>
      </c>
      <c r="F18" s="46">
        <f>IFERROR('tablas pasajeros ANUAL'!F18/'tablas pasajeros ANUAL'!F31-1,"-")</f>
        <v>0.17879786964240418</v>
      </c>
      <c r="G18" s="46">
        <f>IFERROR('tablas pasajeros ANUAL'!G18/'tablas pasajeros ANUAL'!G31-1,"-")</f>
        <v>-0.10303752233472308</v>
      </c>
      <c r="H18" s="46" t="str">
        <f>IFERROR('tablas pasajeros ANUAL'!H18/'tablas pasajeros ANUAL'!H31-1,"-")</f>
        <v>-</v>
      </c>
    </row>
    <row r="19" spans="2:8" ht="15" customHeight="1">
      <c r="B19" s="40" t="str">
        <f>actualizaciones!$A$2</f>
        <v>año 2010</v>
      </c>
      <c r="C19" s="48">
        <v>2.3927139848977541E-2</v>
      </c>
      <c r="D19" s="48">
        <v>-0.11254272942413879</v>
      </c>
      <c r="E19" s="48">
        <v>0.13480948282606997</v>
      </c>
      <c r="F19" s="48">
        <v>1.4173287083658614E-3</v>
      </c>
      <c r="G19" s="48">
        <v>-4.5887614232937857E-3</v>
      </c>
      <c r="H19" s="48" t="s">
        <v>132</v>
      </c>
    </row>
    <row r="20" spans="2:8" ht="15" hidden="1" customHeight="1" outlineLevel="1">
      <c r="B20" s="41" t="s">
        <v>11</v>
      </c>
      <c r="C20" s="46">
        <f>IFERROR('tablas pasajeros ANUAL'!C20/'tablas pasajeros ANUAL'!C33-1,"-")</f>
        <v>-6.5188681896091505E-2</v>
      </c>
      <c r="D20" s="46">
        <f>IFERROR('tablas pasajeros ANUAL'!D20/'tablas pasajeros ANUAL'!D33-1,"-")</f>
        <v>-0.14530928650529984</v>
      </c>
      <c r="E20" s="46">
        <f>IFERROR('tablas pasajeros ANUAL'!E20/'tablas pasajeros ANUAL'!E33-1,"-")</f>
        <v>8.2355281480007925E-2</v>
      </c>
      <c r="F20" s="46">
        <f>IFERROR('tablas pasajeros ANUAL'!F20/'tablas pasajeros ANUAL'!F33-1,"-")</f>
        <v>-9.3055555555555558E-2</v>
      </c>
      <c r="G20" s="46">
        <f>IFERROR('tablas pasajeros ANUAL'!G20/'tablas pasajeros ANUAL'!G33-1,"-")</f>
        <v>-0.37309644670050757</v>
      </c>
      <c r="H20" s="46" t="str">
        <f>IFERROR('tablas pasajeros ANUAL'!H20/'tablas pasajeros ANUAL'!H33-1,"-")</f>
        <v>-</v>
      </c>
    </row>
    <row r="21" spans="2:8" ht="15" hidden="1" customHeight="1" outlineLevel="1">
      <c r="B21" s="41" t="s">
        <v>12</v>
      </c>
      <c r="C21" s="46">
        <f>IFERROR('tablas pasajeros ANUAL'!C21/'tablas pasajeros ANUAL'!C34-1,"-")</f>
        <v>-0.12899800928998006</v>
      </c>
      <c r="D21" s="46">
        <f>IFERROR('tablas pasajeros ANUAL'!D21/'tablas pasajeros ANUAL'!D34-1,"-")</f>
        <v>-0.26992481203007523</v>
      </c>
      <c r="E21" s="46">
        <f>IFERROR('tablas pasajeros ANUAL'!E21/'tablas pasajeros ANUAL'!E34-1,"-")</f>
        <v>-6.0788368740991361E-2</v>
      </c>
      <c r="F21" s="46">
        <f>IFERROR('tablas pasajeros ANUAL'!F21/'tablas pasajeros ANUAL'!F34-1,"-")</f>
        <v>0.21054011536444683</v>
      </c>
      <c r="G21" s="46">
        <f>IFERROR('tablas pasajeros ANUAL'!G21/'tablas pasajeros ANUAL'!G34-1,"-")</f>
        <v>-0.22724496029321928</v>
      </c>
      <c r="H21" s="46" t="str">
        <f>IFERROR('tablas pasajeros ANUAL'!H21/'tablas pasajeros ANUAL'!H34-1,"-")</f>
        <v>-</v>
      </c>
    </row>
    <row r="22" spans="2:8" ht="15" hidden="1" customHeight="1" outlineLevel="1">
      <c r="B22" s="41" t="s">
        <v>13</v>
      </c>
      <c r="C22" s="46">
        <f>IFERROR('tablas pasajeros ANUAL'!C22/'tablas pasajeros ANUAL'!C35-1,"-")</f>
        <v>-9.7794423637119765E-3</v>
      </c>
      <c r="D22" s="46">
        <f>IFERROR('tablas pasajeros ANUAL'!D22/'tablas pasajeros ANUAL'!D35-1,"-")</f>
        <v>-0.11919001154128628</v>
      </c>
      <c r="E22" s="46">
        <f>IFERROR('tablas pasajeros ANUAL'!E22/'tablas pasajeros ANUAL'!E35-1,"-")</f>
        <v>0.13429581171516647</v>
      </c>
      <c r="F22" s="46">
        <f>IFERROR('tablas pasajeros ANUAL'!F22/'tablas pasajeros ANUAL'!F35-1,"-")</f>
        <v>5.1359516616314105E-2</v>
      </c>
      <c r="G22" s="46">
        <f>IFERROR('tablas pasajeros ANUAL'!G22/'tablas pasajeros ANUAL'!G35-1,"-")</f>
        <v>-0.31804645622394279</v>
      </c>
      <c r="H22" s="46" t="str">
        <f>IFERROR('tablas pasajeros ANUAL'!H22/'tablas pasajeros ANUAL'!H35-1,"-")</f>
        <v>-</v>
      </c>
    </row>
    <row r="23" spans="2:8" ht="15" hidden="1" customHeight="1" outlineLevel="1">
      <c r="B23" s="41" t="s">
        <v>14</v>
      </c>
      <c r="C23" s="46">
        <f>IFERROR('tablas pasajeros ANUAL'!C23/'tablas pasajeros ANUAL'!C36-1,"-")</f>
        <v>0.42070563079116186</v>
      </c>
      <c r="D23" s="46">
        <f>IFERROR('tablas pasajeros ANUAL'!D23/'tablas pasajeros ANUAL'!D36-1,"-")</f>
        <v>0.11872909698996659</v>
      </c>
      <c r="E23" s="46">
        <f>IFERROR('tablas pasajeros ANUAL'!E23/'tablas pasajeros ANUAL'!E36-1,"-")</f>
        <v>0.6292559899117276</v>
      </c>
      <c r="F23" s="46" t="str">
        <f>IFERROR('tablas pasajeros ANUAL'!F23/'tablas pasajeros ANUAL'!F36-1,"-")</f>
        <v>-</v>
      </c>
      <c r="G23" s="46">
        <f>IFERROR('tablas pasajeros ANUAL'!G23/'tablas pasajeros ANUAL'!G36-1,"-")</f>
        <v>-2.2932592077831826E-2</v>
      </c>
      <c r="H23" s="46" t="str">
        <f>IFERROR('tablas pasajeros ANUAL'!H23/'tablas pasajeros ANUAL'!H36-1,"-")</f>
        <v>-</v>
      </c>
    </row>
    <row r="24" spans="2:8" ht="15" hidden="1" customHeight="1" outlineLevel="1">
      <c r="B24" s="41" t="s">
        <v>15</v>
      </c>
      <c r="C24" s="46">
        <f>IFERROR('tablas pasajeros ANUAL'!C24/'tablas pasajeros ANUAL'!C37-1,"-")</f>
        <v>6.903091219419677E-2</v>
      </c>
      <c r="D24" s="46">
        <f>IFERROR('tablas pasajeros ANUAL'!D24/'tablas pasajeros ANUAL'!D37-1,"-")</f>
        <v>3.4074074074074145E-2</v>
      </c>
      <c r="E24" s="46">
        <f>IFERROR('tablas pasajeros ANUAL'!E24/'tablas pasajeros ANUAL'!E37-1,"-")</f>
        <v>7.3679538393253363E-2</v>
      </c>
      <c r="F24" s="46" t="str">
        <f>IFERROR('tablas pasajeros ANUAL'!F24/'tablas pasajeros ANUAL'!F37-1,"-")</f>
        <v>-</v>
      </c>
      <c r="G24" s="46">
        <f>IFERROR('tablas pasajeros ANUAL'!G24/'tablas pasajeros ANUAL'!G37-1,"-")</f>
        <v>-0.2203592814371258</v>
      </c>
      <c r="H24" s="46" t="str">
        <f>IFERROR('tablas pasajeros ANUAL'!H24/'tablas pasajeros ANUAL'!H37-1,"-")</f>
        <v>-</v>
      </c>
    </row>
    <row r="25" spans="2:8" ht="15" hidden="1" customHeight="1" outlineLevel="1">
      <c r="B25" s="41" t="s">
        <v>16</v>
      </c>
      <c r="C25" s="46">
        <f>IFERROR('tablas pasajeros ANUAL'!C25/'tablas pasajeros ANUAL'!C38-1,"-")</f>
        <v>7.5492513790386129E-2</v>
      </c>
      <c r="D25" s="46">
        <f>IFERROR('tablas pasajeros ANUAL'!D25/'tablas pasajeros ANUAL'!D38-1,"-")</f>
        <v>-0.28563829787234041</v>
      </c>
      <c r="E25" s="46">
        <f>IFERROR('tablas pasajeros ANUAL'!E25/'tablas pasajeros ANUAL'!E38-1,"-")</f>
        <v>1.3829436944353013E-2</v>
      </c>
      <c r="F25" s="46" t="str">
        <f>IFERROR('tablas pasajeros ANUAL'!F25/'tablas pasajeros ANUAL'!F38-1,"-")</f>
        <v>-</v>
      </c>
      <c r="G25" s="46">
        <f>IFERROR('tablas pasajeros ANUAL'!G25/'tablas pasajeros ANUAL'!G38-1,"-")</f>
        <v>0.1918767507002801</v>
      </c>
      <c r="H25" s="46" t="str">
        <f>IFERROR('tablas pasajeros ANUAL'!H25/'tablas pasajeros ANUAL'!H38-1,"-")</f>
        <v>-</v>
      </c>
    </row>
    <row r="26" spans="2:8" ht="15" hidden="1" customHeight="1" outlineLevel="1">
      <c r="B26" s="41" t="s">
        <v>17</v>
      </c>
      <c r="C26" s="46">
        <f>IFERROR('tablas pasajeros ANUAL'!C26/'tablas pasajeros ANUAL'!C39-1,"-")</f>
        <v>4.6664095642113379E-2</v>
      </c>
      <c r="D26" s="46">
        <f>IFERROR('tablas pasajeros ANUAL'!D26/'tablas pasajeros ANUAL'!D39-1,"-")</f>
        <v>0.20472440944881898</v>
      </c>
      <c r="E26" s="46">
        <f>IFERROR('tablas pasajeros ANUAL'!E26/'tablas pasajeros ANUAL'!E39-1,"-")</f>
        <v>-1.2541806020066604E-3</v>
      </c>
      <c r="F26" s="46" t="str">
        <f>IFERROR('tablas pasajeros ANUAL'!F26/'tablas pasajeros ANUAL'!F39-1,"-")</f>
        <v>-</v>
      </c>
      <c r="G26" s="46">
        <f>IFERROR('tablas pasajeros ANUAL'!G26/'tablas pasajeros ANUAL'!G39-1,"-")</f>
        <v>-2.9348604151753777E-2</v>
      </c>
      <c r="H26" s="46" t="str">
        <f>IFERROR('tablas pasajeros ANUAL'!H26/'tablas pasajeros ANUAL'!H39-1,"-")</f>
        <v>-</v>
      </c>
    </row>
    <row r="27" spans="2:8" ht="15" hidden="1" customHeight="1" outlineLevel="1">
      <c r="B27" s="41" t="s">
        <v>18</v>
      </c>
      <c r="C27" s="46">
        <f>IFERROR('tablas pasajeros ANUAL'!C27/'tablas pasajeros ANUAL'!C40-1,"-")</f>
        <v>-6.1879848457513931E-2</v>
      </c>
      <c r="D27" s="46">
        <f>IFERROR('tablas pasajeros ANUAL'!D27/'tablas pasajeros ANUAL'!D40-1,"-")</f>
        <v>-5.1263537906137135E-2</v>
      </c>
      <c r="E27" s="46">
        <f>IFERROR('tablas pasajeros ANUAL'!E27/'tablas pasajeros ANUAL'!E40-1,"-")</f>
        <v>-4.723127035830621E-2</v>
      </c>
      <c r="F27" s="46" t="str">
        <f>IFERROR('tablas pasajeros ANUAL'!F27/'tablas pasajeros ANUAL'!F40-1,"-")</f>
        <v>-</v>
      </c>
      <c r="G27" s="46">
        <f>IFERROR('tablas pasajeros ANUAL'!G27/'tablas pasajeros ANUAL'!G40-1,"-")</f>
        <v>-9.1656874265569899E-2</v>
      </c>
      <c r="H27" s="46" t="str">
        <f>IFERROR('tablas pasajeros ANUAL'!H27/'tablas pasajeros ANUAL'!H40-1,"-")</f>
        <v>-</v>
      </c>
    </row>
    <row r="28" spans="2:8" ht="15" hidden="1" customHeight="1" outlineLevel="1">
      <c r="B28" s="41" t="s">
        <v>19</v>
      </c>
      <c r="C28" s="46">
        <f>IFERROR('tablas pasajeros ANUAL'!C28/'tablas pasajeros ANUAL'!C41-1,"-")</f>
        <v>2.9422741975615896E-2</v>
      </c>
      <c r="D28" s="46">
        <f>IFERROR('tablas pasajeros ANUAL'!D28/'tablas pasajeros ANUAL'!D41-1,"-")</f>
        <v>-5.6973400431344356E-2</v>
      </c>
      <c r="E28" s="46">
        <f>IFERROR('tablas pasajeros ANUAL'!E28/'tablas pasajeros ANUAL'!E41-1,"-")</f>
        <v>-3.2449076267171972E-2</v>
      </c>
      <c r="F28" s="46">
        <f>IFERROR('tablas pasajeros ANUAL'!F28/'tablas pasajeros ANUAL'!F41-1,"-")</f>
        <v>1.8950276243093924</v>
      </c>
      <c r="G28" s="46">
        <f>IFERROR('tablas pasajeros ANUAL'!G28/'tablas pasajeros ANUAL'!G41-1,"-")</f>
        <v>0.22157092614302454</v>
      </c>
      <c r="H28" s="46" t="str">
        <f>IFERROR('tablas pasajeros ANUAL'!H28/'tablas pasajeros ANUAL'!H41-1,"-")</f>
        <v>-</v>
      </c>
    </row>
    <row r="29" spans="2:8" ht="15" hidden="1" customHeight="1" outlineLevel="1">
      <c r="B29" s="41" t="s">
        <v>20</v>
      </c>
      <c r="C29" s="46">
        <f>IFERROR('tablas pasajeros ANUAL'!C29/'tablas pasajeros ANUAL'!C42-1,"-")</f>
        <v>-0.14392682702055115</v>
      </c>
      <c r="D29" s="46">
        <f>IFERROR('tablas pasajeros ANUAL'!D29/'tablas pasajeros ANUAL'!D42-1,"-")</f>
        <v>-0.10030798961289933</v>
      </c>
      <c r="E29" s="46">
        <f>IFERROR('tablas pasajeros ANUAL'!E29/'tablas pasajeros ANUAL'!E42-1,"-")</f>
        <v>-0.28727688559638043</v>
      </c>
      <c r="F29" s="46">
        <f>IFERROR('tablas pasajeros ANUAL'!F29/'tablas pasajeros ANUAL'!F42-1,"-")</f>
        <v>0.64234326824254873</v>
      </c>
      <c r="G29" s="46">
        <f>IFERROR('tablas pasajeros ANUAL'!G29/'tablas pasajeros ANUAL'!G42-1,"-")</f>
        <v>-0.17912404930500914</v>
      </c>
      <c r="H29" s="46" t="str">
        <f>IFERROR('tablas pasajeros ANUAL'!H29/'tablas pasajeros ANUAL'!H42-1,"-")</f>
        <v>-</v>
      </c>
    </row>
    <row r="30" spans="2:8" ht="15" hidden="1" customHeight="1" outlineLevel="1">
      <c r="B30" s="41" t="s">
        <v>21</v>
      </c>
      <c r="C30" s="46">
        <f>IFERROR('tablas pasajeros ANUAL'!C30/'tablas pasajeros ANUAL'!C43-1,"-")</f>
        <v>-0.2047655721253705</v>
      </c>
      <c r="D30" s="46">
        <f>IFERROR('tablas pasajeros ANUAL'!D30/'tablas pasajeros ANUAL'!D43-1,"-")</f>
        <v>-0.15555113146194177</v>
      </c>
      <c r="E30" s="46">
        <f>IFERROR('tablas pasajeros ANUAL'!E30/'tablas pasajeros ANUAL'!E43-1,"-")</f>
        <v>-0.31569918397626118</v>
      </c>
      <c r="F30" s="46">
        <f>IFERROR('tablas pasajeros ANUAL'!F30/'tablas pasajeros ANUAL'!F43-1,"-")</f>
        <v>0.62382578992314253</v>
      </c>
      <c r="G30" s="46">
        <f>IFERROR('tablas pasajeros ANUAL'!G30/'tablas pasajeros ANUAL'!G43-1,"-")</f>
        <v>-0.27958656330749354</v>
      </c>
      <c r="H30" s="46" t="str">
        <f>IFERROR('tablas pasajeros ANUAL'!H30/'tablas pasajeros ANUAL'!H43-1,"-")</f>
        <v>-</v>
      </c>
    </row>
    <row r="31" spans="2:8" ht="15" hidden="1" customHeight="1" outlineLevel="1">
      <c r="B31" s="41" t="s">
        <v>22</v>
      </c>
      <c r="C31" s="46">
        <f>IFERROR('tablas pasajeros ANUAL'!C31/'tablas pasajeros ANUAL'!C44-1,"-")</f>
        <v>-9.5636337494907853E-2</v>
      </c>
      <c r="D31" s="46">
        <f>IFERROR('tablas pasajeros ANUAL'!D31/'tablas pasajeros ANUAL'!D44-1,"-")</f>
        <v>-0.17406571356909961</v>
      </c>
      <c r="E31" s="46">
        <f>IFERROR('tablas pasajeros ANUAL'!E31/'tablas pasajeros ANUAL'!E44-1,"-")</f>
        <v>-0.13474644217278009</v>
      </c>
      <c r="F31" s="46">
        <f>IFERROR('tablas pasajeros ANUAL'!F31/'tablas pasajeros ANUAL'!F44-1,"-")</f>
        <v>0.69300128810648354</v>
      </c>
      <c r="G31" s="46">
        <f>IFERROR('tablas pasajeros ANUAL'!G31/'tablas pasajeros ANUAL'!G44-1,"-")</f>
        <v>-4.0022870211549488E-2</v>
      </c>
      <c r="H31" s="46" t="str">
        <f>IFERROR('tablas pasajeros ANUAL'!H31/'tablas pasajeros ANUAL'!H44-1,"-")</f>
        <v>-</v>
      </c>
    </row>
    <row r="32" spans="2:8" ht="15" customHeight="1" collapsed="1">
      <c r="B32" s="42">
        <v>2009</v>
      </c>
      <c r="C32" s="49">
        <f>IFERROR('tablas pasajeros ANUAL'!C32/'tablas pasajeros ANUAL'!C45-1,"-")</f>
        <v>-8.3533064107194299E-2</v>
      </c>
      <c r="D32" s="49">
        <f>IFERROR('tablas pasajeros ANUAL'!D32/'tablas pasajeros ANUAL'!D45-1,"-")</f>
        <v>-0.14407308514665107</v>
      </c>
      <c r="E32" s="49">
        <f>IFERROR('tablas pasajeros ANUAL'!E32/'tablas pasajeros ANUAL'!E45-1,"-")</f>
        <v>-9.3796037341946636E-2</v>
      </c>
      <c r="F32" s="49">
        <f>IFERROR('tablas pasajeros ANUAL'!F32/'tablas pasajeros ANUAL'!F45-1,"-")</f>
        <v>0.43114124052524816</v>
      </c>
      <c r="G32" s="49">
        <f>IFERROR('tablas pasajeros ANUAL'!G32/'tablas pasajeros ANUAL'!G45-1,"-")</f>
        <v>-0.16240513338327744</v>
      </c>
      <c r="H32" s="49" t="str">
        <f>IFERROR('tablas pasajeros ANUAL'!H32/'tablas pasajeros ANUAL'!H45-1,"-")</f>
        <v>-</v>
      </c>
    </row>
    <row r="33" spans="2:8" ht="15" hidden="1" customHeight="1" outlineLevel="1">
      <c r="B33" s="41" t="s">
        <v>11</v>
      </c>
      <c r="C33" s="46">
        <f>IFERROR('tablas pasajeros ANUAL'!C33/'tablas pasajeros ANUAL'!C46-1,"-")</f>
        <v>-0.17236808446315199</v>
      </c>
      <c r="D33" s="46">
        <f>IFERROR('tablas pasajeros ANUAL'!D33/'tablas pasajeros ANUAL'!D46-1,"-")</f>
        <v>-0.20962800875273524</v>
      </c>
      <c r="E33" s="46">
        <f>IFERROR('tablas pasajeros ANUAL'!E33/'tablas pasajeros ANUAL'!E46-1,"-")</f>
        <v>-0.26160399529964751</v>
      </c>
      <c r="F33" s="46">
        <f>IFERROR('tablas pasajeros ANUAL'!F33/'tablas pasajeros ANUAL'!F46-1,"-")</f>
        <v>0.57205240174672478</v>
      </c>
      <c r="G33" s="46">
        <f>IFERROR('tablas pasajeros ANUAL'!G33/'tablas pasajeros ANUAL'!G46-1,"-")</f>
        <v>-7.5117370892018753E-2</v>
      </c>
      <c r="H33" s="46" t="str">
        <f>IFERROR('tablas pasajeros ANUAL'!H33/'tablas pasajeros ANUAL'!H46-1,"-")</f>
        <v>-</v>
      </c>
    </row>
    <row r="34" spans="2:8" ht="15" hidden="1" customHeight="1" outlineLevel="1">
      <c r="B34" s="41" t="s">
        <v>12</v>
      </c>
      <c r="C34" s="46">
        <f>IFERROR('tablas pasajeros ANUAL'!C34/'tablas pasajeros ANUAL'!C47-1,"-")</f>
        <v>-8.9699074074074403E-3</v>
      </c>
      <c r="D34" s="46">
        <f>IFERROR('tablas pasajeros ANUAL'!D34/'tablas pasajeros ANUAL'!D47-1,"-")</f>
        <v>0.1042342818325912</v>
      </c>
      <c r="E34" s="46">
        <f>IFERROR('tablas pasajeros ANUAL'!E34/'tablas pasajeros ANUAL'!E47-1,"-")</f>
        <v>-0.13890237979601749</v>
      </c>
      <c r="F34" s="46">
        <f>IFERROR('tablas pasajeros ANUAL'!F34/'tablas pasajeros ANUAL'!F47-1,"-")</f>
        <v>0.60657118786857622</v>
      </c>
      <c r="G34" s="46">
        <f>IFERROR('tablas pasajeros ANUAL'!G34/'tablas pasajeros ANUAL'!G47-1,"-")</f>
        <v>-0.15225271879854996</v>
      </c>
      <c r="H34" s="46" t="str">
        <f>IFERROR('tablas pasajeros ANUAL'!H34/'tablas pasajeros ANUAL'!H47-1,"-")</f>
        <v>-</v>
      </c>
    </row>
    <row r="35" spans="2:8" ht="15" hidden="1" customHeight="1" outlineLevel="1">
      <c r="B35" s="41" t="s">
        <v>13</v>
      </c>
      <c r="C35" s="46">
        <f>IFERROR('tablas pasajeros ANUAL'!C35/'tablas pasajeros ANUAL'!C48-1,"-")</f>
        <v>6.4373246714897414E-2</v>
      </c>
      <c r="D35" s="46">
        <f>IFERROR('tablas pasajeros ANUAL'!D35/'tablas pasajeros ANUAL'!D48-1,"-")</f>
        <v>-5.0791753809381501E-2</v>
      </c>
      <c r="E35" s="46">
        <f>IFERROR('tablas pasajeros ANUAL'!E35/'tablas pasajeros ANUAL'!E48-1,"-")</f>
        <v>9.4387755102040893E-2</v>
      </c>
      <c r="F35" s="46">
        <f>IFERROR('tablas pasajeros ANUAL'!F35/'tablas pasajeros ANUAL'!F48-1,"-")</f>
        <v>0.48430493273542607</v>
      </c>
      <c r="G35" s="46">
        <f>IFERROR('tablas pasajeros ANUAL'!G35/'tablas pasajeros ANUAL'!G48-1,"-")</f>
        <v>7.8009630818619558E-2</v>
      </c>
      <c r="H35" s="46" t="str">
        <f>IFERROR('tablas pasajeros ANUAL'!H35/'tablas pasajeros ANUAL'!H48-1,"-")</f>
        <v>-</v>
      </c>
    </row>
    <row r="36" spans="2:8" ht="15" hidden="1" customHeight="1" outlineLevel="1">
      <c r="B36" s="41" t="s">
        <v>14</v>
      </c>
      <c r="C36" s="46">
        <f>IFERROR('tablas pasajeros ANUAL'!C36/'tablas pasajeros ANUAL'!C49-1,"-")</f>
        <v>1.6666666666666607E-2</v>
      </c>
      <c r="D36" s="46">
        <f>IFERROR('tablas pasajeros ANUAL'!D36/'tablas pasajeros ANUAL'!D49-1,"-")</f>
        <v>-4.7770700636942665E-2</v>
      </c>
      <c r="E36" s="46">
        <f>IFERROR('tablas pasajeros ANUAL'!E36/'tablas pasajeros ANUAL'!E49-1,"-")</f>
        <v>4.20521446593769E-4</v>
      </c>
      <c r="F36" s="46" t="str">
        <f>IFERROR('tablas pasajeros ANUAL'!F36/'tablas pasajeros ANUAL'!F49-1,"-")</f>
        <v>-</v>
      </c>
      <c r="G36" s="46">
        <f>IFERROR('tablas pasajeros ANUAL'!G36/'tablas pasajeros ANUAL'!G49-1,"-")</f>
        <v>0.14387917329093791</v>
      </c>
      <c r="H36" s="46" t="str">
        <f>IFERROR('tablas pasajeros ANUAL'!H36/'tablas pasajeros ANUAL'!H49-1,"-")</f>
        <v>-</v>
      </c>
    </row>
    <row r="37" spans="2:8" ht="15" hidden="1" customHeight="1" outlineLevel="1">
      <c r="B37" s="41" t="s">
        <v>15</v>
      </c>
      <c r="C37" s="46">
        <f>IFERROR('tablas pasajeros ANUAL'!C37/'tablas pasajeros ANUAL'!C50-1,"-")</f>
        <v>-0.18776956253850896</v>
      </c>
      <c r="D37" s="46">
        <f>IFERROR('tablas pasajeros ANUAL'!D37/'tablas pasajeros ANUAL'!D50-1,"-")</f>
        <v>-0.25660792951541855</v>
      </c>
      <c r="E37" s="46">
        <f>IFERROR('tablas pasajeros ANUAL'!E37/'tablas pasajeros ANUAL'!E50-1,"-")</f>
        <v>-0.30783410138248846</v>
      </c>
      <c r="F37" s="46" t="str">
        <f>IFERROR('tablas pasajeros ANUAL'!F37/'tablas pasajeros ANUAL'!F50-1,"-")</f>
        <v>-</v>
      </c>
      <c r="G37" s="46">
        <f>IFERROR('tablas pasajeros ANUAL'!G37/'tablas pasajeros ANUAL'!G50-1,"-")</f>
        <v>0.17522871217452507</v>
      </c>
      <c r="H37" s="46" t="str">
        <f>IFERROR('tablas pasajeros ANUAL'!H37/'tablas pasajeros ANUAL'!H50-1,"-")</f>
        <v>-</v>
      </c>
    </row>
    <row r="38" spans="2:8" ht="15" hidden="1" customHeight="1" outlineLevel="1">
      <c r="B38" s="41" t="s">
        <v>16</v>
      </c>
      <c r="C38" s="46">
        <f>IFERROR('tablas pasajeros ANUAL'!C38/'tablas pasajeros ANUAL'!C51-1,"-")</f>
        <v>-0.16171224732461353</v>
      </c>
      <c r="D38" s="46">
        <f>IFERROR('tablas pasajeros ANUAL'!D38/'tablas pasajeros ANUAL'!D51-1,"-")</f>
        <v>-0.20975199663724253</v>
      </c>
      <c r="E38" s="46">
        <f>IFERROR('tablas pasajeros ANUAL'!E38/'tablas pasajeros ANUAL'!E51-1,"-")</f>
        <v>-0.21807415036045319</v>
      </c>
      <c r="F38" s="46" t="str">
        <f>IFERROR('tablas pasajeros ANUAL'!F38/'tablas pasajeros ANUAL'!F51-1,"-")</f>
        <v>-</v>
      </c>
      <c r="G38" s="46">
        <f>IFERROR('tablas pasajeros ANUAL'!G38/'tablas pasajeros ANUAL'!G51-1,"-")</f>
        <v>9.3415007656967752E-2</v>
      </c>
      <c r="H38" s="46" t="str">
        <f>IFERROR('tablas pasajeros ANUAL'!H38/'tablas pasajeros ANUAL'!H51-1,"-")</f>
        <v>-</v>
      </c>
    </row>
    <row r="39" spans="2:8" ht="15" hidden="1" customHeight="1" outlineLevel="1">
      <c r="B39" s="41" t="s">
        <v>17</v>
      </c>
      <c r="C39" s="46">
        <f>IFERROR('tablas pasajeros ANUAL'!C39/'tablas pasajeros ANUAL'!C52-1,"-")</f>
        <v>1.7261671243624876E-2</v>
      </c>
      <c r="D39" s="46">
        <f>IFERROR('tablas pasajeros ANUAL'!D39/'tablas pasajeros ANUAL'!D52-1,"-")</f>
        <v>0.14602132895816244</v>
      </c>
      <c r="E39" s="46">
        <f>IFERROR('tablas pasajeros ANUAL'!E39/'tablas pasajeros ANUAL'!E52-1,"-")</f>
        <v>3.1034482758620641E-2</v>
      </c>
      <c r="F39" s="46" t="str">
        <f>IFERROR('tablas pasajeros ANUAL'!F39/'tablas pasajeros ANUAL'!F52-1,"-")</f>
        <v>-</v>
      </c>
      <c r="G39" s="46">
        <f>IFERROR('tablas pasajeros ANUAL'!G39/'tablas pasajeros ANUAL'!G52-1,"-")</f>
        <v>-0.10391276459268761</v>
      </c>
      <c r="H39" s="46" t="str">
        <f>IFERROR('tablas pasajeros ANUAL'!H39/'tablas pasajeros ANUAL'!H52-1,"-")</f>
        <v>-</v>
      </c>
    </row>
    <row r="40" spans="2:8" ht="15" hidden="1" customHeight="1" outlineLevel="1">
      <c r="B40" s="41" t="s">
        <v>18</v>
      </c>
      <c r="C40" s="46">
        <f>IFERROR('tablas pasajeros ANUAL'!C40/'tablas pasajeros ANUAL'!C53-1,"-")</f>
        <v>-1.8764383076650737E-2</v>
      </c>
      <c r="D40" s="46">
        <f>IFERROR('tablas pasajeros ANUAL'!D40/'tablas pasajeros ANUAL'!D53-1,"-")</f>
        <v>-8.520475561426688E-2</v>
      </c>
      <c r="E40" s="46">
        <f>IFERROR('tablas pasajeros ANUAL'!E40/'tablas pasajeros ANUAL'!E53-1,"-")</f>
        <v>-0.15746140651801033</v>
      </c>
      <c r="F40" s="46" t="str">
        <f>IFERROR('tablas pasajeros ANUAL'!F40/'tablas pasajeros ANUAL'!F53-1,"-")</f>
        <v>-</v>
      </c>
      <c r="G40" s="46">
        <f>IFERROR('tablas pasajeros ANUAL'!G40/'tablas pasajeros ANUAL'!G53-1,"-")</f>
        <v>0.39508196721311473</v>
      </c>
      <c r="H40" s="46" t="str">
        <f>IFERROR('tablas pasajeros ANUAL'!H40/'tablas pasajeros ANUAL'!H53-1,"-")</f>
        <v>-</v>
      </c>
    </row>
    <row r="41" spans="2:8" ht="15" hidden="1" customHeight="1" outlineLevel="1">
      <c r="B41" s="41" t="s">
        <v>19</v>
      </c>
      <c r="C41" s="46">
        <f>IFERROR('tablas pasajeros ANUAL'!C41/'tablas pasajeros ANUAL'!C54-1,"-")</f>
        <v>-0.10079427228996529</v>
      </c>
      <c r="D41" s="46">
        <f>IFERROR('tablas pasajeros ANUAL'!D41/'tablas pasajeros ANUAL'!D54-1,"-")</f>
        <v>-0.23560928698997119</v>
      </c>
      <c r="E41" s="46">
        <f>IFERROR('tablas pasajeros ANUAL'!E41/'tablas pasajeros ANUAL'!E54-1,"-")</f>
        <v>5.7747713892020602E-2</v>
      </c>
      <c r="F41" s="46">
        <f>IFERROR('tablas pasajeros ANUAL'!F41/'tablas pasajeros ANUAL'!F54-1,"-")</f>
        <v>-0.31178707224334601</v>
      </c>
      <c r="G41" s="46">
        <f>IFERROR('tablas pasajeros ANUAL'!G41/'tablas pasajeros ANUAL'!G54-1,"-")</f>
        <v>-0.18373205741626797</v>
      </c>
      <c r="H41" s="46" t="str">
        <f>IFERROR('tablas pasajeros ANUAL'!H41/'tablas pasajeros ANUAL'!H54-1,"-")</f>
        <v>-</v>
      </c>
    </row>
    <row r="42" spans="2:8" ht="15" hidden="1" customHeight="1" outlineLevel="1">
      <c r="B42" s="41" t="s">
        <v>20</v>
      </c>
      <c r="C42" s="46">
        <f>IFERROR('tablas pasajeros ANUAL'!C42/'tablas pasajeros ANUAL'!C55-1,"-")</f>
        <v>2.1775465524141335E-2</v>
      </c>
      <c r="D42" s="46">
        <f>IFERROR('tablas pasajeros ANUAL'!D42/'tablas pasajeros ANUAL'!D55-1,"-")</f>
        <v>0.11373419424266884</v>
      </c>
      <c r="E42" s="46">
        <f>IFERROR('tablas pasajeros ANUAL'!E42/'tablas pasajeros ANUAL'!E55-1,"-")</f>
        <v>-8.8796266932451462E-2</v>
      </c>
      <c r="F42" s="46">
        <f>IFERROR('tablas pasajeros ANUAL'!F42/'tablas pasajeros ANUAL'!F55-1,"-")</f>
        <v>0.69413813116656997</v>
      </c>
      <c r="G42" s="46">
        <f>IFERROR('tablas pasajeros ANUAL'!G42/'tablas pasajeros ANUAL'!G55-1,"-")</f>
        <v>-5.2424639580606058E-4</v>
      </c>
      <c r="H42" s="46" t="str">
        <f>IFERROR('tablas pasajeros ANUAL'!H42/'tablas pasajeros ANUAL'!H55-1,"-")</f>
        <v>-</v>
      </c>
    </row>
    <row r="43" spans="2:8" ht="15" hidden="1" customHeight="1" outlineLevel="1">
      <c r="B43" s="41" t="s">
        <v>21</v>
      </c>
      <c r="C43" s="46">
        <f>IFERROR('tablas pasajeros ANUAL'!C43/'tablas pasajeros ANUAL'!C56-1,"-")</f>
        <v>0.11859760872970293</v>
      </c>
      <c r="D43" s="46">
        <f>IFERROR('tablas pasajeros ANUAL'!D43/'tablas pasajeros ANUAL'!D56-1,"-")</f>
        <v>2.2805945835878694E-2</v>
      </c>
      <c r="E43" s="46">
        <f>IFERROR('tablas pasajeros ANUAL'!E43/'tablas pasajeros ANUAL'!E56-1,"-")</f>
        <v>0.15795125093954687</v>
      </c>
      <c r="F43" s="46">
        <f>IFERROR('tablas pasajeros ANUAL'!F43/'tablas pasajeros ANUAL'!F56-1,"-")</f>
        <v>0.60410958904109591</v>
      </c>
      <c r="G43" s="46">
        <f>IFERROR('tablas pasajeros ANUAL'!G43/'tablas pasajeros ANUAL'!G56-1,"-")</f>
        <v>0.10983653570404361</v>
      </c>
      <c r="H43" s="46" t="str">
        <f>IFERROR('tablas pasajeros ANUAL'!H43/'tablas pasajeros ANUAL'!H56-1,"-")</f>
        <v>-</v>
      </c>
    </row>
    <row r="44" spans="2:8" ht="15" hidden="1" customHeight="1" outlineLevel="1">
      <c r="B44" s="41" t="s">
        <v>22</v>
      </c>
      <c r="C44" s="46">
        <f>IFERROR('tablas pasajeros ANUAL'!C44/'tablas pasajeros ANUAL'!C57-1,"-")</f>
        <v>3.8549599323079997E-2</v>
      </c>
      <c r="D44" s="46">
        <f>IFERROR('tablas pasajeros ANUAL'!D44/'tablas pasajeros ANUAL'!D57-1,"-")</f>
        <v>3.2366649404453662E-2</v>
      </c>
      <c r="E44" s="46">
        <f>IFERROR('tablas pasajeros ANUAL'!E44/'tablas pasajeros ANUAL'!E57-1,"-")</f>
        <v>3.1851085832471648E-2</v>
      </c>
      <c r="F44" s="46">
        <f>IFERROR('tablas pasajeros ANUAL'!F44/'tablas pasajeros ANUAL'!F57-1,"-")</f>
        <v>0.38713519952352593</v>
      </c>
      <c r="G44" s="46">
        <f>IFERROR('tablas pasajeros ANUAL'!G44/'tablas pasajeros ANUAL'!G57-1,"-")</f>
        <v>-5.8411843876177705E-2</v>
      </c>
      <c r="H44" s="46" t="str">
        <f>IFERROR('tablas pasajeros ANUAL'!H44/'tablas pasajeros ANUAL'!H57-1,"-")</f>
        <v>-</v>
      </c>
    </row>
    <row r="45" spans="2:8" ht="15" customHeight="1" collapsed="1">
      <c r="B45" s="43">
        <v>2008</v>
      </c>
      <c r="C45" s="50">
        <f>IFERROR('tablas pasajeros ANUAL'!C45/'tablas pasajeros ANUAL'!C58-1,"-")</f>
        <v>-1.1407159498272534E-2</v>
      </c>
      <c r="D45" s="50">
        <f>IFERROR('tablas pasajeros ANUAL'!D45/'tablas pasajeros ANUAL'!D58-1,"-")</f>
        <v>-2.6646751306945493E-2</v>
      </c>
      <c r="E45" s="50">
        <f>IFERROR('tablas pasajeros ANUAL'!E45/'tablas pasajeros ANUAL'!E58-1,"-")</f>
        <v>-5.188189511581176E-2</v>
      </c>
      <c r="F45" s="50">
        <f>IFERROR('tablas pasajeros ANUAL'!F45/'tablas pasajeros ANUAL'!F58-1,"-")</f>
        <v>0.52383276394989431</v>
      </c>
      <c r="G45" s="50">
        <f>IFERROR('tablas pasajeros ANUAL'!G45/'tablas pasajeros ANUAL'!G58-1,"-")</f>
        <v>6.1925558959652349E-4</v>
      </c>
      <c r="H45" s="50" t="str">
        <f>IFERROR('tablas pasajeros ANUAL'!H45/'tablas pasajeros ANUAL'!H58-1,"-")</f>
        <v>-</v>
      </c>
    </row>
    <row r="46" spans="2:8" ht="15" hidden="1" customHeight="1" outlineLevel="1">
      <c r="B46" s="41" t="s">
        <v>11</v>
      </c>
      <c r="C46" s="46">
        <f>IFERROR('tablas pasajeros ANUAL'!C46/'tablas pasajeros ANUAL'!C59-1,"-")</f>
        <v>0.10027634205004854</v>
      </c>
      <c r="D46" s="46">
        <f>IFERROR('tablas pasajeros ANUAL'!D46/'tablas pasajeros ANUAL'!D59-1,"-")</f>
        <v>0.1108410306271268</v>
      </c>
      <c r="E46" s="46">
        <f>IFERROR('tablas pasajeros ANUAL'!E46/'tablas pasajeros ANUAL'!E59-1,"-")</f>
        <v>1.7384806973848033E-2</v>
      </c>
      <c r="F46" s="46">
        <f>IFERROR('tablas pasajeros ANUAL'!F46/'tablas pasajeros ANUAL'!F59-1,"-")</f>
        <v>1.5682242990654207</v>
      </c>
      <c r="G46" s="46">
        <f>IFERROR('tablas pasajeros ANUAL'!G46/'tablas pasajeros ANUAL'!G59-1,"-")</f>
        <v>8.3663086489542016E-2</v>
      </c>
      <c r="H46" s="46" t="str">
        <f>IFERROR('tablas pasajeros ANUAL'!H46/'tablas pasajeros ANUAL'!H59-1,"-")</f>
        <v>-</v>
      </c>
    </row>
    <row r="47" spans="2:8" ht="15" hidden="1" customHeight="1" outlineLevel="1">
      <c r="B47" s="41" t="s">
        <v>12</v>
      </c>
      <c r="C47" s="46">
        <f>IFERROR('tablas pasajeros ANUAL'!C47/'tablas pasajeros ANUAL'!C60-1,"-")</f>
        <v>0.1232051054777521</v>
      </c>
      <c r="D47" s="46">
        <f>IFERROR('tablas pasajeros ANUAL'!D47/'tablas pasajeros ANUAL'!D60-1,"-")</f>
        <v>8.7766830870279255E-2</v>
      </c>
      <c r="E47" s="46">
        <f>IFERROR('tablas pasajeros ANUAL'!E47/'tablas pasajeros ANUAL'!E60-1,"-")</f>
        <v>6.3899414398897791E-2</v>
      </c>
      <c r="F47" s="46">
        <f>IFERROR('tablas pasajeros ANUAL'!F47/'tablas pasajeros ANUAL'!F60-1,"-")</f>
        <v>1.6087912087912088</v>
      </c>
      <c r="G47" s="46">
        <f>IFERROR('tablas pasajeros ANUAL'!G47/'tablas pasajeros ANUAL'!G60-1,"-")</f>
        <v>0.1569802276812462</v>
      </c>
      <c r="H47" s="46" t="str">
        <f>IFERROR('tablas pasajeros ANUAL'!H47/'tablas pasajeros ANUAL'!H60-1,"-")</f>
        <v>-</v>
      </c>
    </row>
    <row r="48" spans="2:8" ht="15" hidden="1" customHeight="1" outlineLevel="1">
      <c r="B48" s="41" t="s">
        <v>13</v>
      </c>
      <c r="C48" s="46">
        <f>IFERROR('tablas pasajeros ANUAL'!C48/'tablas pasajeros ANUAL'!C61-1,"-")</f>
        <v>0.18419442258938723</v>
      </c>
      <c r="D48" s="46">
        <f>IFERROR('tablas pasajeros ANUAL'!D48/'tablas pasajeros ANUAL'!D61-1,"-")</f>
        <v>0.16728667751685644</v>
      </c>
      <c r="E48" s="46">
        <f>IFERROR('tablas pasajeros ANUAL'!E48/'tablas pasajeros ANUAL'!E61-1,"-")</f>
        <v>0.18880845235765986</v>
      </c>
      <c r="F48" s="46">
        <f>IFERROR('tablas pasajeros ANUAL'!F48/'tablas pasajeros ANUAL'!F61-1,"-")</f>
        <v>0.70066730219256446</v>
      </c>
      <c r="G48" s="46">
        <f>IFERROR('tablas pasajeros ANUAL'!G48/'tablas pasajeros ANUAL'!G61-1,"-")</f>
        <v>3.660565723793674E-2</v>
      </c>
      <c r="H48" s="46" t="str">
        <f>IFERROR('tablas pasajeros ANUAL'!H48/'tablas pasajeros ANUAL'!H61-1,"-")</f>
        <v>-</v>
      </c>
    </row>
    <row r="49" spans="2:8" ht="15" hidden="1" customHeight="1" outlineLevel="1">
      <c r="B49" s="41" t="s">
        <v>14</v>
      </c>
      <c r="C49" s="46">
        <f>IFERROR('tablas pasajeros ANUAL'!C49/'tablas pasajeros ANUAL'!C62-1,"-")</f>
        <v>-2.4734982332155431E-2</v>
      </c>
      <c r="D49" s="46">
        <f>IFERROR('tablas pasajeros ANUAL'!D49/'tablas pasajeros ANUAL'!D62-1,"-")</f>
        <v>0.61301369863013688</v>
      </c>
      <c r="E49" s="46">
        <f>IFERROR('tablas pasajeros ANUAL'!E49/'tablas pasajeros ANUAL'!E62-1,"-")</f>
        <v>0.10656119125174501</v>
      </c>
      <c r="F49" s="46" t="str">
        <f>IFERROR('tablas pasajeros ANUAL'!F49/'tablas pasajeros ANUAL'!F62-1,"-")</f>
        <v>-</v>
      </c>
      <c r="G49" s="46">
        <f>IFERROR('tablas pasajeros ANUAL'!G49/'tablas pasajeros ANUAL'!G62-1,"-")</f>
        <v>-0.46308151941954756</v>
      </c>
      <c r="H49" s="46" t="str">
        <f>IFERROR('tablas pasajeros ANUAL'!H49/'tablas pasajeros ANUAL'!H62-1,"-")</f>
        <v>-</v>
      </c>
    </row>
    <row r="50" spans="2:8" ht="15" hidden="1" customHeight="1" outlineLevel="1">
      <c r="B50" s="41" t="s">
        <v>15</v>
      </c>
      <c r="C50" s="46">
        <f>IFERROR('tablas pasajeros ANUAL'!C50/'tablas pasajeros ANUAL'!C63-1,"-")</f>
        <v>8.2000000000000073E-2</v>
      </c>
      <c r="D50" s="46">
        <f>IFERROR('tablas pasajeros ANUAL'!D50/'tablas pasajeros ANUAL'!D63-1,"-")</f>
        <v>0.28248587570621475</v>
      </c>
      <c r="E50" s="46">
        <f>IFERROR('tablas pasajeros ANUAL'!E50/'tablas pasajeros ANUAL'!E63-1,"-")</f>
        <v>0.18320610687022909</v>
      </c>
      <c r="F50" s="46" t="str">
        <f>IFERROR('tablas pasajeros ANUAL'!F50/'tablas pasajeros ANUAL'!F63-1,"-")</f>
        <v>-</v>
      </c>
      <c r="G50" s="46">
        <f>IFERROR('tablas pasajeros ANUAL'!G50/'tablas pasajeros ANUAL'!G63-1,"-")</f>
        <v>-0.22476813966175668</v>
      </c>
      <c r="H50" s="46" t="str">
        <f>IFERROR('tablas pasajeros ANUAL'!H50/'tablas pasajeros ANUAL'!H63-1,"-")</f>
        <v>-</v>
      </c>
    </row>
    <row r="51" spans="2:8" ht="15" hidden="1" customHeight="1" outlineLevel="1">
      <c r="B51" s="41" t="s">
        <v>16</v>
      </c>
      <c r="C51" s="46">
        <f>IFERROR('tablas pasajeros ANUAL'!C51/'tablas pasajeros ANUAL'!C64-1,"-")</f>
        <v>0.24715768660405346</v>
      </c>
      <c r="D51" s="46">
        <f>IFERROR('tablas pasajeros ANUAL'!D51/'tablas pasajeros ANUAL'!D64-1,"-")</f>
        <v>1.0544041450777204</v>
      </c>
      <c r="E51" s="46">
        <f>IFERROR('tablas pasajeros ANUAL'!E51/'tablas pasajeros ANUAL'!E64-1,"-")</f>
        <v>0.26185834957764786</v>
      </c>
      <c r="F51" s="46" t="str">
        <f>IFERROR('tablas pasajeros ANUAL'!F51/'tablas pasajeros ANUAL'!F64-1,"-")</f>
        <v>-</v>
      </c>
      <c r="G51" s="46">
        <f>IFERROR('tablas pasajeros ANUAL'!G51/'tablas pasajeros ANUAL'!G64-1,"-")</f>
        <v>-0.28750681942171308</v>
      </c>
      <c r="H51" s="46" t="str">
        <f>IFERROR('tablas pasajeros ANUAL'!H51/'tablas pasajeros ANUAL'!H64-1,"-")</f>
        <v>-</v>
      </c>
    </row>
    <row r="52" spans="2:8" ht="15" hidden="1" customHeight="1" outlineLevel="1">
      <c r="B52" s="41" t="s">
        <v>17</v>
      </c>
      <c r="C52" s="46">
        <f>IFERROR('tablas pasajeros ANUAL'!C52/'tablas pasajeros ANUAL'!C65-1,"-")</f>
        <v>-0.12899367845549292</v>
      </c>
      <c r="D52" s="46">
        <f>IFERROR('tablas pasajeros ANUAL'!D52/'tablas pasajeros ANUAL'!D65-1,"-")</f>
        <v>4.9956933677863802E-2</v>
      </c>
      <c r="E52" s="46">
        <f>IFERROR('tablas pasajeros ANUAL'!E52/'tablas pasajeros ANUAL'!E65-1,"-")</f>
        <v>1.6206745510293441E-2</v>
      </c>
      <c r="F52" s="46" t="str">
        <f>IFERROR('tablas pasajeros ANUAL'!F52/'tablas pasajeros ANUAL'!F65-1,"-")</f>
        <v>-</v>
      </c>
      <c r="G52" s="46">
        <f>IFERROR('tablas pasajeros ANUAL'!G52/'tablas pasajeros ANUAL'!G65-1,"-")</f>
        <v>-0.35284350352843508</v>
      </c>
      <c r="H52" s="46" t="str">
        <f>IFERROR('tablas pasajeros ANUAL'!H52/'tablas pasajeros ANUAL'!H65-1,"-")</f>
        <v>-</v>
      </c>
    </row>
    <row r="53" spans="2:8" ht="15" hidden="1" customHeight="1" outlineLevel="1">
      <c r="B53" s="41" t="s">
        <v>18</v>
      </c>
      <c r="C53" s="46">
        <f>IFERROR('tablas pasajeros ANUAL'!C53/'tablas pasajeros ANUAL'!C66-1,"-")</f>
        <v>-5.4560669456066968E-2</v>
      </c>
      <c r="D53" s="46">
        <f>IFERROR('tablas pasajeros ANUAL'!D53/'tablas pasajeros ANUAL'!D66-1,"-")</f>
        <v>7.0721357850070721E-2</v>
      </c>
      <c r="E53" s="46">
        <f>IFERROR('tablas pasajeros ANUAL'!E53/'tablas pasajeros ANUAL'!E66-1,"-")</f>
        <v>9.5452837279218272E-2</v>
      </c>
      <c r="F53" s="46" t="str">
        <f>IFERROR('tablas pasajeros ANUAL'!F53/'tablas pasajeros ANUAL'!F66-1,"-")</f>
        <v>-</v>
      </c>
      <c r="G53" s="46">
        <f>IFERROR('tablas pasajeros ANUAL'!G53/'tablas pasajeros ANUAL'!G66-1,"-")</f>
        <v>-0.35789473684210527</v>
      </c>
      <c r="H53" s="46" t="str">
        <f>IFERROR('tablas pasajeros ANUAL'!H53/'tablas pasajeros ANUAL'!H66-1,"-")</f>
        <v>-</v>
      </c>
    </row>
    <row r="54" spans="2:8" ht="15" hidden="1" customHeight="1" outlineLevel="1">
      <c r="B54" s="41" t="s">
        <v>19</v>
      </c>
      <c r="C54" s="46">
        <f>IFERROR('tablas pasajeros ANUAL'!C54/'tablas pasajeros ANUAL'!C67-1,"-")</f>
        <v>-0.22549062080318849</v>
      </c>
      <c r="D54" s="46">
        <f>IFERROR('tablas pasajeros ANUAL'!D54/'tablas pasajeros ANUAL'!D67-1,"-")</f>
        <v>-0.15517641597028786</v>
      </c>
      <c r="E54" s="46">
        <f>IFERROR('tablas pasajeros ANUAL'!E54/'tablas pasajeros ANUAL'!E67-1,"-")</f>
        <v>-0.27135815991237677</v>
      </c>
      <c r="F54" s="46">
        <f>IFERROR('tablas pasajeros ANUAL'!F54/'tablas pasajeros ANUAL'!F67-1,"-")</f>
        <v>0.52906976744186052</v>
      </c>
      <c r="G54" s="46">
        <f>IFERROR('tablas pasajeros ANUAL'!G54/'tablas pasajeros ANUAL'!G67-1,"-")</f>
        <v>-0.34006946637196089</v>
      </c>
      <c r="H54" s="46" t="str">
        <f>IFERROR('tablas pasajeros ANUAL'!H54/'tablas pasajeros ANUAL'!H67-1,"-")</f>
        <v>-</v>
      </c>
    </row>
    <row r="55" spans="2:8" ht="15" hidden="1" customHeight="1" outlineLevel="1">
      <c r="B55" s="41" t="s">
        <v>20</v>
      </c>
      <c r="C55" s="46">
        <f>IFERROR('tablas pasajeros ANUAL'!C55/'tablas pasajeros ANUAL'!C68-1,"-")</f>
        <v>2.0737216455209539E-2</v>
      </c>
      <c r="D55" s="46">
        <f>IFERROR('tablas pasajeros ANUAL'!D55/'tablas pasajeros ANUAL'!D68-1,"-")</f>
        <v>9.0189177298724221E-2</v>
      </c>
      <c r="E55" s="46">
        <f>IFERROR('tablas pasajeros ANUAL'!E55/'tablas pasajeros ANUAL'!E68-1,"-")</f>
        <v>1.3685419058553361E-2</v>
      </c>
      <c r="F55" s="46">
        <f>IFERROR('tablas pasajeros ANUAL'!F55/'tablas pasajeros ANUAL'!F68-1,"-")</f>
        <v>-5.5372807017543879E-2</v>
      </c>
      <c r="G55" s="46">
        <f>IFERROR('tablas pasajeros ANUAL'!G55/'tablas pasajeros ANUAL'!G68-1,"-")</f>
        <v>-0.12879652888787396</v>
      </c>
      <c r="H55" s="46" t="str">
        <f>IFERROR('tablas pasajeros ANUAL'!H55/'tablas pasajeros ANUAL'!H68-1,"-")</f>
        <v>-</v>
      </c>
    </row>
    <row r="56" spans="2:8" ht="15" hidden="1" customHeight="1" outlineLevel="1">
      <c r="B56" s="41" t="s">
        <v>21</v>
      </c>
      <c r="C56" s="46">
        <f>IFERROR('tablas pasajeros ANUAL'!C56/'tablas pasajeros ANUAL'!C69-1,"-")</f>
        <v>-7.2314249733604563E-2</v>
      </c>
      <c r="D56" s="46">
        <f>IFERROR('tablas pasajeros ANUAL'!D56/'tablas pasajeros ANUAL'!D69-1,"-")</f>
        <v>1.5998896627818837E-2</v>
      </c>
      <c r="E56" s="46">
        <f>IFERROR('tablas pasajeros ANUAL'!E56/'tablas pasajeros ANUAL'!E69-1,"-")</f>
        <v>-0.12873047057722897</v>
      </c>
      <c r="F56" s="46">
        <f>IFERROR('tablas pasajeros ANUAL'!F56/'tablas pasajeros ANUAL'!F69-1,"-")</f>
        <v>0.22483221476510074</v>
      </c>
      <c r="G56" s="46">
        <f>IFERROR('tablas pasajeros ANUAL'!G56/'tablas pasajeros ANUAL'!G69-1,"-")</f>
        <v>-0.17389244254915892</v>
      </c>
      <c r="H56" s="46" t="str">
        <f>IFERROR('tablas pasajeros ANUAL'!H56/'tablas pasajeros ANUAL'!H69-1,"-")</f>
        <v>-</v>
      </c>
    </row>
    <row r="57" spans="2:8" ht="15" hidden="1" customHeight="1" outlineLevel="1">
      <c r="B57" s="41" t="s">
        <v>22</v>
      </c>
      <c r="C57" s="46">
        <f>IFERROR('tablas pasajeros ANUAL'!C57/'tablas pasajeros ANUAL'!C70-1,"-")</f>
        <v>2.569924399311363E-3</v>
      </c>
      <c r="D57" s="46">
        <f>IFERROR('tablas pasajeros ANUAL'!D57/'tablas pasajeros ANUAL'!D70-1,"-")</f>
        <v>-5.7243988770901977E-2</v>
      </c>
      <c r="E57" s="46">
        <f>IFERROR('tablas pasajeros ANUAL'!E57/'tablas pasajeros ANUAL'!E70-1,"-")</f>
        <v>4.5461916860370932E-2</v>
      </c>
      <c r="F57" s="46">
        <f>IFERROR('tablas pasajeros ANUAL'!F57/'tablas pasajeros ANUAL'!F70-1,"-")</f>
        <v>1.3158620689655174</v>
      </c>
      <c r="G57" s="46">
        <f>IFERROR('tablas pasajeros ANUAL'!G57/'tablas pasajeros ANUAL'!G70-1,"-")</f>
        <v>-0.16871783396733053</v>
      </c>
      <c r="H57" s="46" t="str">
        <f>IFERROR('tablas pasajeros ANUAL'!H57/'tablas pasajeros ANUAL'!H70-1,"-")</f>
        <v>-</v>
      </c>
    </row>
    <row r="58" spans="2:8" ht="15" customHeight="1" collapsed="1">
      <c r="B58" s="43">
        <v>2007</v>
      </c>
      <c r="C58" s="50">
        <f>IFERROR('tablas pasajeros ANUAL'!C58/'tablas pasajeros ANUAL'!C71-1,"-")</f>
        <v>2.1548595786068825E-2</v>
      </c>
      <c r="D58" s="50">
        <f>IFERROR('tablas pasajeros ANUAL'!D58/'tablas pasajeros ANUAL'!D71-1,"-")</f>
        <v>6.1137585984636367E-2</v>
      </c>
      <c r="E58" s="50">
        <f>IFERROR('tablas pasajeros ANUAL'!E58/'tablas pasajeros ANUAL'!E71-1,"-")</f>
        <v>4.7731622199707058E-3</v>
      </c>
      <c r="F58" s="50">
        <f>IFERROR('tablas pasajeros ANUAL'!F58/'tablas pasajeros ANUAL'!F71-1,"-")</f>
        <v>0.72814169243744731</v>
      </c>
      <c r="G58" s="50">
        <f>IFERROR('tablas pasajeros ANUAL'!G58/'tablas pasajeros ANUAL'!G71-1,"-")</f>
        <v>-0.15789762590915324</v>
      </c>
      <c r="H58" s="50" t="str">
        <f>IFERROR('tablas pasajeros ANUAL'!H58/'tablas pasajeros ANUAL'!H71-1,"-")</f>
        <v>-</v>
      </c>
    </row>
    <row r="59" spans="2:8" ht="15" hidden="1" customHeight="1" outlineLevel="1">
      <c r="B59" s="41" t="s">
        <v>11</v>
      </c>
      <c r="C59" s="46">
        <f>IFERROR('tablas pasajeros ANUAL'!C59/'tablas pasajeros ANUAL'!C72-1,"-")</f>
        <v>8.5339776167069337E-2</v>
      </c>
      <c r="D59" s="46">
        <f>IFERROR('tablas pasajeros ANUAL'!D59/'tablas pasajeros ANUAL'!D72-1,"-")</f>
        <v>0.18500534935396273</v>
      </c>
      <c r="E59" s="46">
        <f>IFERROR('tablas pasajeros ANUAL'!E59/'tablas pasajeros ANUAL'!E72-1,"-")</f>
        <v>6.2956687493381347E-2</v>
      </c>
      <c r="F59" s="46">
        <f>IFERROR('tablas pasajeros ANUAL'!F59/'tablas pasajeros ANUAL'!F72-1,"-")</f>
        <v>0.21040723981900444</v>
      </c>
      <c r="G59" s="46">
        <f>IFERROR('tablas pasajeros ANUAL'!G59/'tablas pasajeros ANUAL'!G72-1,"-")</f>
        <v>-0.1345401174168297</v>
      </c>
      <c r="H59" s="46" t="str">
        <f>IFERROR('tablas pasajeros ANUAL'!H59/'tablas pasajeros ANUAL'!H72-1,"-")</f>
        <v>-</v>
      </c>
    </row>
    <row r="60" spans="2:8" ht="15" hidden="1" customHeight="1" outlineLevel="1">
      <c r="B60" s="41" t="s">
        <v>12</v>
      </c>
      <c r="C60" s="46">
        <f>IFERROR('tablas pasajeros ANUAL'!C60/'tablas pasajeros ANUAL'!C73-1,"-")</f>
        <v>1.5633908477119318E-2</v>
      </c>
      <c r="D60" s="46">
        <f>IFERROR('tablas pasajeros ANUAL'!D60/'tablas pasajeros ANUAL'!D73-1,"-")</f>
        <v>-1.5041242115477971E-2</v>
      </c>
      <c r="E60" s="46">
        <f>IFERROR('tablas pasajeros ANUAL'!E60/'tablas pasajeros ANUAL'!E73-1,"-")</f>
        <v>5.3401874811007E-2</v>
      </c>
      <c r="F60" s="46">
        <f>IFERROR('tablas pasajeros ANUAL'!F60/'tablas pasajeros ANUAL'!F73-1,"-")</f>
        <v>0.25690607734806625</v>
      </c>
      <c r="G60" s="46">
        <f>IFERROR('tablas pasajeros ANUAL'!G60/'tablas pasajeros ANUAL'!G73-1,"-")</f>
        <v>-9.7837837837837838E-2</v>
      </c>
      <c r="H60" s="46" t="str">
        <f>IFERROR('tablas pasajeros ANUAL'!H60/'tablas pasajeros ANUAL'!H73-1,"-")</f>
        <v>-</v>
      </c>
    </row>
    <row r="61" spans="2:8" ht="15" hidden="1" customHeight="1" outlineLevel="1">
      <c r="B61" s="41" t="s">
        <v>13</v>
      </c>
      <c r="C61" s="46">
        <f>IFERROR('tablas pasajeros ANUAL'!C61/'tablas pasajeros ANUAL'!C74-1,"-")</f>
        <v>9.710832973672856E-2</v>
      </c>
      <c r="D61" s="46">
        <f>IFERROR('tablas pasajeros ANUAL'!D61/'tablas pasajeros ANUAL'!D74-1,"-")</f>
        <v>0.23983857019313914</v>
      </c>
      <c r="E61" s="46">
        <f>IFERROR('tablas pasajeros ANUAL'!E61/'tablas pasajeros ANUAL'!E74-1,"-")</f>
        <v>4.5194274028629966E-2</v>
      </c>
      <c r="F61" s="46">
        <f>IFERROR('tablas pasajeros ANUAL'!F61/'tablas pasajeros ANUAL'!F74-1,"-")</f>
        <v>0.50071530758226035</v>
      </c>
      <c r="G61" s="46">
        <f>IFERROR('tablas pasajeros ANUAL'!G61/'tablas pasajeros ANUAL'!G74-1,"-")</f>
        <v>-0.12543655413271249</v>
      </c>
      <c r="H61" s="46" t="str">
        <f>IFERROR('tablas pasajeros ANUAL'!H61/'tablas pasajeros ANUAL'!H74-1,"-")</f>
        <v>-</v>
      </c>
    </row>
    <row r="62" spans="2:8" ht="15" hidden="1" customHeight="1" outlineLevel="1">
      <c r="B62" s="41" t="s">
        <v>14</v>
      </c>
      <c r="C62" s="46">
        <f>IFERROR('tablas pasajeros ANUAL'!C62/'tablas pasajeros ANUAL'!C75-1,"-")</f>
        <v>0.10138159174936767</v>
      </c>
      <c r="D62" s="46">
        <f>IFERROR('tablas pasajeros ANUAL'!D62/'tablas pasajeros ANUAL'!D75-1,"-")</f>
        <v>-5.110732538330498E-3</v>
      </c>
      <c r="E62" s="46">
        <f>IFERROR('tablas pasajeros ANUAL'!E62/'tablas pasajeros ANUAL'!E75-1,"-")</f>
        <v>7.2355289421157654E-2</v>
      </c>
      <c r="F62" s="46" t="str">
        <f>IFERROR('tablas pasajeros ANUAL'!F62/'tablas pasajeros ANUAL'!F75-1,"-")</f>
        <v>-</v>
      </c>
      <c r="G62" s="46">
        <f>IFERROR('tablas pasajeros ANUAL'!G62/'tablas pasajeros ANUAL'!G75-1,"-")</f>
        <v>0.19479857215706264</v>
      </c>
      <c r="H62" s="46" t="str">
        <f>IFERROR('tablas pasajeros ANUAL'!H62/'tablas pasajeros ANUAL'!H75-1,"-")</f>
        <v>-</v>
      </c>
    </row>
    <row r="63" spans="2:8" ht="15" hidden="1" customHeight="1" outlineLevel="1">
      <c r="B63" s="41" t="s">
        <v>15</v>
      </c>
      <c r="C63" s="46">
        <f>IFERROR('tablas pasajeros ANUAL'!C63/'tablas pasajeros ANUAL'!C76-1,"-")</f>
        <v>0.10660272962006645</v>
      </c>
      <c r="D63" s="46">
        <f>IFERROR('tablas pasajeros ANUAL'!D63/'tablas pasajeros ANUAL'!D76-1,"-")</f>
        <v>-1.7349063150589816E-2</v>
      </c>
      <c r="E63" s="46">
        <f>IFERROR('tablas pasajeros ANUAL'!E63/'tablas pasajeros ANUAL'!E76-1,"-")</f>
        <v>0.11016949152542366</v>
      </c>
      <c r="F63" s="46" t="str">
        <f>IFERROR('tablas pasajeros ANUAL'!F63/'tablas pasajeros ANUAL'!F76-1,"-")</f>
        <v>-</v>
      </c>
      <c r="G63" s="46">
        <f>IFERROR('tablas pasajeros ANUAL'!G63/'tablas pasajeros ANUAL'!G76-1,"-")</f>
        <v>0.219560878243513</v>
      </c>
      <c r="H63" s="46" t="str">
        <f>IFERROR('tablas pasajeros ANUAL'!H63/'tablas pasajeros ANUAL'!H76-1,"-")</f>
        <v>-</v>
      </c>
    </row>
    <row r="64" spans="2:8" ht="15" hidden="1" customHeight="1" outlineLevel="1">
      <c r="B64" s="41" t="s">
        <v>16</v>
      </c>
      <c r="C64" s="46">
        <f>IFERROR('tablas pasajeros ANUAL'!C64/'tablas pasajeros ANUAL'!C77-1,"-")</f>
        <v>-1.3972380178716493E-2</v>
      </c>
      <c r="D64" s="46">
        <f>IFERROR('tablas pasajeros ANUAL'!D64/'tablas pasajeros ANUAL'!D77-1,"-")</f>
        <v>3.7634408602150504E-2</v>
      </c>
      <c r="E64" s="46">
        <f>IFERROR('tablas pasajeros ANUAL'!E64/'tablas pasajeros ANUAL'!E77-1,"-")</f>
        <v>0.51775147928994092</v>
      </c>
      <c r="F64" s="46" t="str">
        <f>IFERROR('tablas pasajeros ANUAL'!F64/'tablas pasajeros ANUAL'!F77-1,"-")</f>
        <v>-</v>
      </c>
      <c r="G64" s="46">
        <f>IFERROR('tablas pasajeros ANUAL'!G64/'tablas pasajeros ANUAL'!G77-1,"-")</f>
        <v>-0.39123214878777812</v>
      </c>
      <c r="H64" s="46" t="str">
        <f>IFERROR('tablas pasajeros ANUAL'!H64/'tablas pasajeros ANUAL'!H77-1,"-")</f>
        <v>-</v>
      </c>
    </row>
    <row r="65" spans="2:8" ht="15" hidden="1" customHeight="1" outlineLevel="1">
      <c r="B65" s="41" t="s">
        <v>17</v>
      </c>
      <c r="C65" s="46">
        <f>IFERROR('tablas pasajeros ANUAL'!C65/'tablas pasajeros ANUAL'!C78-1,"-")</f>
        <v>6.8065693430656937E-2</v>
      </c>
      <c r="D65" s="46">
        <f>IFERROR('tablas pasajeros ANUAL'!D65/'tablas pasajeros ANUAL'!D78-1,"-")</f>
        <v>-1.1914893617021249E-2</v>
      </c>
      <c r="E65" s="46">
        <f>IFERROR('tablas pasajeros ANUAL'!E65/'tablas pasajeros ANUAL'!E78-1,"-")</f>
        <v>-9.1885441527446265E-2</v>
      </c>
      <c r="F65" s="46" t="str">
        <f>IFERROR('tablas pasajeros ANUAL'!F65/'tablas pasajeros ANUAL'!F78-1,"-")</f>
        <v>-</v>
      </c>
      <c r="G65" s="46">
        <f>IFERROR('tablas pasajeros ANUAL'!G65/'tablas pasajeros ANUAL'!G78-1,"-")</f>
        <v>0.34505862646566166</v>
      </c>
      <c r="H65" s="46" t="str">
        <f>IFERROR('tablas pasajeros ANUAL'!H65/'tablas pasajeros ANUAL'!H78-1,"-")</f>
        <v>-</v>
      </c>
    </row>
    <row r="66" spans="2:8" ht="15" hidden="1" customHeight="1" outlineLevel="1">
      <c r="B66" s="41" t="s">
        <v>18</v>
      </c>
      <c r="C66" s="46">
        <f>IFERROR('tablas pasajeros ANUAL'!C66/'tablas pasajeros ANUAL'!C79-1,"-")</f>
        <v>0.235780765253361</v>
      </c>
      <c r="D66" s="46">
        <f>IFERROR('tablas pasajeros ANUAL'!D66/'tablas pasajeros ANUAL'!D79-1,"-")</f>
        <v>-2.9512697323267001E-2</v>
      </c>
      <c r="E66" s="46">
        <f>IFERROR('tablas pasajeros ANUAL'!E66/'tablas pasajeros ANUAL'!E79-1,"-")</f>
        <v>0.32519920318725104</v>
      </c>
      <c r="F66" s="46" t="str">
        <f>IFERROR('tablas pasajeros ANUAL'!F66/'tablas pasajeros ANUAL'!F79-1,"-")</f>
        <v>-</v>
      </c>
      <c r="G66" s="46">
        <f>IFERROR('tablas pasajeros ANUAL'!G66/'tablas pasajeros ANUAL'!G79-1,"-")</f>
        <v>0.38686131386861322</v>
      </c>
      <c r="H66" s="46" t="str">
        <f>IFERROR('tablas pasajeros ANUAL'!H66/'tablas pasajeros ANUAL'!H79-1,"-")</f>
        <v>-</v>
      </c>
    </row>
    <row r="67" spans="2:8" ht="15" hidden="1" customHeight="1" outlineLevel="1">
      <c r="B67" s="41" t="s">
        <v>19</v>
      </c>
      <c r="C67" s="46">
        <f>IFERROR('tablas pasajeros ANUAL'!C67/'tablas pasajeros ANUAL'!C80-1,"-")</f>
        <v>0.34141097164109713</v>
      </c>
      <c r="D67" s="46">
        <f>IFERROR('tablas pasajeros ANUAL'!D67/'tablas pasajeros ANUAL'!D80-1,"-")</f>
        <v>0.60716284275321764</v>
      </c>
      <c r="E67" s="46">
        <f>IFERROR('tablas pasajeros ANUAL'!E67/'tablas pasajeros ANUAL'!E80-1,"-")</f>
        <v>0.17151411462788713</v>
      </c>
      <c r="F67" s="46">
        <f>IFERROR('tablas pasajeros ANUAL'!F67/'tablas pasajeros ANUAL'!F80-1,"-")</f>
        <v>1.3888888888888888</v>
      </c>
      <c r="G67" s="46">
        <f>IFERROR('tablas pasajeros ANUAL'!G67/'tablas pasajeros ANUAL'!G80-1,"-")</f>
        <v>0.34708634623564438</v>
      </c>
      <c r="H67" s="46" t="str">
        <f>IFERROR('tablas pasajeros ANUAL'!H67/'tablas pasajeros ANUAL'!H80-1,"-")</f>
        <v>-</v>
      </c>
    </row>
    <row r="68" spans="2:8" ht="15" hidden="1" customHeight="1" outlineLevel="1">
      <c r="B68" s="41" t="s">
        <v>20</v>
      </c>
      <c r="C68" s="46">
        <f>IFERROR('tablas pasajeros ANUAL'!C68/'tablas pasajeros ANUAL'!C81-1,"-")</f>
        <v>0.14157180085036347</v>
      </c>
      <c r="D68" s="46">
        <f>IFERROR('tablas pasajeros ANUAL'!D68/'tablas pasajeros ANUAL'!D81-1,"-")</f>
        <v>-9.0823221681319843E-3</v>
      </c>
      <c r="E68" s="46">
        <f>IFERROR('tablas pasajeros ANUAL'!E68/'tablas pasajeros ANUAL'!E81-1,"-")</f>
        <v>0.16034317382500274</v>
      </c>
      <c r="F68" s="46">
        <f>IFERROR('tablas pasajeros ANUAL'!F68/'tablas pasajeros ANUAL'!F81-1,"-")</f>
        <v>1.0774487471526197</v>
      </c>
      <c r="G68" s="46">
        <f>IFERROR('tablas pasajeros ANUAL'!G68/'tablas pasajeros ANUAL'!G81-1,"-")</f>
        <v>0.43667979002624668</v>
      </c>
      <c r="H68" s="46" t="str">
        <f>IFERROR('tablas pasajeros ANUAL'!H68/'tablas pasajeros ANUAL'!H81-1,"-")</f>
        <v>-</v>
      </c>
    </row>
    <row r="69" spans="2:8" ht="15" hidden="1" customHeight="1" outlineLevel="1">
      <c r="B69" s="41" t="s">
        <v>21</v>
      </c>
      <c r="C69" s="46">
        <f>IFERROR('tablas pasajeros ANUAL'!C69/'tablas pasajeros ANUAL'!C82-1,"-")</f>
        <v>0.15894355721462849</v>
      </c>
      <c r="D69" s="46">
        <f>IFERROR('tablas pasajeros ANUAL'!D69/'tablas pasajeros ANUAL'!D82-1,"-")</f>
        <v>6.3513017968463537E-2</v>
      </c>
      <c r="E69" s="46">
        <f>IFERROR('tablas pasajeros ANUAL'!E69/'tablas pasajeros ANUAL'!E82-1,"-")</f>
        <v>0.17558427275226829</v>
      </c>
      <c r="F69" s="46">
        <f>IFERROR('tablas pasajeros ANUAL'!F69/'tablas pasajeros ANUAL'!F82-1,"-")</f>
        <v>0.67415730337078661</v>
      </c>
      <c r="G69" s="46">
        <f>IFERROR('tablas pasajeros ANUAL'!G69/'tablas pasajeros ANUAL'!G82-1,"-")</f>
        <v>0.36293186955117851</v>
      </c>
      <c r="H69" s="46" t="str">
        <f>IFERROR('tablas pasajeros ANUAL'!H69/'tablas pasajeros ANUAL'!H82-1,"-")</f>
        <v>-</v>
      </c>
    </row>
    <row r="70" spans="2:8" ht="15" hidden="1" customHeight="1" outlineLevel="1">
      <c r="B70" s="41" t="s">
        <v>22</v>
      </c>
      <c r="C70" s="46">
        <f>IFERROR('tablas pasajeros ANUAL'!C70/'tablas pasajeros ANUAL'!C83-1,"-")</f>
        <v>2.9026849836097934E-3</v>
      </c>
      <c r="D70" s="46">
        <f>IFERROR('tablas pasajeros ANUAL'!D70/'tablas pasajeros ANUAL'!D83-1,"-")</f>
        <v>5.4304465319778616E-2</v>
      </c>
      <c r="E70" s="46">
        <f>IFERROR('tablas pasajeros ANUAL'!E70/'tablas pasajeros ANUAL'!E83-1,"-")</f>
        <v>-9.7433645589383278E-2</v>
      </c>
      <c r="F70" s="46">
        <f>IFERROR('tablas pasajeros ANUAL'!F70/'tablas pasajeros ANUAL'!F83-1,"-")</f>
        <v>-1.3774104683195176E-3</v>
      </c>
      <c r="G70" s="46">
        <f>IFERROR('tablas pasajeros ANUAL'!G70/'tablas pasajeros ANUAL'!G83-1,"-")</f>
        <v>0.3969990622069397</v>
      </c>
      <c r="H70" s="46" t="str">
        <f>IFERROR('tablas pasajeros ANUAL'!H70/'tablas pasajeros ANUAL'!H83-1,"-")</f>
        <v>-</v>
      </c>
    </row>
    <row r="71" spans="2:8" ht="15" customHeight="1" collapsed="1">
      <c r="B71" s="43">
        <v>2006</v>
      </c>
      <c r="C71" s="50">
        <f>IFERROR('tablas pasajeros ANUAL'!C71/'tablas pasajeros ANUAL'!C84-1,"-")</f>
        <v>0.10126869880270872</v>
      </c>
      <c r="D71" s="50">
        <f>IFERROR('tablas pasajeros ANUAL'!D71/'tablas pasajeros ANUAL'!D84-1,"-")</f>
        <v>9.893287195624656E-2</v>
      </c>
      <c r="E71" s="50">
        <f>IFERROR('tablas pasajeros ANUAL'!E71/'tablas pasajeros ANUAL'!E84-1,"-")</f>
        <v>8.3010923987255403E-2</v>
      </c>
      <c r="F71" s="50">
        <f>IFERROR('tablas pasajeros ANUAL'!F71/'tablas pasajeros ANUAL'!F84-1,"-")</f>
        <v>0.49234319278372141</v>
      </c>
      <c r="G71" s="50">
        <f>IFERROR('tablas pasajeros ANUAL'!G71/'tablas pasajeros ANUAL'!G84-1,"-")</f>
        <v>0.11918292121025953</v>
      </c>
      <c r="H71" s="50" t="str">
        <f>IFERROR('tablas pasajeros ANUAL'!H71/'tablas pasajeros ANUAL'!H84-1,"-")</f>
        <v>-</v>
      </c>
    </row>
    <row r="72" spans="2:8" ht="15" hidden="1" customHeight="1" outlineLevel="1">
      <c r="B72" s="41" t="s">
        <v>11</v>
      </c>
      <c r="C72" s="46">
        <f>IFERROR('tablas pasajeros ANUAL'!C72/'tablas pasajeros ANUAL'!C85-1,"-")</f>
        <v>2.862284685919958E-2</v>
      </c>
      <c r="D72" s="46">
        <f>IFERROR('tablas pasajeros ANUAL'!D72/'tablas pasajeros ANUAL'!D85-1,"-")</f>
        <v>6.0204170665735912E-2</v>
      </c>
      <c r="E72" s="46">
        <f>IFERROR('tablas pasajeros ANUAL'!E72/'tablas pasajeros ANUAL'!E85-1,"-")</f>
        <v>-3.5739814152966454E-2</v>
      </c>
      <c r="F72" s="46">
        <f>IFERROR('tablas pasajeros ANUAL'!F72/'tablas pasajeros ANUAL'!F85-1,"-")</f>
        <v>-8.9686098654708779E-3</v>
      </c>
      <c r="G72" s="46">
        <f>IFERROR('tablas pasajeros ANUAL'!G72/'tablas pasajeros ANUAL'!G85-1,"-")</f>
        <v>0.33246414602346808</v>
      </c>
      <c r="H72" s="46" t="str">
        <f>IFERROR('tablas pasajeros ANUAL'!H72/'tablas pasajeros ANUAL'!H85-1,"-")</f>
        <v>-</v>
      </c>
    </row>
    <row r="73" spans="2:8" ht="15" hidden="1" customHeight="1" outlineLevel="1">
      <c r="B73" s="41" t="s">
        <v>12</v>
      </c>
      <c r="C73" s="46">
        <f>IFERROR('tablas pasajeros ANUAL'!C73/'tablas pasajeros ANUAL'!C86-1,"-")</f>
        <v>5.1274317599154795E-3</v>
      </c>
      <c r="D73" s="46">
        <f>IFERROR('tablas pasajeros ANUAL'!D73/'tablas pasajeros ANUAL'!D86-1,"-")</f>
        <v>2.2998014559894031E-2</v>
      </c>
      <c r="E73" s="46">
        <f>IFERROR('tablas pasajeros ANUAL'!E73/'tablas pasajeros ANUAL'!E86-1,"-")</f>
        <v>-2.6608583034084865E-2</v>
      </c>
      <c r="F73" s="46">
        <f>IFERROR('tablas pasajeros ANUAL'!F73/'tablas pasajeros ANUAL'!F86-1,"-")</f>
        <v>1.3831258644536604E-3</v>
      </c>
      <c r="G73" s="46">
        <f>IFERROR('tablas pasajeros ANUAL'!G73/'tablas pasajeros ANUAL'!G86-1,"-")</f>
        <v>0.10217456061960073</v>
      </c>
      <c r="H73" s="46" t="str">
        <f>IFERROR('tablas pasajeros ANUAL'!H73/'tablas pasajeros ANUAL'!H86-1,"-")</f>
        <v>-</v>
      </c>
    </row>
    <row r="74" spans="2:8" ht="15" hidden="1" customHeight="1" outlineLevel="1">
      <c r="B74" s="41" t="s">
        <v>13</v>
      </c>
      <c r="C74" s="46">
        <f>IFERROR('tablas pasajeros ANUAL'!C74/'tablas pasajeros ANUAL'!C87-1,"-")</f>
        <v>-0.10907459625736993</v>
      </c>
      <c r="D74" s="46">
        <f>IFERROR('tablas pasajeros ANUAL'!D74/'tablas pasajeros ANUAL'!D87-1,"-")</f>
        <v>-0.17414593500773723</v>
      </c>
      <c r="E74" s="46">
        <f>IFERROR('tablas pasajeros ANUAL'!E74/'tablas pasajeros ANUAL'!E87-1,"-")</f>
        <v>-0.17188823031329381</v>
      </c>
      <c r="F74" s="46">
        <f>IFERROR('tablas pasajeros ANUAL'!F74/'tablas pasajeros ANUAL'!F87-1,"-")</f>
        <v>-0.14756097560975612</v>
      </c>
      <c r="G74" s="46">
        <f>IFERROR('tablas pasajeros ANUAL'!G74/'tablas pasajeros ANUAL'!G87-1,"-")</f>
        <v>0.4467368421052631</v>
      </c>
      <c r="H74" s="46" t="str">
        <f>IFERROR('tablas pasajeros ANUAL'!H74/'tablas pasajeros ANUAL'!H87-1,"-")</f>
        <v>-</v>
      </c>
    </row>
    <row r="75" spans="2:8" ht="15" hidden="1" customHeight="1" outlineLevel="1">
      <c r="B75" s="41" t="s">
        <v>14</v>
      </c>
      <c r="C75" s="46">
        <f>IFERROR('tablas pasajeros ANUAL'!C75/'tablas pasajeros ANUAL'!C88-1,"-")</f>
        <v>-9.317098994176809E-2</v>
      </c>
      <c r="D75" s="46">
        <f>IFERROR('tablas pasajeros ANUAL'!D75/'tablas pasajeros ANUAL'!D88-1,"-")</f>
        <v>5.7657657657657735E-2</v>
      </c>
      <c r="E75" s="46">
        <f>IFERROR('tablas pasajeros ANUAL'!E75/'tablas pasajeros ANUAL'!E88-1,"-")</f>
        <v>-0.30392497394928797</v>
      </c>
      <c r="F75" s="46" t="str">
        <f>IFERROR('tablas pasajeros ANUAL'!F75/'tablas pasajeros ANUAL'!F88-1,"-")</f>
        <v>-</v>
      </c>
      <c r="G75" s="46">
        <f>IFERROR('tablas pasajeros ANUAL'!G75/'tablas pasajeros ANUAL'!G88-1,"-")</f>
        <v>0.1686531585220501</v>
      </c>
      <c r="H75" s="46" t="str">
        <f>IFERROR('tablas pasajeros ANUAL'!H75/'tablas pasajeros ANUAL'!H88-1,"-")</f>
        <v>-</v>
      </c>
    </row>
    <row r="76" spans="2:8" ht="15" hidden="1" customHeight="1" outlineLevel="1">
      <c r="B76" s="41" t="s">
        <v>15</v>
      </c>
      <c r="C76" s="46">
        <f>IFERROR('tablas pasajeros ANUAL'!C76/'tablas pasajeros ANUAL'!C89-1,"-")</f>
        <v>2.1669493122291383E-2</v>
      </c>
      <c r="D76" s="46">
        <f>IFERROR('tablas pasajeros ANUAL'!D76/'tablas pasajeros ANUAL'!D89-1,"-")</f>
        <v>9.4984802431610893E-2</v>
      </c>
      <c r="E76" s="46">
        <f>IFERROR('tablas pasajeros ANUAL'!E76/'tablas pasajeros ANUAL'!E89-1,"-")</f>
        <v>0.11021505376344076</v>
      </c>
      <c r="F76" s="46" t="str">
        <f>IFERROR('tablas pasajeros ANUAL'!F76/'tablas pasajeros ANUAL'!F89-1,"-")</f>
        <v>-</v>
      </c>
      <c r="G76" s="46">
        <f>IFERROR('tablas pasajeros ANUAL'!G76/'tablas pasajeros ANUAL'!G89-1,"-")</f>
        <v>-0.14553723706651511</v>
      </c>
      <c r="H76" s="46" t="str">
        <f>IFERROR('tablas pasajeros ANUAL'!H76/'tablas pasajeros ANUAL'!H89-1,"-")</f>
        <v>-</v>
      </c>
    </row>
    <row r="77" spans="2:8" ht="15" hidden="1" customHeight="1" outlineLevel="1">
      <c r="B77" s="41" t="s">
        <v>16</v>
      </c>
      <c r="C77" s="46">
        <f>IFERROR('tablas pasajeros ANUAL'!C77/'tablas pasajeros ANUAL'!C90-1,"-")</f>
        <v>0.18342626417996533</v>
      </c>
      <c r="D77" s="46">
        <f>IFERROR('tablas pasajeros ANUAL'!D77/'tablas pasajeros ANUAL'!D90-1,"-")</f>
        <v>3.9106145251396551E-2</v>
      </c>
      <c r="E77" s="46">
        <f>IFERROR('tablas pasajeros ANUAL'!E77/'tablas pasajeros ANUAL'!E90-1,"-")</f>
        <v>-9.6256684491978661E-2</v>
      </c>
      <c r="F77" s="46" t="str">
        <f>IFERROR('tablas pasajeros ANUAL'!F77/'tablas pasajeros ANUAL'!F90-1,"-")</f>
        <v>-</v>
      </c>
      <c r="G77" s="46">
        <f>IFERROR('tablas pasajeros ANUAL'!G77/'tablas pasajeros ANUAL'!G90-1,"-")</f>
        <v>0.59904407859798203</v>
      </c>
      <c r="H77" s="46" t="str">
        <f>IFERROR('tablas pasajeros ANUAL'!H77/'tablas pasajeros ANUAL'!H90-1,"-")</f>
        <v>-</v>
      </c>
    </row>
    <row r="78" spans="2:8" ht="15" hidden="1" customHeight="1" outlineLevel="1">
      <c r="B78" s="41" t="s">
        <v>17</v>
      </c>
      <c r="C78" s="46">
        <f>IFERROR('tablas pasajeros ANUAL'!C78/'tablas pasajeros ANUAL'!C91-1,"-")</f>
        <v>-6.7392784206943501E-2</v>
      </c>
      <c r="D78" s="46">
        <f>IFERROR('tablas pasajeros ANUAL'!D78/'tablas pasajeros ANUAL'!D91-1,"-")</f>
        <v>-0.13982430453879946</v>
      </c>
      <c r="E78" s="46">
        <f>IFERROR('tablas pasajeros ANUAL'!E78/'tablas pasajeros ANUAL'!E91-1,"-")</f>
        <v>-0.10977337110481589</v>
      </c>
      <c r="F78" s="46" t="str">
        <f>IFERROR('tablas pasajeros ANUAL'!F78/'tablas pasajeros ANUAL'!F91-1,"-")</f>
        <v>-</v>
      </c>
      <c r="G78" s="46">
        <f>IFERROR('tablas pasajeros ANUAL'!G78/'tablas pasajeros ANUAL'!G91-1,"-")</f>
        <v>6.2277580071174343E-2</v>
      </c>
      <c r="H78" s="46" t="str">
        <f>IFERROR('tablas pasajeros ANUAL'!H78/'tablas pasajeros ANUAL'!H91-1,"-")</f>
        <v>-</v>
      </c>
    </row>
    <row r="79" spans="2:8" ht="15" hidden="1" customHeight="1" outlineLevel="1">
      <c r="B79" s="41" t="s">
        <v>18</v>
      </c>
      <c r="C79" s="46">
        <f>IFERROR('tablas pasajeros ANUAL'!C79/'tablas pasajeros ANUAL'!C92-1,"-")</f>
        <v>-3.2613045218087278E-2</v>
      </c>
      <c r="D79" s="46">
        <f>IFERROR('tablas pasajeros ANUAL'!D79/'tablas pasajeros ANUAL'!D92-1,"-")</f>
        <v>0.35534883720930233</v>
      </c>
      <c r="E79" s="46">
        <f>IFERROR('tablas pasajeros ANUAL'!E79/'tablas pasajeros ANUAL'!E92-1,"-")</f>
        <v>-8.9342403628117961E-2</v>
      </c>
      <c r="F79" s="46" t="str">
        <f>IFERROR('tablas pasajeros ANUAL'!F79/'tablas pasajeros ANUAL'!F92-1,"-")</f>
        <v>-</v>
      </c>
      <c r="G79" s="46">
        <f>IFERROR('tablas pasajeros ANUAL'!G79/'tablas pasajeros ANUAL'!G92-1,"-")</f>
        <v>-0.20256111757857975</v>
      </c>
      <c r="H79" s="46" t="str">
        <f>IFERROR('tablas pasajeros ANUAL'!H79/'tablas pasajeros ANUAL'!H92-1,"-")</f>
        <v>-</v>
      </c>
    </row>
    <row r="80" spans="2:8" ht="15" hidden="1" customHeight="1" outlineLevel="1">
      <c r="B80" s="41" t="s">
        <v>19</v>
      </c>
      <c r="C80" s="46">
        <f>IFERROR('tablas pasajeros ANUAL'!C80/'tablas pasajeros ANUAL'!C93-1,"-")</f>
        <v>4.107931514308194E-2</v>
      </c>
      <c r="D80" s="46">
        <f>IFERROR('tablas pasajeros ANUAL'!D80/'tablas pasajeros ANUAL'!D93-1,"-")</f>
        <v>-0.13546202225447512</v>
      </c>
      <c r="E80" s="46">
        <f>IFERROR('tablas pasajeros ANUAL'!E80/'tablas pasajeros ANUAL'!E93-1,"-")</f>
        <v>0.2232831916285154</v>
      </c>
      <c r="F80" s="46">
        <f>IFERROR('tablas pasajeros ANUAL'!F80/'tablas pasajeros ANUAL'!F93-1,"-")</f>
        <v>-0.60762942779291551</v>
      </c>
      <c r="G80" s="46">
        <f>IFERROR('tablas pasajeros ANUAL'!G80/'tablas pasajeros ANUAL'!G93-1,"-")</f>
        <v>1.5112262521588926E-2</v>
      </c>
      <c r="H80" s="46" t="str">
        <f>IFERROR('tablas pasajeros ANUAL'!H80/'tablas pasajeros ANUAL'!H93-1,"-")</f>
        <v>-</v>
      </c>
    </row>
    <row r="81" spans="2:8" ht="15" hidden="1" customHeight="1" outlineLevel="1">
      <c r="B81" s="41" t="s">
        <v>20</v>
      </c>
      <c r="C81" s="46">
        <f>IFERROR('tablas pasajeros ANUAL'!C81/'tablas pasajeros ANUAL'!C94-1,"-")</f>
        <v>0.20552248677248675</v>
      </c>
      <c r="D81" s="46">
        <f>IFERROR('tablas pasajeros ANUAL'!D81/'tablas pasajeros ANUAL'!D94-1,"-")</f>
        <v>0.16556571815718146</v>
      </c>
      <c r="E81" s="46">
        <f>IFERROR('tablas pasajeros ANUAL'!E81/'tablas pasajeros ANUAL'!E94-1,"-")</f>
        <v>0.26960286854745963</v>
      </c>
      <c r="F81" s="46">
        <f>IFERROR('tablas pasajeros ANUAL'!F81/'tablas pasajeros ANUAL'!F94-1,"-")</f>
        <v>2.9308323563892236E-2</v>
      </c>
      <c r="G81" s="46">
        <f>IFERROR('tablas pasajeros ANUAL'!G81/'tablas pasajeros ANUAL'!G94-1,"-")</f>
        <v>8.9349535382416079E-2</v>
      </c>
      <c r="H81" s="46" t="str">
        <f>IFERROR('tablas pasajeros ANUAL'!H81/'tablas pasajeros ANUAL'!H94-1,"-")</f>
        <v>-</v>
      </c>
    </row>
    <row r="82" spans="2:8" ht="15" hidden="1" customHeight="1" outlineLevel="1">
      <c r="B82" s="41" t="s">
        <v>21</v>
      </c>
      <c r="C82" s="46">
        <f>IFERROR('tablas pasajeros ANUAL'!C82/'tablas pasajeros ANUAL'!C95-1,"-")</f>
        <v>0.16446056802954545</v>
      </c>
      <c r="D82" s="46">
        <f>IFERROR('tablas pasajeros ANUAL'!D82/'tablas pasajeros ANUAL'!D95-1,"-")</f>
        <v>6.957954188892379E-2</v>
      </c>
      <c r="E82" s="46">
        <f>IFERROR('tablas pasajeros ANUAL'!E82/'tablas pasajeros ANUAL'!E95-1,"-")</f>
        <v>0.25379205736348598</v>
      </c>
      <c r="F82" s="46">
        <f>IFERROR('tablas pasajeros ANUAL'!F82/'tablas pasajeros ANUAL'!F95-1,"-")</f>
        <v>-0.1672514619883041</v>
      </c>
      <c r="G82" s="46">
        <f>IFERROR('tablas pasajeros ANUAL'!G82/'tablas pasajeros ANUAL'!G95-1,"-")</f>
        <v>0.24377510040160644</v>
      </c>
      <c r="H82" s="46" t="str">
        <f>IFERROR('tablas pasajeros ANUAL'!H82/'tablas pasajeros ANUAL'!H95-1,"-")</f>
        <v>-</v>
      </c>
    </row>
    <row r="83" spans="2:8" ht="15" hidden="1" customHeight="1" outlineLevel="1">
      <c r="B83" s="41" t="s">
        <v>22</v>
      </c>
      <c r="C83" s="46">
        <f>IFERROR('tablas pasajeros ANUAL'!C83/'tablas pasajeros ANUAL'!C96-1,"-")</f>
        <v>0.23388291959985175</v>
      </c>
      <c r="D83" s="46">
        <f>IFERROR('tablas pasajeros ANUAL'!D83/'tablas pasajeros ANUAL'!D96-1,"-")</f>
        <v>0.32475281281963864</v>
      </c>
      <c r="E83" s="46">
        <f>IFERROR('tablas pasajeros ANUAL'!E83/'tablas pasajeros ANUAL'!E96-1,"-")</f>
        <v>0.22167252786553027</v>
      </c>
      <c r="F83" s="46">
        <f>IFERROR('tablas pasajeros ANUAL'!F83/'tablas pasajeros ANUAL'!F96-1,"-")</f>
        <v>-0.33394495412844039</v>
      </c>
      <c r="G83" s="46">
        <f>IFERROR('tablas pasajeros ANUAL'!G83/'tablas pasajeros ANUAL'!G96-1,"-")</f>
        <v>0.14700609537468634</v>
      </c>
      <c r="H83" s="46" t="str">
        <f>IFERROR('tablas pasajeros ANUAL'!H83/'tablas pasajeros ANUAL'!H96-1,"-")</f>
        <v>-</v>
      </c>
    </row>
    <row r="84" spans="2:8" ht="15" customHeight="1" collapsed="1">
      <c r="B84" s="43">
        <v>2005</v>
      </c>
      <c r="C84" s="50">
        <f>IFERROR('tablas pasajeros ANUAL'!C84/'tablas pasajeros ANUAL'!C97-1,"-")</f>
        <v>7.926575615993281E-2</v>
      </c>
      <c r="D84" s="50">
        <f>IFERROR('tablas pasajeros ANUAL'!D84/'tablas pasajeros ANUAL'!D97-1,"-")</f>
        <v>7.1398357800447787E-2</v>
      </c>
      <c r="E84" s="50">
        <f>IFERROR('tablas pasajeros ANUAL'!E84/'tablas pasajeros ANUAL'!E97-1,"-")</f>
        <v>7.4759333997239441E-2</v>
      </c>
      <c r="F84" s="50">
        <f>IFERROR('tablas pasajeros ANUAL'!F84/'tablas pasajeros ANUAL'!F97-1,"-")</f>
        <v>-0.14875000000000005</v>
      </c>
      <c r="G84" s="50">
        <f>IFERROR('tablas pasajeros ANUAL'!G84/'tablas pasajeros ANUAL'!G97-1,"-")</f>
        <v>0.16613532972740619</v>
      </c>
      <c r="H84" s="50" t="str">
        <f>IFERROR('tablas pasajeros ANUAL'!H84/'tablas pasajeros ANUAL'!H97-1,"-")</f>
        <v>-</v>
      </c>
    </row>
    <row r="85" spans="2:8" ht="15" hidden="1" customHeight="1" outlineLevel="1">
      <c r="B85" s="41" t="s">
        <v>11</v>
      </c>
      <c r="C85" s="46">
        <f>IFERROR('tablas pasajeros ANUAL'!C85/'tablas pasajeros ANUAL'!C98-1,"-")</f>
        <v>0.26813982974098893</v>
      </c>
      <c r="D85" s="46">
        <f>IFERROR('tablas pasajeros ANUAL'!D85/'tablas pasajeros ANUAL'!D98-1,"-")</f>
        <v>0.1650909830232794</v>
      </c>
      <c r="E85" s="46">
        <f>IFERROR('tablas pasajeros ANUAL'!E85/'tablas pasajeros ANUAL'!E98-1,"-")</f>
        <v>0.37339597503681365</v>
      </c>
      <c r="F85" s="46">
        <f>IFERROR('tablas pasajeros ANUAL'!F85/'tablas pasajeros ANUAL'!F98-1,"-")</f>
        <v>2.0594965675057253E-2</v>
      </c>
      <c r="G85" s="46">
        <f>IFERROR('tablas pasajeros ANUAL'!G85/'tablas pasajeros ANUAL'!G98-1,"-")</f>
        <v>0.16521078617546525</v>
      </c>
      <c r="H85" s="46" t="str">
        <f>IFERROR('tablas pasajeros ANUAL'!H85/'tablas pasajeros ANUAL'!H98-1,"-")</f>
        <v>-</v>
      </c>
    </row>
    <row r="86" spans="2:8" ht="15" hidden="1" customHeight="1" outlineLevel="1">
      <c r="B86" s="41" t="s">
        <v>12</v>
      </c>
      <c r="C86" s="46">
        <f>IFERROR('tablas pasajeros ANUAL'!C86/'tablas pasajeros ANUAL'!C99-1,"-")</f>
        <v>0.22415448235120361</v>
      </c>
      <c r="D86" s="46">
        <f>IFERROR('tablas pasajeros ANUAL'!D86/'tablas pasajeros ANUAL'!D99-1,"-")</f>
        <v>0.18871078768807159</v>
      </c>
      <c r="E86" s="46">
        <f>IFERROR('tablas pasajeros ANUAL'!E86/'tablas pasajeros ANUAL'!E99-1,"-")</f>
        <v>0.24538123167155423</v>
      </c>
      <c r="F86" s="46">
        <f>IFERROR('tablas pasajeros ANUAL'!F86/'tablas pasajeros ANUAL'!F99-1,"-")</f>
        <v>-0.16027874564459932</v>
      </c>
      <c r="G86" s="46">
        <f>IFERROR('tablas pasajeros ANUAL'!G86/'tablas pasajeros ANUAL'!G99-1,"-")</f>
        <v>0.39063794531897256</v>
      </c>
      <c r="H86" s="46" t="str">
        <f>IFERROR('tablas pasajeros ANUAL'!H86/'tablas pasajeros ANUAL'!H99-1,"-")</f>
        <v>-</v>
      </c>
    </row>
    <row r="87" spans="2:8" ht="15" hidden="1" customHeight="1" outlineLevel="1">
      <c r="B87" s="41" t="s">
        <v>13</v>
      </c>
      <c r="C87" s="46">
        <f>IFERROR('tablas pasajeros ANUAL'!C87/'tablas pasajeros ANUAL'!C100-1,"-")</f>
        <v>0.16349356265844817</v>
      </c>
      <c r="D87" s="46">
        <f>IFERROR('tablas pasajeros ANUAL'!D87/'tablas pasajeros ANUAL'!D100-1,"-")</f>
        <v>0.3236174570663306</v>
      </c>
      <c r="E87" s="46">
        <f>IFERROR('tablas pasajeros ANUAL'!E87/'tablas pasajeros ANUAL'!E100-1,"-")</f>
        <v>0.14515659846795304</v>
      </c>
      <c r="F87" s="46">
        <f>IFERROR('tablas pasajeros ANUAL'!F87/'tablas pasajeros ANUAL'!F100-1,"-")</f>
        <v>-5.7471264367816133E-2</v>
      </c>
      <c r="G87" s="46">
        <f>IFERROR('tablas pasajeros ANUAL'!G87/'tablas pasajeros ANUAL'!G100-1,"-")</f>
        <v>-8.1948202551217597E-2</v>
      </c>
      <c r="H87" s="46" t="str">
        <f>IFERROR('tablas pasajeros ANUAL'!H87/'tablas pasajeros ANUAL'!H100-1,"-")</f>
        <v>-</v>
      </c>
    </row>
    <row r="88" spans="2:8" ht="15" hidden="1" customHeight="1" outlineLevel="1">
      <c r="B88" s="41" t="s">
        <v>14</v>
      </c>
      <c r="C88" s="46">
        <f>IFERROR('tablas pasajeros ANUAL'!C88/'tablas pasajeros ANUAL'!C101-1,"-")</f>
        <v>-7.5530179445350787E-2</v>
      </c>
      <c r="D88" s="46">
        <f>IFERROR('tablas pasajeros ANUAL'!D88/'tablas pasajeros ANUAL'!D101-1,"-")</f>
        <v>-0.23342541436464093</v>
      </c>
      <c r="E88" s="46">
        <f>IFERROR('tablas pasajeros ANUAL'!E88/'tablas pasajeros ANUAL'!E101-1,"-")</f>
        <v>0.45110887096774199</v>
      </c>
      <c r="F88" s="46">
        <f>IFERROR('tablas pasajeros ANUAL'!F88/'tablas pasajeros ANUAL'!F101-1,"-")</f>
        <v>-1</v>
      </c>
      <c r="G88" s="46">
        <f>IFERROR('tablas pasajeros ANUAL'!G88/'tablas pasajeros ANUAL'!G101-1,"-")</f>
        <v>-9.7849462365591444E-2</v>
      </c>
      <c r="H88" s="46" t="str">
        <f>IFERROR('tablas pasajeros ANUAL'!H88/'tablas pasajeros ANUAL'!H101-1,"-")</f>
        <v>-</v>
      </c>
    </row>
    <row r="89" spans="2:8" ht="15" hidden="1" customHeight="1" outlineLevel="1">
      <c r="B89" s="41" t="s">
        <v>15</v>
      </c>
      <c r="C89" s="46">
        <f>IFERROR('tablas pasajeros ANUAL'!C89/'tablas pasajeros ANUAL'!C102-1,"-")</f>
        <v>7.2771376591873826E-2</v>
      </c>
      <c r="D89" s="46">
        <f>IFERROR('tablas pasajeros ANUAL'!D89/'tablas pasajeros ANUAL'!D102-1,"-")</f>
        <v>0.16666666666666674</v>
      </c>
      <c r="E89" s="46">
        <f>IFERROR('tablas pasajeros ANUAL'!E89/'tablas pasajeros ANUAL'!E102-1,"-")</f>
        <v>0.17597471022128564</v>
      </c>
      <c r="F89" s="46" t="str">
        <f>IFERROR('tablas pasajeros ANUAL'!F89/'tablas pasajeros ANUAL'!F102-1,"-")</f>
        <v>-</v>
      </c>
      <c r="G89" s="46">
        <f>IFERROR('tablas pasajeros ANUAL'!G89/'tablas pasajeros ANUAL'!G102-1,"-")</f>
        <v>-8.4331077563768897E-2</v>
      </c>
      <c r="H89" s="46" t="str">
        <f>IFERROR('tablas pasajeros ANUAL'!H89/'tablas pasajeros ANUAL'!H102-1,"-")</f>
        <v>-</v>
      </c>
    </row>
    <row r="90" spans="2:8" ht="15" hidden="1" customHeight="1" outlineLevel="1">
      <c r="B90" s="41" t="s">
        <v>16</v>
      </c>
      <c r="C90" s="46">
        <f>IFERROR('tablas pasajeros ANUAL'!C90/'tablas pasajeros ANUAL'!C103-1,"-")</f>
        <v>-4.778469425119003E-2</v>
      </c>
      <c r="D90" s="46">
        <f>IFERROR('tablas pasajeros ANUAL'!D90/'tablas pasajeros ANUAL'!D103-1,"-")</f>
        <v>-0.23937677053824358</v>
      </c>
      <c r="E90" s="46">
        <f>IFERROR('tablas pasajeros ANUAL'!E90/'tablas pasajeros ANUAL'!E103-1,"-")</f>
        <v>-5.2364864864864913E-2</v>
      </c>
      <c r="F90" s="46" t="str">
        <f>IFERROR('tablas pasajeros ANUAL'!F90/'tablas pasajeros ANUAL'!F103-1,"-")</f>
        <v>-</v>
      </c>
      <c r="G90" s="46">
        <f>IFERROR('tablas pasajeros ANUAL'!G90/'tablas pasajeros ANUAL'!G103-1,"-")</f>
        <v>0.11950059453032114</v>
      </c>
      <c r="H90" s="46" t="str">
        <f>IFERROR('tablas pasajeros ANUAL'!H90/'tablas pasajeros ANUAL'!H103-1,"-")</f>
        <v>-</v>
      </c>
    </row>
    <row r="91" spans="2:8" ht="15" hidden="1" customHeight="1" outlineLevel="1">
      <c r="B91" s="41" t="s">
        <v>17</v>
      </c>
      <c r="C91" s="46">
        <f>IFERROR('tablas pasajeros ANUAL'!C91/'tablas pasajeros ANUAL'!C104-1,"-")</f>
        <v>0.2388783470377398</v>
      </c>
      <c r="D91" s="46">
        <f>IFERROR('tablas pasajeros ANUAL'!D91/'tablas pasajeros ANUAL'!D104-1,"-")</f>
        <v>0.24408014571948988</v>
      </c>
      <c r="E91" s="46">
        <f>IFERROR('tablas pasajeros ANUAL'!E91/'tablas pasajeros ANUAL'!E104-1,"-")</f>
        <v>0.51909628832705756</v>
      </c>
      <c r="F91" s="46" t="str">
        <f>IFERROR('tablas pasajeros ANUAL'!F91/'tablas pasajeros ANUAL'!F104-1,"-")</f>
        <v>-</v>
      </c>
      <c r="G91" s="46">
        <f>IFERROR('tablas pasajeros ANUAL'!G91/'tablas pasajeros ANUAL'!G104-1,"-")</f>
        <v>-5.5991041433370636E-2</v>
      </c>
      <c r="H91" s="46" t="str">
        <f>IFERROR('tablas pasajeros ANUAL'!H91/'tablas pasajeros ANUAL'!H104-1,"-")</f>
        <v>-</v>
      </c>
    </row>
    <row r="92" spans="2:8" ht="15" hidden="1" customHeight="1" outlineLevel="1">
      <c r="B92" s="41" t="s">
        <v>18</v>
      </c>
      <c r="C92" s="46">
        <f>IFERROR('tablas pasajeros ANUAL'!C92/'tablas pasajeros ANUAL'!C105-1,"-")</f>
        <v>-2.1343254356765207E-2</v>
      </c>
      <c r="D92" s="46">
        <f>IFERROR('tablas pasajeros ANUAL'!D92/'tablas pasajeros ANUAL'!D105-1,"-")</f>
        <v>-5.1191526919682206E-2</v>
      </c>
      <c r="E92" s="46">
        <f>IFERROR('tablas pasajeros ANUAL'!E92/'tablas pasajeros ANUAL'!E105-1,"-")</f>
        <v>7.9295154185021977E-2</v>
      </c>
      <c r="F92" s="46" t="str">
        <f>IFERROR('tablas pasajeros ANUAL'!F92/'tablas pasajeros ANUAL'!F105-1,"-")</f>
        <v>-</v>
      </c>
      <c r="G92" s="46">
        <f>IFERROR('tablas pasajeros ANUAL'!G92/'tablas pasajeros ANUAL'!G105-1,"-")</f>
        <v>-0.11030554117037805</v>
      </c>
      <c r="H92" s="46" t="str">
        <f>IFERROR('tablas pasajeros ANUAL'!H92/'tablas pasajeros ANUAL'!H105-1,"-")</f>
        <v>-</v>
      </c>
    </row>
    <row r="93" spans="2:8" ht="15" hidden="1" customHeight="1" outlineLevel="1">
      <c r="B93" s="41" t="s">
        <v>19</v>
      </c>
      <c r="C93" s="46">
        <f>IFERROR('tablas pasajeros ANUAL'!C93/'tablas pasajeros ANUAL'!C106-1,"-")</f>
        <v>7.7650280349458756E-2</v>
      </c>
      <c r="D93" s="46">
        <f>IFERROR('tablas pasajeros ANUAL'!D93/'tablas pasajeros ANUAL'!D106-1,"-")</f>
        <v>0.24468085106382986</v>
      </c>
      <c r="E93" s="46">
        <f>IFERROR('tablas pasajeros ANUAL'!E93/'tablas pasajeros ANUAL'!E106-1,"-")</f>
        <v>-3.6911060720584477E-2</v>
      </c>
      <c r="F93" s="46">
        <f>IFERROR('tablas pasajeros ANUAL'!F93/'tablas pasajeros ANUAL'!F106-1,"-")</f>
        <v>-7.0886075949367133E-2</v>
      </c>
      <c r="G93" s="46">
        <f>IFERROR('tablas pasajeros ANUAL'!G93/'tablas pasajeros ANUAL'!G106-1,"-")</f>
        <v>0.14483440434997519</v>
      </c>
      <c r="H93" s="46" t="str">
        <f>IFERROR('tablas pasajeros ANUAL'!H93/'tablas pasajeros ANUAL'!H106-1,"-")</f>
        <v>-</v>
      </c>
    </row>
    <row r="94" spans="2:8" ht="15" hidden="1" customHeight="1" outlineLevel="1">
      <c r="B94" s="41" t="s">
        <v>20</v>
      </c>
      <c r="C94" s="46">
        <f>IFERROR('tablas pasajeros ANUAL'!C94/'tablas pasajeros ANUAL'!C107-1,"-")</f>
        <v>-2.3697294505068744E-2</v>
      </c>
      <c r="D94" s="46">
        <f>IFERROR('tablas pasajeros ANUAL'!D94/'tablas pasajeros ANUAL'!D107-1,"-")</f>
        <v>5.0440352281825529E-2</v>
      </c>
      <c r="E94" s="46">
        <f>IFERROR('tablas pasajeros ANUAL'!E94/'tablas pasajeros ANUAL'!E107-1,"-")</f>
        <v>-5.9493509798930977E-2</v>
      </c>
      <c r="F94" s="46">
        <f>IFERROR('tablas pasajeros ANUAL'!F94/'tablas pasajeros ANUAL'!F107-1,"-")</f>
        <v>-0.37646198830409361</v>
      </c>
      <c r="G94" s="46">
        <f>IFERROR('tablas pasajeros ANUAL'!G94/'tablas pasajeros ANUAL'!G107-1,"-")</f>
        <v>5.624764061910148E-2</v>
      </c>
      <c r="H94" s="46" t="str">
        <f>IFERROR('tablas pasajeros ANUAL'!H94/'tablas pasajeros ANUAL'!H107-1,"-")</f>
        <v>-</v>
      </c>
    </row>
    <row r="95" spans="2:8" ht="15" hidden="1" customHeight="1" outlineLevel="1">
      <c r="B95" s="41" t="s">
        <v>21</v>
      </c>
      <c r="C95" s="46">
        <f>IFERROR('tablas pasajeros ANUAL'!C95/'tablas pasajeros ANUAL'!C108-1,"-")</f>
        <v>5.5979292493528954E-2</v>
      </c>
      <c r="D95" s="46">
        <f>IFERROR('tablas pasajeros ANUAL'!D95/'tablas pasajeros ANUAL'!D108-1,"-")</f>
        <v>0.24894680121485258</v>
      </c>
      <c r="E95" s="46">
        <f>IFERROR('tablas pasajeros ANUAL'!E95/'tablas pasajeros ANUAL'!E108-1,"-")</f>
        <v>-3.8260062330084166E-2</v>
      </c>
      <c r="F95" s="46">
        <f>IFERROR('tablas pasajeros ANUAL'!F95/'tablas pasajeros ANUAL'!F108-1,"-")</f>
        <v>-0.3936170212765957</v>
      </c>
      <c r="G95" s="46">
        <f>IFERROR('tablas pasajeros ANUAL'!G95/'tablas pasajeros ANUAL'!G108-1,"-")</f>
        <v>9.3544137022397944E-2</v>
      </c>
      <c r="H95" s="46" t="str">
        <f>IFERROR('tablas pasajeros ANUAL'!H95/'tablas pasajeros ANUAL'!H108-1,"-")</f>
        <v>-</v>
      </c>
    </row>
    <row r="96" spans="2:8" ht="15" hidden="1" customHeight="1" outlineLevel="1">
      <c r="B96" s="41" t="s">
        <v>22</v>
      </c>
      <c r="C96" s="46">
        <f>IFERROR('tablas pasajeros ANUAL'!C96/'tablas pasajeros ANUAL'!C109-1,"-")</f>
        <v>1.5461685942235182E-3</v>
      </c>
      <c r="D96" s="46">
        <f>IFERROR('tablas pasajeros ANUAL'!D96/'tablas pasajeros ANUAL'!D109-1,"-")</f>
        <v>0.15780124346195601</v>
      </c>
      <c r="E96" s="46">
        <f>IFERROR('tablas pasajeros ANUAL'!E96/'tablas pasajeros ANUAL'!E109-1,"-")</f>
        <v>-6.8668813145331464E-2</v>
      </c>
      <c r="F96" s="46">
        <f>IFERROR('tablas pasajeros ANUAL'!F96/'tablas pasajeros ANUAL'!F109-1,"-")</f>
        <v>-0.39275766016713087</v>
      </c>
      <c r="G96" s="46">
        <f>IFERROR('tablas pasajeros ANUAL'!G96/'tablas pasajeros ANUAL'!G109-1,"-")</f>
        <v>0.16402337228714514</v>
      </c>
      <c r="H96" s="46" t="str">
        <f>IFERROR('tablas pasajeros ANUAL'!H96/'tablas pasajeros ANUAL'!H109-1,"-")</f>
        <v>-</v>
      </c>
    </row>
    <row r="97" spans="2:8" ht="15" customHeight="1" collapsed="1">
      <c r="B97" s="43">
        <v>2004</v>
      </c>
      <c r="C97" s="50">
        <f>IFERROR('tablas pasajeros ANUAL'!C97/'tablas pasajeros ANUAL'!C110-1,"-")</f>
        <v>9.3626089455033146E-2</v>
      </c>
      <c r="D97" s="50">
        <f>IFERROR('tablas pasajeros ANUAL'!D97/'tablas pasajeros ANUAL'!D110-1,"-")</f>
        <v>0.16265278079120571</v>
      </c>
      <c r="E97" s="50">
        <f>IFERROR('tablas pasajeros ANUAL'!E97/'tablas pasajeros ANUAL'!E110-1,"-")</f>
        <v>8.9035817913713622E-2</v>
      </c>
      <c r="F97" s="50">
        <f>IFERROR('tablas pasajeros ANUAL'!F97/'tablas pasajeros ANUAL'!F110-1,"-")</f>
        <v>-0.33420520746641302</v>
      </c>
      <c r="G97" s="50">
        <f>IFERROR('tablas pasajeros ANUAL'!G97/'tablas pasajeros ANUAL'!G110-1,"-")</f>
        <v>6.720440383806725E-2</v>
      </c>
      <c r="H97" s="50" t="str">
        <f>IFERROR('tablas pasajeros ANUAL'!H97/'tablas pasajeros ANUAL'!H110-1,"-")</f>
        <v>-</v>
      </c>
    </row>
    <row r="98" spans="2:8" ht="15" hidden="1" customHeight="1" outlineLevel="1">
      <c r="B98" s="41" t="s">
        <v>11</v>
      </c>
      <c r="C98" s="46">
        <f>IFERROR('tablas pasajeros ANUAL'!C98/'tablas pasajeros ANUAL'!C111-1,"-")</f>
        <v>-0.10859597003358301</v>
      </c>
      <c r="D98" s="46">
        <f>IFERROR('tablas pasajeros ANUAL'!D98/'tablas pasajeros ANUAL'!D111-1,"-")</f>
        <v>-0.12954605787098483</v>
      </c>
      <c r="E98" s="46">
        <f>IFERROR('tablas pasajeros ANUAL'!E98/'tablas pasajeros ANUAL'!E111-1,"-")</f>
        <v>-9.7233651959232725E-2</v>
      </c>
      <c r="F98" s="46">
        <f>IFERROR('tablas pasajeros ANUAL'!F98/'tablas pasajeros ANUAL'!F111-1,"-")</f>
        <v>-0.38276836158192096</v>
      </c>
      <c r="G98" s="46">
        <f>IFERROR('tablas pasajeros ANUAL'!G98/'tablas pasajeros ANUAL'!G111-1,"-")</f>
        <v>7.2942135289323584E-2</v>
      </c>
      <c r="H98" s="46" t="str">
        <f>IFERROR('tablas pasajeros ANUAL'!H98/'tablas pasajeros ANUAL'!H111-1,"-")</f>
        <v>-</v>
      </c>
    </row>
    <row r="99" spans="2:8" ht="15" hidden="1" customHeight="1" outlineLevel="1">
      <c r="B99" s="41" t="s">
        <v>12</v>
      </c>
      <c r="C99" s="46">
        <f>IFERROR('tablas pasajeros ANUAL'!C99/'tablas pasajeros ANUAL'!C112-1,"-")</f>
        <v>-0.18241917469133939</v>
      </c>
      <c r="D99" s="46">
        <f>IFERROR('tablas pasajeros ANUAL'!D99/'tablas pasajeros ANUAL'!D112-1,"-")</f>
        <v>1.6745468873129443E-3</v>
      </c>
      <c r="E99" s="46">
        <f>IFERROR('tablas pasajeros ANUAL'!E99/'tablas pasajeros ANUAL'!E112-1,"-")</f>
        <v>-0.25954074154497586</v>
      </c>
      <c r="F99" s="46">
        <f>IFERROR('tablas pasajeros ANUAL'!F99/'tablas pasajeros ANUAL'!F112-1,"-")</f>
        <v>-0.34969788519637457</v>
      </c>
      <c r="G99" s="46">
        <f>IFERROR('tablas pasajeros ANUAL'!G99/'tablas pasajeros ANUAL'!G112-1,"-")</f>
        <v>-0.25263157894736843</v>
      </c>
      <c r="H99" s="46" t="str">
        <f>IFERROR('tablas pasajeros ANUAL'!H99/'tablas pasajeros ANUAL'!H112-1,"-")</f>
        <v>-</v>
      </c>
    </row>
    <row r="100" spans="2:8" ht="15" hidden="1" customHeight="1" outlineLevel="1">
      <c r="B100" s="41" t="s">
        <v>13</v>
      </c>
      <c r="C100" s="46">
        <f>IFERROR('tablas pasajeros ANUAL'!C100/'tablas pasajeros ANUAL'!C113-1,"-")</f>
        <v>-9.4114468410861463E-2</v>
      </c>
      <c r="D100" s="46">
        <f>IFERROR('tablas pasajeros ANUAL'!D100/'tablas pasajeros ANUAL'!D113-1,"-")</f>
        <v>-0.11118890911637025</v>
      </c>
      <c r="E100" s="46">
        <f>IFERROR('tablas pasajeros ANUAL'!E100/'tablas pasajeros ANUAL'!E113-1,"-")</f>
        <v>-7.7219040801717931E-2</v>
      </c>
      <c r="F100" s="46">
        <f>IFERROR('tablas pasajeros ANUAL'!F100/'tablas pasajeros ANUAL'!F113-1,"-")</f>
        <v>-0.36727272727272731</v>
      </c>
      <c r="G100" s="46">
        <f>IFERROR('tablas pasajeros ANUAL'!G100/'tablas pasajeros ANUAL'!G113-1,"-")</f>
        <v>2.8628230616302153E-2</v>
      </c>
      <c r="H100" s="46" t="str">
        <f>IFERROR('tablas pasajeros ANUAL'!H100/'tablas pasajeros ANUAL'!H113-1,"-")</f>
        <v>-</v>
      </c>
    </row>
    <row r="101" spans="2:8" ht="15" hidden="1" customHeight="1" outlineLevel="1">
      <c r="B101" s="41" t="s">
        <v>14</v>
      </c>
      <c r="C101" s="46">
        <f>IFERROR('tablas pasajeros ANUAL'!C101/'tablas pasajeros ANUAL'!C114-1,"-")</f>
        <v>1.3558201058201158E-2</v>
      </c>
      <c r="D101" s="46">
        <f>IFERROR('tablas pasajeros ANUAL'!D101/'tablas pasajeros ANUAL'!D114-1,"-")</f>
        <v>0.42800788954635105</v>
      </c>
      <c r="E101" s="46">
        <f>IFERROR('tablas pasajeros ANUAL'!E101/'tablas pasajeros ANUAL'!E114-1,"-")</f>
        <v>-0.36995871705303274</v>
      </c>
      <c r="F101" s="46" t="str">
        <f>IFERROR('tablas pasajeros ANUAL'!F101/'tablas pasajeros ANUAL'!F114-1,"-")</f>
        <v>-</v>
      </c>
      <c r="G101" s="46">
        <f>IFERROR('tablas pasajeros ANUAL'!G101/'tablas pasajeros ANUAL'!G114-1,"-")</f>
        <v>-1.3262599469496039E-2</v>
      </c>
      <c r="H101" s="46" t="str">
        <f>IFERROR('tablas pasajeros ANUAL'!H101/'tablas pasajeros ANUAL'!H114-1,"-")</f>
        <v>-</v>
      </c>
    </row>
    <row r="102" spans="2:8" ht="15" hidden="1" customHeight="1" outlineLevel="1">
      <c r="B102" s="41" t="s">
        <v>15</v>
      </c>
      <c r="C102" s="46">
        <f>IFERROR('tablas pasajeros ANUAL'!C102/'tablas pasajeros ANUAL'!C115-1,"-")</f>
        <v>-0.27959807776321532</v>
      </c>
      <c r="D102" s="46">
        <f>IFERROR('tablas pasajeros ANUAL'!D102/'tablas pasajeros ANUAL'!D115-1,"-")</f>
        <v>-0.13695485845447586</v>
      </c>
      <c r="E102" s="46">
        <f>IFERROR('tablas pasajeros ANUAL'!E102/'tablas pasajeros ANUAL'!E115-1,"-")</f>
        <v>-0.49046979865771811</v>
      </c>
      <c r="F102" s="46" t="str">
        <f>IFERROR('tablas pasajeros ANUAL'!F102/'tablas pasajeros ANUAL'!F115-1,"-")</f>
        <v>-</v>
      </c>
      <c r="G102" s="46">
        <f>IFERROR('tablas pasajeros ANUAL'!G102/'tablas pasajeros ANUAL'!G115-1,"-")</f>
        <v>4.6866485013624004E-2</v>
      </c>
      <c r="H102" s="46" t="str">
        <f>IFERROR('tablas pasajeros ANUAL'!H102/'tablas pasajeros ANUAL'!H115-1,"-")</f>
        <v>-</v>
      </c>
    </row>
    <row r="103" spans="2:8" ht="15" hidden="1" customHeight="1" outlineLevel="1">
      <c r="B103" s="41" t="s">
        <v>16</v>
      </c>
      <c r="C103" s="46">
        <f>IFERROR('tablas pasajeros ANUAL'!C103/'tablas pasajeros ANUAL'!C116-1,"-")</f>
        <v>-0.40286432710178199</v>
      </c>
      <c r="D103" s="46">
        <f>IFERROR('tablas pasajeros ANUAL'!D103/'tablas pasajeros ANUAL'!D116-1,"-")</f>
        <v>-0.38581992170508916</v>
      </c>
      <c r="E103" s="46">
        <f>IFERROR('tablas pasajeros ANUAL'!E103/'tablas pasajeros ANUAL'!E116-1,"-")</f>
        <v>-0.52621048419367744</v>
      </c>
      <c r="F103" s="46" t="str">
        <f>IFERROR('tablas pasajeros ANUAL'!F103/'tablas pasajeros ANUAL'!F116-1,"-")</f>
        <v>-</v>
      </c>
      <c r="G103" s="46">
        <f>IFERROR('tablas pasajeros ANUAL'!G103/'tablas pasajeros ANUAL'!G116-1,"-")</f>
        <v>-9.0810810810810771E-2</v>
      </c>
      <c r="H103" s="46" t="str">
        <f>IFERROR('tablas pasajeros ANUAL'!H103/'tablas pasajeros ANUAL'!H116-1,"-")</f>
        <v>-</v>
      </c>
    </row>
    <row r="104" spans="2:8" ht="15" hidden="1" customHeight="1" outlineLevel="1">
      <c r="B104" s="41" t="s">
        <v>17</v>
      </c>
      <c r="C104" s="46">
        <f>IFERROR('tablas pasajeros ANUAL'!C104/'tablas pasajeros ANUAL'!C117-1,"-")</f>
        <v>-0.31980496199627129</v>
      </c>
      <c r="D104" s="46">
        <f>IFERROR('tablas pasajeros ANUAL'!D104/'tablas pasajeros ANUAL'!D117-1,"-")</f>
        <v>-0.35221238938053101</v>
      </c>
      <c r="E104" s="46">
        <f>IFERROR('tablas pasajeros ANUAL'!E104/'tablas pasajeros ANUAL'!E117-1,"-")</f>
        <v>-0.53361766181635728</v>
      </c>
      <c r="F104" s="46" t="str">
        <f>IFERROR('tablas pasajeros ANUAL'!F104/'tablas pasajeros ANUAL'!F117-1,"-")</f>
        <v>-</v>
      </c>
      <c r="G104" s="46">
        <f>IFERROR('tablas pasajeros ANUAL'!G104/'tablas pasajeros ANUAL'!G117-1,"-")</f>
        <v>0.38235294117647056</v>
      </c>
      <c r="H104" s="46" t="str">
        <f>IFERROR('tablas pasajeros ANUAL'!H104/'tablas pasajeros ANUAL'!H117-1,"-")</f>
        <v>-</v>
      </c>
    </row>
    <row r="105" spans="2:8" ht="15" hidden="1" customHeight="1" outlineLevel="1">
      <c r="B105" s="41" t="s">
        <v>18</v>
      </c>
      <c r="C105" s="46">
        <f>IFERROR('tablas pasajeros ANUAL'!C105/'tablas pasajeros ANUAL'!C118-1,"-")</f>
        <v>-0.33632228719948021</v>
      </c>
      <c r="D105" s="46">
        <f>IFERROR('tablas pasajeros ANUAL'!D105/'tablas pasajeros ANUAL'!D118-1,"-")</f>
        <v>-0.27418321588725181</v>
      </c>
      <c r="E105" s="46">
        <f>IFERROR('tablas pasajeros ANUAL'!E105/'tablas pasajeros ANUAL'!E118-1,"-")</f>
        <v>-0.57928336079077436</v>
      </c>
      <c r="F105" s="46" t="str">
        <f>IFERROR('tablas pasajeros ANUAL'!F105/'tablas pasajeros ANUAL'!F118-1,"-")</f>
        <v>-</v>
      </c>
      <c r="G105" s="46">
        <f>IFERROR('tablas pasajeros ANUAL'!G105/'tablas pasajeros ANUAL'!G118-1,"-")</f>
        <v>0.51095461658841934</v>
      </c>
      <c r="H105" s="46" t="str">
        <f>IFERROR('tablas pasajeros ANUAL'!H105/'tablas pasajeros ANUAL'!H118-1,"-")</f>
        <v>-</v>
      </c>
    </row>
    <row r="106" spans="2:8" ht="15" hidden="1" customHeight="1" outlineLevel="1">
      <c r="B106" s="41" t="s">
        <v>19</v>
      </c>
      <c r="C106" s="46">
        <f>IFERROR('tablas pasajeros ANUAL'!C106/'tablas pasajeros ANUAL'!C119-1,"-")</f>
        <v>0.25146866840731064</v>
      </c>
      <c r="D106" s="46">
        <f>IFERROR('tablas pasajeros ANUAL'!D106/'tablas pasajeros ANUAL'!D119-1,"-")</f>
        <v>0.31277997364953891</v>
      </c>
      <c r="E106" s="46">
        <f>IFERROR('tablas pasajeros ANUAL'!E106/'tablas pasajeros ANUAL'!E119-1,"-")</f>
        <v>0.26784858648778154</v>
      </c>
      <c r="F106" s="46" t="str">
        <f>IFERROR('tablas pasajeros ANUAL'!F106/'tablas pasajeros ANUAL'!F119-1,"-")</f>
        <v>-</v>
      </c>
      <c r="G106" s="46">
        <f>IFERROR('tablas pasajeros ANUAL'!G106/'tablas pasajeros ANUAL'!G119-1,"-")</f>
        <v>-8.0454545454545445E-2</v>
      </c>
      <c r="H106" s="46" t="str">
        <f>IFERROR('tablas pasajeros ANUAL'!H106/'tablas pasajeros ANUAL'!H119-1,"-")</f>
        <v>-</v>
      </c>
    </row>
    <row r="107" spans="2:8" ht="15" hidden="1" customHeight="1" outlineLevel="1">
      <c r="B107" s="41" t="s">
        <v>20</v>
      </c>
      <c r="C107" s="46">
        <f>IFERROR('tablas pasajeros ANUAL'!C107/'tablas pasajeros ANUAL'!C120-1,"-")</f>
        <v>-4.9002149217070912E-2</v>
      </c>
      <c r="D107" s="46">
        <f>IFERROR('tablas pasajeros ANUAL'!D107/'tablas pasajeros ANUAL'!D120-1,"-")</f>
        <v>7.0163747143945132E-2</v>
      </c>
      <c r="E107" s="46">
        <f>IFERROR('tablas pasajeros ANUAL'!E107/'tablas pasajeros ANUAL'!E120-1,"-")</f>
        <v>-0.10076100017165412</v>
      </c>
      <c r="F107" s="46">
        <f>IFERROR('tablas pasajeros ANUAL'!F107/'tablas pasajeros ANUAL'!F120-1,"-")</f>
        <v>0.10769230769230775</v>
      </c>
      <c r="G107" s="46">
        <f>IFERROR('tablas pasajeros ANUAL'!G107/'tablas pasajeros ANUAL'!G120-1,"-")</f>
        <v>-0.21019677996422181</v>
      </c>
      <c r="H107" s="46" t="str">
        <f>IFERROR('tablas pasajeros ANUAL'!H107/'tablas pasajeros ANUAL'!H120-1,"-")</f>
        <v>-</v>
      </c>
    </row>
    <row r="108" spans="2:8" ht="15" hidden="1" customHeight="1" outlineLevel="1">
      <c r="B108" s="41" t="s">
        <v>21</v>
      </c>
      <c r="C108" s="46">
        <f>IFERROR('tablas pasajeros ANUAL'!C108/'tablas pasajeros ANUAL'!C121-1,"-")</f>
        <v>3.5327122224915186E-3</v>
      </c>
      <c r="D108" s="46">
        <f>IFERROR('tablas pasajeros ANUAL'!D108/'tablas pasajeros ANUAL'!D121-1,"-")</f>
        <v>9.7055030094582939E-2</v>
      </c>
      <c r="E108" s="46">
        <f>IFERROR('tablas pasajeros ANUAL'!E108/'tablas pasajeros ANUAL'!E121-1,"-")</f>
        <v>-1.7972260207071655E-2</v>
      </c>
      <c r="F108" s="46">
        <f>IFERROR('tablas pasajeros ANUAL'!F108/'tablas pasajeros ANUAL'!F121-1,"-")</f>
        <v>8.3781706379707943E-2</v>
      </c>
      <c r="G108" s="46">
        <f>IFERROR('tablas pasajeros ANUAL'!G108/'tablas pasajeros ANUAL'!G121-1,"-")</f>
        <v>-0.21779457231192034</v>
      </c>
      <c r="H108" s="46" t="str">
        <f>IFERROR('tablas pasajeros ANUAL'!H108/'tablas pasajeros ANUAL'!H121-1,"-")</f>
        <v>-</v>
      </c>
    </row>
    <row r="109" spans="2:8" ht="15" hidden="1" customHeight="1" outlineLevel="1">
      <c r="B109" s="41" t="s">
        <v>22</v>
      </c>
      <c r="C109" s="46">
        <f>IFERROR('tablas pasajeros ANUAL'!C109/'tablas pasajeros ANUAL'!C122-1,"-")</f>
        <v>6.0610036077402452E-2</v>
      </c>
      <c r="D109" s="46">
        <f>IFERROR('tablas pasajeros ANUAL'!D109/'tablas pasajeros ANUAL'!D122-1,"-")</f>
        <v>1.3908345007004108E-2</v>
      </c>
      <c r="E109" s="46">
        <f>IFERROR('tablas pasajeros ANUAL'!E109/'tablas pasajeros ANUAL'!E122-1,"-")</f>
        <v>0.12517176764522175</v>
      </c>
      <c r="F109" s="46">
        <f>IFERROR('tablas pasajeros ANUAL'!F109/'tablas pasajeros ANUAL'!F122-1,"-")</f>
        <v>8.9860352155434198E-2</v>
      </c>
      <c r="G109" s="46">
        <f>IFERROR('tablas pasajeros ANUAL'!G109/'tablas pasajeros ANUAL'!G122-1,"-")</f>
        <v>-0.15604085945755553</v>
      </c>
      <c r="H109" s="46" t="str">
        <f>IFERROR('tablas pasajeros ANUAL'!H109/'tablas pasajeros ANUAL'!H122-1,"-")</f>
        <v>-</v>
      </c>
    </row>
    <row r="110" spans="2:8" ht="15" customHeight="1" collapsed="1">
      <c r="B110" s="43">
        <v>2003</v>
      </c>
      <c r="C110" s="50">
        <f>IFERROR('tablas pasajeros ANUAL'!C110/'tablas pasajeros ANUAL'!C123-1,"-")</f>
        <v>-8.0982831692493207E-2</v>
      </c>
      <c r="D110" s="50">
        <f>IFERROR('tablas pasajeros ANUAL'!D110/'tablas pasajeros ANUAL'!D123-1,"-")</f>
        <v>-1.3301554226668788E-2</v>
      </c>
      <c r="E110" s="50">
        <f>IFERROR('tablas pasajeros ANUAL'!E110/'tablas pasajeros ANUAL'!E123-1,"-")</f>
        <v>-0.13280753714535565</v>
      </c>
      <c r="F110" s="50">
        <f>IFERROR('tablas pasajeros ANUAL'!F110/'tablas pasajeros ANUAL'!F123-1,"-")</f>
        <v>1.3617739214268454E-2</v>
      </c>
      <c r="G110" s="50">
        <f>IFERROR('tablas pasajeros ANUAL'!G110/'tablas pasajeros ANUAL'!G123-1,"-")</f>
        <v>-5.368447708280577E-2</v>
      </c>
      <c r="H110" s="50" t="str">
        <f>IFERROR('tablas pasajeros ANUAL'!H110/'tablas pasajeros ANUAL'!H123-1,"-")</f>
        <v>-</v>
      </c>
    </row>
    <row r="111" spans="2:8" ht="15" hidden="1" customHeight="1" outlineLevel="1">
      <c r="B111" s="41" t="s">
        <v>11</v>
      </c>
      <c r="C111" s="46">
        <f>IFERROR('tablas pasajeros ANUAL'!C111/'tablas pasajeros ANUAL'!C124-1,"-")</f>
        <v>-8.5163603765128215E-3</v>
      </c>
      <c r="D111" s="46">
        <f>IFERROR('tablas pasajeros ANUAL'!D111/'tablas pasajeros ANUAL'!D124-1,"-")</f>
        <v>6.6836590201076129E-2</v>
      </c>
      <c r="E111" s="46">
        <f>IFERROR('tablas pasajeros ANUAL'!E111/'tablas pasajeros ANUAL'!E124-1,"-")</f>
        <v>-3.3172164759165179E-2</v>
      </c>
      <c r="F111" s="46">
        <f>IFERROR('tablas pasajeros ANUAL'!F111/'tablas pasajeros ANUAL'!F124-1,"-")</f>
        <v>7.5987841945288848E-2</v>
      </c>
      <c r="G111" s="46">
        <f>IFERROR('tablas pasajeros ANUAL'!G111/'tablas pasajeros ANUAL'!G124-1,"-")</f>
        <v>-0.17816476892163424</v>
      </c>
      <c r="H111" s="46" t="str">
        <f>IFERROR('tablas pasajeros ANUAL'!H111/'tablas pasajeros ANUAL'!H124-1,"-")</f>
        <v>-</v>
      </c>
    </row>
    <row r="112" spans="2:8" ht="15" hidden="1" customHeight="1" outlineLevel="1">
      <c r="B112" s="41" t="s">
        <v>12</v>
      </c>
      <c r="C112" s="46">
        <f>IFERROR('tablas pasajeros ANUAL'!C112/'tablas pasajeros ANUAL'!C125-1,"-")</f>
        <v>0.12934237889066913</v>
      </c>
      <c r="D112" s="46">
        <f>IFERROR('tablas pasajeros ANUAL'!D112/'tablas pasajeros ANUAL'!D125-1,"-")</f>
        <v>0.10926573426573416</v>
      </c>
      <c r="E112" s="46">
        <f>IFERROR('tablas pasajeros ANUAL'!E112/'tablas pasajeros ANUAL'!E125-1,"-")</f>
        <v>0.19477234401349075</v>
      </c>
      <c r="F112" s="46">
        <f>IFERROR('tablas pasajeros ANUAL'!F112/'tablas pasajeros ANUAL'!F125-1,"-")</f>
        <v>-0.19660194174757284</v>
      </c>
      <c r="G112" s="46">
        <f>IFERROR('tablas pasajeros ANUAL'!G112/'tablas pasajeros ANUAL'!G125-1,"-")</f>
        <v>3.6918138041733606E-2</v>
      </c>
      <c r="H112" s="46" t="str">
        <f>IFERROR('tablas pasajeros ANUAL'!H112/'tablas pasajeros ANUAL'!H125-1,"-")</f>
        <v>-</v>
      </c>
    </row>
    <row r="113" spans="2:8" ht="15" hidden="1" customHeight="1" outlineLevel="1">
      <c r="B113" s="41" t="s">
        <v>13</v>
      </c>
      <c r="C113" s="46">
        <f>IFERROR('tablas pasajeros ANUAL'!C113/'tablas pasajeros ANUAL'!C126-1,"-")</f>
        <v>1.5785675626915907E-3</v>
      </c>
      <c r="D113" s="46">
        <f>IFERROR('tablas pasajeros ANUAL'!D113/'tablas pasajeros ANUAL'!D126-1,"-")</f>
        <v>3.9364543793054541E-3</v>
      </c>
      <c r="E113" s="46">
        <f>IFERROR('tablas pasajeros ANUAL'!E113/'tablas pasajeros ANUAL'!E126-1,"-")</f>
        <v>-3.9284793260551898E-2</v>
      </c>
      <c r="F113" s="46">
        <f>IFERROR('tablas pasajeros ANUAL'!F113/'tablas pasajeros ANUAL'!F126-1,"-")</f>
        <v>0.45195353748680045</v>
      </c>
      <c r="G113" s="46">
        <f>IFERROR('tablas pasajeros ANUAL'!G113/'tablas pasajeros ANUAL'!G126-1,"-")</f>
        <v>1.452198467123833E-2</v>
      </c>
      <c r="H113" s="46" t="str">
        <f>IFERROR('tablas pasajeros ANUAL'!H113/'tablas pasajeros ANUAL'!H126-1,"-")</f>
        <v>-</v>
      </c>
    </row>
    <row r="114" spans="2:8" ht="15" hidden="1" customHeight="1" outlineLevel="1">
      <c r="B114" s="41" t="s">
        <v>14</v>
      </c>
      <c r="C114" s="46">
        <f>IFERROR('tablas pasajeros ANUAL'!C114/'tablas pasajeros ANUAL'!C127-1,"-")</f>
        <v>-0.25360977415771935</v>
      </c>
      <c r="D114" s="46">
        <f>IFERROR('tablas pasajeros ANUAL'!D114/'tablas pasajeros ANUAL'!D127-1,"-")</f>
        <v>-0.46178343949044587</v>
      </c>
      <c r="E114" s="46">
        <f>IFERROR('tablas pasajeros ANUAL'!E114/'tablas pasajeros ANUAL'!E127-1,"-")</f>
        <v>-0.30362671384343209</v>
      </c>
      <c r="F114" s="46" t="str">
        <f>IFERROR('tablas pasajeros ANUAL'!F114/'tablas pasajeros ANUAL'!F127-1,"-")</f>
        <v>-</v>
      </c>
      <c r="G114" s="46">
        <f>IFERROR('tablas pasajeros ANUAL'!G114/'tablas pasajeros ANUAL'!G127-1,"-")</f>
        <v>0.11078373600471414</v>
      </c>
      <c r="H114" s="46" t="str">
        <f>IFERROR('tablas pasajeros ANUAL'!H114/'tablas pasajeros ANUAL'!H127-1,"-")</f>
        <v>-</v>
      </c>
    </row>
    <row r="115" spans="2:8" ht="15" hidden="1" customHeight="1" outlineLevel="1">
      <c r="B115" s="41" t="s">
        <v>15</v>
      </c>
      <c r="C115" s="46">
        <f>IFERROR('tablas pasajeros ANUAL'!C115/'tablas pasajeros ANUAL'!C128-1,"-")</f>
        <v>-0.25609359766005846</v>
      </c>
      <c r="D115" s="46">
        <f>IFERROR('tablas pasajeros ANUAL'!D115/'tablas pasajeros ANUAL'!D128-1,"-")</f>
        <v>-0.28265642151481885</v>
      </c>
      <c r="E115" s="46">
        <f>IFERROR('tablas pasajeros ANUAL'!E115/'tablas pasajeros ANUAL'!E128-1,"-")</f>
        <v>-0.29809685321273793</v>
      </c>
      <c r="F115" s="46" t="str">
        <f>IFERROR('tablas pasajeros ANUAL'!F115/'tablas pasajeros ANUAL'!F128-1,"-")</f>
        <v>-</v>
      </c>
      <c r="G115" s="46">
        <f>IFERROR('tablas pasajeros ANUAL'!G115/'tablas pasajeros ANUAL'!G128-1,"-")</f>
        <v>-0.12702188392007607</v>
      </c>
      <c r="H115" s="46" t="str">
        <f>IFERROR('tablas pasajeros ANUAL'!H115/'tablas pasajeros ANUAL'!H128-1,"-")</f>
        <v>-</v>
      </c>
    </row>
    <row r="116" spans="2:8" ht="15" hidden="1" customHeight="1" outlineLevel="1">
      <c r="B116" s="41" t="s">
        <v>16</v>
      </c>
      <c r="C116" s="46">
        <f>IFERROR('tablas pasajeros ANUAL'!C116/'tablas pasajeros ANUAL'!C129-1,"-")</f>
        <v>-0.109000584453536</v>
      </c>
      <c r="D116" s="46">
        <f>IFERROR('tablas pasajeros ANUAL'!D116/'tablas pasajeros ANUAL'!D129-1,"-")</f>
        <v>-2.954833262980161E-2</v>
      </c>
      <c r="E116" s="46">
        <f>IFERROR('tablas pasajeros ANUAL'!E116/'tablas pasajeros ANUAL'!E129-1,"-")</f>
        <v>-9.440115963036777E-2</v>
      </c>
      <c r="F116" s="46" t="str">
        <f>IFERROR('tablas pasajeros ANUAL'!F116/'tablas pasajeros ANUAL'!F129-1,"-")</f>
        <v>-</v>
      </c>
      <c r="G116" s="46">
        <f>IFERROR('tablas pasajeros ANUAL'!G116/'tablas pasajeros ANUAL'!G129-1,"-")</f>
        <v>-0.22203532380151392</v>
      </c>
      <c r="H116" s="46" t="str">
        <f>IFERROR('tablas pasajeros ANUAL'!H116/'tablas pasajeros ANUAL'!H129-1,"-")</f>
        <v>-</v>
      </c>
    </row>
    <row r="117" spans="2:8" ht="15" hidden="1" customHeight="1" outlineLevel="1">
      <c r="B117" s="41" t="s">
        <v>17</v>
      </c>
      <c r="C117" s="46">
        <f>IFERROR('tablas pasajeros ANUAL'!C117/'tablas pasajeros ANUAL'!C130-1,"-")</f>
        <v>-0.17027605901951448</v>
      </c>
      <c r="D117" s="46">
        <f>IFERROR('tablas pasajeros ANUAL'!D117/'tablas pasajeros ANUAL'!D130-1,"-")</f>
        <v>-7.5790621592148333E-2</v>
      </c>
      <c r="E117" s="46">
        <f>IFERROR('tablas pasajeros ANUAL'!E117/'tablas pasajeros ANUAL'!E130-1,"-")</f>
        <v>-0.13741614369184163</v>
      </c>
      <c r="F117" s="46" t="str">
        <f>IFERROR('tablas pasajeros ANUAL'!F117/'tablas pasajeros ANUAL'!F130-1,"-")</f>
        <v>-</v>
      </c>
      <c r="G117" s="46">
        <f>IFERROR('tablas pasajeros ANUAL'!G117/'tablas pasajeros ANUAL'!G130-1,"-")</f>
        <v>-0.3370959466393022</v>
      </c>
      <c r="H117" s="46" t="str">
        <f>IFERROR('tablas pasajeros ANUAL'!H117/'tablas pasajeros ANUAL'!H130-1,"-")</f>
        <v>-</v>
      </c>
    </row>
    <row r="118" spans="2:8" ht="15" hidden="1" customHeight="1" outlineLevel="1">
      <c r="B118" s="41" t="s">
        <v>18</v>
      </c>
      <c r="C118" s="46">
        <f>IFERROR('tablas pasajeros ANUAL'!C118/'tablas pasajeros ANUAL'!C131-1,"-")</f>
        <v>-0.16440438701270499</v>
      </c>
      <c r="D118" s="46">
        <f>IFERROR('tablas pasajeros ANUAL'!D118/'tablas pasajeros ANUAL'!D131-1,"-")</f>
        <v>-0.26953673373888631</v>
      </c>
      <c r="E118" s="46">
        <f>IFERROR('tablas pasajeros ANUAL'!E118/'tablas pasajeros ANUAL'!E131-1,"-")</f>
        <v>-0.13409415121255353</v>
      </c>
      <c r="F118" s="46" t="str">
        <f>IFERROR('tablas pasajeros ANUAL'!F118/'tablas pasajeros ANUAL'!F131-1,"-")</f>
        <v>-</v>
      </c>
      <c r="G118" s="46">
        <f>IFERROR('tablas pasajeros ANUAL'!G118/'tablas pasajeros ANUAL'!G131-1,"-")</f>
        <v>-0.12704918032786883</v>
      </c>
      <c r="H118" s="46" t="str">
        <f>IFERROR('tablas pasajeros ANUAL'!H118/'tablas pasajeros ANUAL'!H131-1,"-")</f>
        <v>-</v>
      </c>
    </row>
    <row r="119" spans="2:8" ht="15" hidden="1" customHeight="1" outlineLevel="1">
      <c r="B119" s="41" t="s">
        <v>19</v>
      </c>
      <c r="C119" s="46">
        <f>IFERROR('tablas pasajeros ANUAL'!C119/'tablas pasajeros ANUAL'!C132-1,"-")</f>
        <v>-0.37383129821693151</v>
      </c>
      <c r="D119" s="46">
        <f>IFERROR('tablas pasajeros ANUAL'!D119/'tablas pasajeros ANUAL'!D132-1,"-")</f>
        <v>-0.425261244888687</v>
      </c>
      <c r="E119" s="46">
        <f>IFERROR('tablas pasajeros ANUAL'!E119/'tablas pasajeros ANUAL'!E132-1,"-")</f>
        <v>-0.33450255102040816</v>
      </c>
      <c r="F119" s="46">
        <f>IFERROR('tablas pasajeros ANUAL'!F119/'tablas pasajeros ANUAL'!F132-1,"-")</f>
        <v>-1</v>
      </c>
      <c r="G119" s="46">
        <f>IFERROR('tablas pasajeros ANUAL'!G119/'tablas pasajeros ANUAL'!G132-1,"-")</f>
        <v>-0.23050017488632391</v>
      </c>
      <c r="H119" s="46" t="str">
        <f>IFERROR('tablas pasajeros ANUAL'!H119/'tablas pasajeros ANUAL'!H132-1,"-")</f>
        <v>-</v>
      </c>
    </row>
    <row r="120" spans="2:8" ht="15" hidden="1" customHeight="1" outlineLevel="1">
      <c r="B120" s="41" t="s">
        <v>20</v>
      </c>
      <c r="C120" s="46">
        <f>IFERROR('tablas pasajeros ANUAL'!C120/'tablas pasajeros ANUAL'!C133-1,"-")</f>
        <v>-0.1214393612429866</v>
      </c>
      <c r="D120" s="46">
        <f>IFERROR('tablas pasajeros ANUAL'!D120/'tablas pasajeros ANUAL'!D133-1,"-")</f>
        <v>-4.1605839416058443E-2</v>
      </c>
      <c r="E120" s="46">
        <f>IFERROR('tablas pasajeros ANUAL'!E120/'tablas pasajeros ANUAL'!E133-1,"-")</f>
        <v>-0.11825841279451088</v>
      </c>
      <c r="F120" s="46">
        <f>IFERROR('tablas pasajeros ANUAL'!F120/'tablas pasajeros ANUAL'!F133-1,"-")</f>
        <v>-0.46022727272727271</v>
      </c>
      <c r="G120" s="46">
        <f>IFERROR('tablas pasajeros ANUAL'!G120/'tablas pasajeros ANUAL'!G133-1,"-")</f>
        <v>-0.16212840369722703</v>
      </c>
      <c r="H120" s="46" t="str">
        <f>IFERROR('tablas pasajeros ANUAL'!H120/'tablas pasajeros ANUAL'!H133-1,"-")</f>
        <v>-</v>
      </c>
    </row>
    <row r="121" spans="2:8" ht="15" hidden="1" customHeight="1" outlineLevel="1">
      <c r="B121" s="41" t="s">
        <v>21</v>
      </c>
      <c r="C121" s="46">
        <f>IFERROR('tablas pasajeros ANUAL'!C121/'tablas pasajeros ANUAL'!C134-1,"-")</f>
        <v>-0.14528877179479593</v>
      </c>
      <c r="D121" s="46">
        <f>IFERROR('tablas pasajeros ANUAL'!D121/'tablas pasajeros ANUAL'!D134-1,"-")</f>
        <v>-0.13160350942691801</v>
      </c>
      <c r="E121" s="46">
        <f>IFERROR('tablas pasajeros ANUAL'!E121/'tablas pasajeros ANUAL'!E134-1,"-")</f>
        <v>-0.11898342034306697</v>
      </c>
      <c r="F121" s="46">
        <f>IFERROR('tablas pasajeros ANUAL'!F121/'tablas pasajeros ANUAL'!F134-1,"-")</f>
        <v>-0.3046499198289685</v>
      </c>
      <c r="G121" s="46">
        <f>IFERROR('tablas pasajeros ANUAL'!G121/'tablas pasajeros ANUAL'!G134-1,"-")</f>
        <v>-0.22682602921646744</v>
      </c>
      <c r="H121" s="46" t="str">
        <f>IFERROR('tablas pasajeros ANUAL'!H121/'tablas pasajeros ANUAL'!H134-1,"-")</f>
        <v>-</v>
      </c>
    </row>
    <row r="122" spans="2:8" ht="15" hidden="1" customHeight="1" outlineLevel="1">
      <c r="B122" s="41" t="s">
        <v>22</v>
      </c>
      <c r="C122" s="46">
        <f>IFERROR('tablas pasajeros ANUAL'!C122/'tablas pasajeros ANUAL'!C135-1,"-")</f>
        <v>-0.13429869392390692</v>
      </c>
      <c r="D122" s="46">
        <f>IFERROR('tablas pasajeros ANUAL'!D122/'tablas pasajeros ANUAL'!D135-1,"-")</f>
        <v>-9.4664371772805511E-2</v>
      </c>
      <c r="E122" s="46">
        <f>IFERROR('tablas pasajeros ANUAL'!E122/'tablas pasajeros ANUAL'!E135-1,"-")</f>
        <v>-0.12393980848153219</v>
      </c>
      <c r="F122" s="46">
        <f>IFERROR('tablas pasajeros ANUAL'!F122/'tablas pasajeros ANUAL'!F135-1,"-")</f>
        <v>-0.1385983263598326</v>
      </c>
      <c r="G122" s="46">
        <f>IFERROR('tablas pasajeros ANUAL'!G122/'tablas pasajeros ANUAL'!G135-1,"-")</f>
        <v>-0.28918377566349529</v>
      </c>
      <c r="H122" s="46" t="str">
        <f>IFERROR('tablas pasajeros ANUAL'!H122/'tablas pasajeros ANUAL'!H135-1,"-")</f>
        <v>-</v>
      </c>
    </row>
    <row r="123" spans="2:8" ht="15" customHeight="1" collapsed="1">
      <c r="B123" s="43">
        <v>2002</v>
      </c>
      <c r="C123" s="50">
        <f>IFERROR('tablas pasajeros ANUAL'!C123/'tablas pasajeros ANUAL'!C136-1,"-")</f>
        <v>-0.10401107264252873</v>
      </c>
      <c r="D123" s="50">
        <f>IFERROR('tablas pasajeros ANUAL'!D123/'tablas pasajeros ANUAL'!D136-1,"-")</f>
        <v>-8.072684334820257E-2</v>
      </c>
      <c r="E123" s="50">
        <f>IFERROR('tablas pasajeros ANUAL'!E123/'tablas pasajeros ANUAL'!E136-1,"-")</f>
        <v>-9.4763334378874076E-2</v>
      </c>
      <c r="F123" s="50">
        <f>IFERROR('tablas pasajeros ANUAL'!F123/'tablas pasajeros ANUAL'!F136-1,"-")</f>
        <v>-0.22339728591483388</v>
      </c>
      <c r="G123" s="50">
        <f>IFERROR('tablas pasajeros ANUAL'!G123/'tablas pasajeros ANUAL'!G136-1,"-")</f>
        <v>-0.15699429721569946</v>
      </c>
      <c r="H123" s="50" t="str">
        <f>IFERROR('tablas pasajeros ANUAL'!H123/'tablas pasajeros ANUAL'!H136-1,"-")</f>
        <v>-</v>
      </c>
    </row>
    <row r="124" spans="2:8" ht="15" hidden="1" customHeight="1" outlineLevel="1">
      <c r="B124" s="41" t="s">
        <v>11</v>
      </c>
      <c r="C124" s="46">
        <f>IFERROR('tablas pasajeros ANUAL'!C124/'tablas pasajeros ANUAL'!C137-1,"-")</f>
        <v>-0.10821151210598445</v>
      </c>
      <c r="D124" s="46">
        <f>IFERROR('tablas pasajeros ANUAL'!D124/'tablas pasajeros ANUAL'!D137-1,"-")</f>
        <v>-3.4014225788801755E-2</v>
      </c>
      <c r="E124" s="46">
        <f>IFERROR('tablas pasajeros ANUAL'!E124/'tablas pasajeros ANUAL'!E137-1,"-")</f>
        <v>-0.1142253062994687</v>
      </c>
      <c r="F124" s="46">
        <f>IFERROR('tablas pasajeros ANUAL'!F124/'tablas pasajeros ANUAL'!F137-1,"-")</f>
        <v>-0.2847826086956522</v>
      </c>
      <c r="G124" s="46">
        <f>IFERROR('tablas pasajeros ANUAL'!G124/'tablas pasajeros ANUAL'!G137-1,"-")</f>
        <v>-0.20837751855779429</v>
      </c>
      <c r="H124" s="46" t="str">
        <f>IFERROR('tablas pasajeros ANUAL'!H124/'tablas pasajeros ANUAL'!H137-1,"-")</f>
        <v>-</v>
      </c>
    </row>
    <row r="125" spans="2:8" ht="15" hidden="1" customHeight="1" outlineLevel="1">
      <c r="B125" s="41" t="s">
        <v>12</v>
      </c>
      <c r="C125" s="46">
        <f>IFERROR('tablas pasajeros ANUAL'!C125/'tablas pasajeros ANUAL'!C138-1,"-")</f>
        <v>-8.0988783758380811E-2</v>
      </c>
      <c r="D125" s="46">
        <f>IFERROR('tablas pasajeros ANUAL'!D125/'tablas pasajeros ANUAL'!D138-1,"-")</f>
        <v>-2.6590087215486058E-2</v>
      </c>
      <c r="E125" s="46">
        <f>IFERROR('tablas pasajeros ANUAL'!E125/'tablas pasajeros ANUAL'!E138-1,"-")</f>
        <v>-7.7594974573736208E-2</v>
      </c>
      <c r="F125" s="46">
        <f>IFERROR('tablas pasajeros ANUAL'!F125/'tablas pasajeros ANUAL'!F138-1,"-")</f>
        <v>-0.2850325379609544</v>
      </c>
      <c r="G125" s="46">
        <f>IFERROR('tablas pasajeros ANUAL'!G125/'tablas pasajeros ANUAL'!G138-1,"-")</f>
        <v>-0.10898169336384445</v>
      </c>
      <c r="H125" s="46" t="str">
        <f>IFERROR('tablas pasajeros ANUAL'!H125/'tablas pasajeros ANUAL'!H138-1,"-")</f>
        <v>-</v>
      </c>
    </row>
    <row r="126" spans="2:8" ht="15" hidden="1" customHeight="1" outlineLevel="1">
      <c r="B126" s="41" t="s">
        <v>13</v>
      </c>
      <c r="C126" s="46">
        <f>IFERROR('tablas pasajeros ANUAL'!C126/'tablas pasajeros ANUAL'!C139-1,"-")</f>
        <v>2.2033742048492622E-2</v>
      </c>
      <c r="D126" s="46">
        <f>IFERROR('tablas pasajeros ANUAL'!D126/'tablas pasajeros ANUAL'!D139-1,"-")</f>
        <v>-1.2083333333333335E-2</v>
      </c>
      <c r="E126" s="46">
        <f>IFERROR('tablas pasajeros ANUAL'!E126/'tablas pasajeros ANUAL'!E139-1,"-")</f>
        <v>9.3738247461451651E-2</v>
      </c>
      <c r="F126" s="46">
        <f>IFERROR('tablas pasajeros ANUAL'!F126/'tablas pasajeros ANUAL'!F139-1,"-")</f>
        <v>5.222222222222217E-2</v>
      </c>
      <c r="G126" s="46">
        <f>IFERROR('tablas pasajeros ANUAL'!G126/'tablas pasajeros ANUAL'!G139-1,"-")</f>
        <v>-0.16193373901284647</v>
      </c>
      <c r="H126" s="46" t="str">
        <f>IFERROR('tablas pasajeros ANUAL'!H126/'tablas pasajeros ANUAL'!H139-1,"-")</f>
        <v>-</v>
      </c>
    </row>
    <row r="127" spans="2:8" ht="15" hidden="1" customHeight="1" outlineLevel="1">
      <c r="B127" s="41" t="s">
        <v>14</v>
      </c>
      <c r="C127" s="46">
        <f>IFERROR('tablas pasajeros ANUAL'!C127/'tablas pasajeros ANUAL'!C140-1,"-")</f>
        <v>7.324503311258268E-2</v>
      </c>
      <c r="D127" s="46">
        <f>IFERROR('tablas pasajeros ANUAL'!D127/'tablas pasajeros ANUAL'!D140-1,"-")</f>
        <v>0.62413793103448278</v>
      </c>
      <c r="E127" s="46">
        <f>IFERROR('tablas pasajeros ANUAL'!E127/'tablas pasajeros ANUAL'!E140-1,"-")</f>
        <v>3.7393897682954869E-2</v>
      </c>
      <c r="F127" s="46" t="str">
        <f>IFERROR('tablas pasajeros ANUAL'!F127/'tablas pasajeros ANUAL'!F140-1,"-")</f>
        <v>-</v>
      </c>
      <c r="G127" s="46">
        <f>IFERROR('tablas pasajeros ANUAL'!G127/'tablas pasajeros ANUAL'!G140-1,"-")</f>
        <v>-0.16445100935499757</v>
      </c>
      <c r="H127" s="46" t="str">
        <f>IFERROR('tablas pasajeros ANUAL'!H127/'tablas pasajeros ANUAL'!H140-1,"-")</f>
        <v>-</v>
      </c>
    </row>
    <row r="128" spans="2:8" ht="15" hidden="1" customHeight="1" outlineLevel="1">
      <c r="B128" s="41" t="s">
        <v>15</v>
      </c>
      <c r="C128" s="46">
        <f>IFERROR('tablas pasajeros ANUAL'!C128/'tablas pasajeros ANUAL'!C141-1,"-")</f>
        <v>7.2125435540069782E-2</v>
      </c>
      <c r="D128" s="46">
        <f>IFERROR('tablas pasajeros ANUAL'!D128/'tablas pasajeros ANUAL'!D141-1,"-")</f>
        <v>0.28581510232886376</v>
      </c>
      <c r="E128" s="46">
        <f>IFERROR('tablas pasajeros ANUAL'!E128/'tablas pasajeros ANUAL'!E141-1,"-")</f>
        <v>-3.0153508771929793E-2</v>
      </c>
      <c r="F128" s="46" t="str">
        <f>IFERROR('tablas pasajeros ANUAL'!F128/'tablas pasajeros ANUAL'!F141-1,"-")</f>
        <v>-</v>
      </c>
      <c r="G128" s="46">
        <f>IFERROR('tablas pasajeros ANUAL'!G128/'tablas pasajeros ANUAL'!G141-1,"-")</f>
        <v>0.22138291690877399</v>
      </c>
      <c r="H128" s="46" t="str">
        <f>IFERROR('tablas pasajeros ANUAL'!H128/'tablas pasajeros ANUAL'!H141-1,"-")</f>
        <v>-</v>
      </c>
    </row>
    <row r="129" spans="2:8" ht="15" hidden="1" customHeight="1" outlineLevel="1">
      <c r="B129" s="41" t="s">
        <v>16</v>
      </c>
      <c r="C129" s="46">
        <f>IFERROR('tablas pasajeros ANUAL'!C129/'tablas pasajeros ANUAL'!C142-1,"-")</f>
        <v>0.32996502137582584</v>
      </c>
      <c r="D129" s="46">
        <f>IFERROR('tablas pasajeros ANUAL'!D129/'tablas pasajeros ANUAL'!D142-1,"-")</f>
        <v>1.0404823428079242</v>
      </c>
      <c r="E129" s="46">
        <f>IFERROR('tablas pasajeros ANUAL'!E129/'tablas pasajeros ANUAL'!E142-1,"-")</f>
        <v>0.211635565312843</v>
      </c>
      <c r="F129" s="46" t="str">
        <f>IFERROR('tablas pasajeros ANUAL'!F129/'tablas pasajeros ANUAL'!F142-1,"-")</f>
        <v>-</v>
      </c>
      <c r="G129" s="46">
        <f>IFERROR('tablas pasajeros ANUAL'!G129/'tablas pasajeros ANUAL'!G142-1,"-")</f>
        <v>0.18721917124313525</v>
      </c>
      <c r="H129" s="46" t="str">
        <f>IFERROR('tablas pasajeros ANUAL'!H129/'tablas pasajeros ANUAL'!H142-1,"-")</f>
        <v>-</v>
      </c>
    </row>
    <row r="130" spans="2:8" ht="15" hidden="1" customHeight="1" outlineLevel="1">
      <c r="B130" s="41" t="s">
        <v>17</v>
      </c>
      <c r="C130" s="46">
        <f>IFERROR('tablas pasajeros ANUAL'!C130/'tablas pasajeros ANUAL'!C143-1,"-")</f>
        <v>0.11666223757640171</v>
      </c>
      <c r="D130" s="46">
        <f>IFERROR('tablas pasajeros ANUAL'!D130/'tablas pasajeros ANUAL'!D143-1,"-")</f>
        <v>0.66727272727272724</v>
      </c>
      <c r="E130" s="46">
        <f>IFERROR('tablas pasajeros ANUAL'!E130/'tablas pasajeros ANUAL'!E143-1,"-")</f>
        <v>4.3115124153498829E-2</v>
      </c>
      <c r="F130" s="46" t="str">
        <f>IFERROR('tablas pasajeros ANUAL'!F130/'tablas pasajeros ANUAL'!F143-1,"-")</f>
        <v>-</v>
      </c>
      <c r="G130" s="46">
        <f>IFERROR('tablas pasajeros ANUAL'!G130/'tablas pasajeros ANUAL'!G143-1,"-")</f>
        <v>-2.3547094188376749E-2</v>
      </c>
      <c r="H130" s="46" t="str">
        <f>IFERROR('tablas pasajeros ANUAL'!H130/'tablas pasajeros ANUAL'!H143-1,"-")</f>
        <v>-</v>
      </c>
    </row>
    <row r="131" spans="2:8" ht="15" hidden="1" customHeight="1" outlineLevel="1">
      <c r="B131" s="41" t="s">
        <v>18</v>
      </c>
      <c r="C131" s="46">
        <f>IFERROR('tablas pasajeros ANUAL'!C131/'tablas pasajeros ANUAL'!C144-1,"-")</f>
        <v>5.6320256939665025E-2</v>
      </c>
      <c r="D131" s="46">
        <f>IFERROR('tablas pasajeros ANUAL'!D131/'tablas pasajeros ANUAL'!D144-1,"-")</f>
        <v>0.43038821954484607</v>
      </c>
      <c r="E131" s="46">
        <f>IFERROR('tablas pasajeros ANUAL'!E131/'tablas pasajeros ANUAL'!E144-1,"-")</f>
        <v>2.2424794895168576E-2</v>
      </c>
      <c r="F131" s="46" t="str">
        <f>IFERROR('tablas pasajeros ANUAL'!F131/'tablas pasajeros ANUAL'!F144-1,"-")</f>
        <v>-</v>
      </c>
      <c r="G131" s="46">
        <f>IFERROR('tablas pasajeros ANUAL'!G131/'tablas pasajeros ANUAL'!G144-1,"-")</f>
        <v>-0.15813686026451979</v>
      </c>
      <c r="H131" s="46" t="str">
        <f>IFERROR('tablas pasajeros ANUAL'!H131/'tablas pasajeros ANUAL'!H144-1,"-")</f>
        <v>-</v>
      </c>
    </row>
    <row r="132" spans="2:8" ht="15" hidden="1" customHeight="1" outlineLevel="1">
      <c r="B132" s="41" t="s">
        <v>19</v>
      </c>
      <c r="C132" s="46">
        <f>IFERROR('tablas pasajeros ANUAL'!C132/'tablas pasajeros ANUAL'!C145-1,"-")</f>
        <v>-0.1076411051335826</v>
      </c>
      <c r="D132" s="46">
        <f>IFERROR('tablas pasajeros ANUAL'!D132/'tablas pasajeros ANUAL'!D145-1,"-")</f>
        <v>5.6142034548944286E-2</v>
      </c>
      <c r="E132" s="46">
        <f>IFERROR('tablas pasajeros ANUAL'!E132/'tablas pasajeros ANUAL'!E145-1,"-")</f>
        <v>-0.18283679319030666</v>
      </c>
      <c r="F132" s="46">
        <f>IFERROR('tablas pasajeros ANUAL'!F132/'tablas pasajeros ANUAL'!F145-1,"-")</f>
        <v>-0.55952380952380953</v>
      </c>
      <c r="G132" s="46">
        <f>IFERROR('tablas pasajeros ANUAL'!G132/'tablas pasajeros ANUAL'!G145-1,"-")</f>
        <v>0.11115429459774573</v>
      </c>
      <c r="H132" s="46" t="str">
        <f>IFERROR('tablas pasajeros ANUAL'!H132/'tablas pasajeros ANUAL'!H145-1,"-")</f>
        <v>-</v>
      </c>
    </row>
    <row r="133" spans="2:8" ht="15" hidden="1" customHeight="1" outlineLevel="1">
      <c r="B133" s="41" t="s">
        <v>20</v>
      </c>
      <c r="C133" s="46">
        <f>IFERROR('tablas pasajeros ANUAL'!C133/'tablas pasajeros ANUAL'!C146-1,"-")</f>
        <v>0.1299338596116919</v>
      </c>
      <c r="D133" s="46">
        <f>IFERROR('tablas pasajeros ANUAL'!D133/'tablas pasajeros ANUAL'!D146-1,"-")</f>
        <v>8.5041085041084985E-2</v>
      </c>
      <c r="E133" s="46">
        <f>IFERROR('tablas pasajeros ANUAL'!E133/'tablas pasajeros ANUAL'!E146-1,"-")</f>
        <v>0.20617051055802338</v>
      </c>
      <c r="F133" s="46">
        <f>IFERROR('tablas pasajeros ANUAL'!F133/'tablas pasajeros ANUAL'!F146-1,"-")</f>
        <v>-1.3367830961621419E-2</v>
      </c>
      <c r="G133" s="46">
        <f>IFERROR('tablas pasajeros ANUAL'!G133/'tablas pasajeros ANUAL'!G146-1,"-")</f>
        <v>1.1880687563195158E-2</v>
      </c>
      <c r="H133" s="46" t="str">
        <f>IFERROR('tablas pasajeros ANUAL'!H133/'tablas pasajeros ANUAL'!H146-1,"-")</f>
        <v>-</v>
      </c>
    </row>
    <row r="134" spans="2:8" ht="15" hidden="1" customHeight="1" outlineLevel="1">
      <c r="B134" s="41" t="s">
        <v>21</v>
      </c>
      <c r="C134" s="46">
        <f>IFERROR('tablas pasajeros ANUAL'!C134/'tablas pasajeros ANUAL'!C147-1,"-")</f>
        <v>6.7532549614460979E-2</v>
      </c>
      <c r="D134" s="46">
        <f>IFERROR('tablas pasajeros ANUAL'!D134/'tablas pasajeros ANUAL'!D147-1,"-")</f>
        <v>-2.6796257607412111E-2</v>
      </c>
      <c r="E134" s="46">
        <f>IFERROR('tablas pasajeros ANUAL'!E134/'tablas pasajeros ANUAL'!E147-1,"-")</f>
        <v>0.11794510005130832</v>
      </c>
      <c r="F134" s="46">
        <f>IFERROR('tablas pasajeros ANUAL'!F134/'tablas pasajeros ANUAL'!F147-1,"-")</f>
        <v>3.7553648068668899E-3</v>
      </c>
      <c r="G134" s="46">
        <f>IFERROR('tablas pasajeros ANUAL'!G134/'tablas pasajeros ANUAL'!G147-1,"-")</f>
        <v>0.18433469644542311</v>
      </c>
      <c r="H134" s="46" t="str">
        <f>IFERROR('tablas pasajeros ANUAL'!H134/'tablas pasajeros ANUAL'!H147-1,"-")</f>
        <v>-</v>
      </c>
    </row>
    <row r="135" spans="2:8" ht="15" hidden="1" customHeight="1" outlineLevel="1">
      <c r="B135" s="41" t="s">
        <v>22</v>
      </c>
      <c r="C135" s="46">
        <f>IFERROR('tablas pasajeros ANUAL'!C135/'tablas pasajeros ANUAL'!C148-1,"-")</f>
        <v>-3.1699337420614149E-2</v>
      </c>
      <c r="D135" s="46">
        <f>IFERROR('tablas pasajeros ANUAL'!D135/'tablas pasajeros ANUAL'!D148-1,"-")</f>
        <v>-9.5312243894443482E-2</v>
      </c>
      <c r="E135" s="46">
        <f>IFERROR('tablas pasajeros ANUAL'!E135/'tablas pasajeros ANUAL'!E148-1,"-")</f>
        <v>7.159610648528214E-2</v>
      </c>
      <c r="F135" s="46">
        <f>IFERROR('tablas pasajeros ANUAL'!F135/'tablas pasajeros ANUAL'!F148-1,"-")</f>
        <v>-0.35098438560760348</v>
      </c>
      <c r="G135" s="46">
        <f>IFERROR('tablas pasajeros ANUAL'!G135/'tablas pasajeros ANUAL'!G148-1,"-")</f>
        <v>-4.2435866698633418E-2</v>
      </c>
      <c r="H135" s="46" t="str">
        <f>IFERROR('tablas pasajeros ANUAL'!H135/'tablas pasajeros ANUAL'!H148-1,"-")</f>
        <v>-</v>
      </c>
    </row>
    <row r="136" spans="2:8" ht="15" customHeight="1" collapsed="1">
      <c r="B136" s="43">
        <v>2001</v>
      </c>
      <c r="C136" s="50">
        <f>IFERROR('tablas pasajeros ANUAL'!C136/'tablas pasajeros ANUAL'!C149-1,"-")</f>
        <v>8.2657771381089429E-3</v>
      </c>
      <c r="D136" s="50">
        <f>IFERROR('tablas pasajeros ANUAL'!D136/'tablas pasajeros ANUAL'!D149-1,"-")</f>
        <v>3.7514973320265765E-2</v>
      </c>
      <c r="E136" s="50">
        <f>IFERROR('tablas pasajeros ANUAL'!E136/'tablas pasajeros ANUAL'!E149-1,"-")</f>
        <v>2.4577243859514875E-2</v>
      </c>
      <c r="F136" s="50">
        <f>IFERROR('tablas pasajeros ANUAL'!F136/'tablas pasajeros ANUAL'!F149-1,"-")</f>
        <v>-0.22403776325344948</v>
      </c>
      <c r="G136" s="50">
        <f>IFERROR('tablas pasajeros ANUAL'!G136/'tablas pasajeros ANUAL'!G149-1,"-")</f>
        <v>-2.3932132757850888E-2</v>
      </c>
      <c r="H136" s="50" t="str">
        <f>IFERROR('tablas pasajeros ANUAL'!H136/'tablas pasajeros ANUAL'!H149-1,"-")</f>
        <v>-</v>
      </c>
    </row>
    <row r="137" spans="2:8" ht="15" hidden="1" customHeight="1" outlineLevel="1">
      <c r="B137" s="41" t="s">
        <v>11</v>
      </c>
      <c r="C137" s="46">
        <f>IFERROR('tablas pasajeros ANUAL'!C137/'tablas pasajeros ANUAL'!C150-1,"-")</f>
        <v>8.4737363726461901E-2</v>
      </c>
      <c r="D137" s="46">
        <f>IFERROR('tablas pasajeros ANUAL'!D137/'tablas pasajeros ANUAL'!D150-1,"-")</f>
        <v>0.13531421472202099</v>
      </c>
      <c r="E137" s="46">
        <f>IFERROR('tablas pasajeros ANUAL'!E137/'tablas pasajeros ANUAL'!E150-1,"-")</f>
        <v>0.17828169913765568</v>
      </c>
      <c r="F137" s="46">
        <f>IFERROR('tablas pasajeros ANUAL'!F137/'tablas pasajeros ANUAL'!F150-1,"-")</f>
        <v>-0.45172824791418353</v>
      </c>
      <c r="G137" s="46">
        <f>IFERROR('tablas pasajeros ANUAL'!G137/'tablas pasajeros ANUAL'!G150-1,"-")</f>
        <v>4.2564953012714124E-2</v>
      </c>
      <c r="H137" s="46" t="str">
        <f>IFERROR('tablas pasajeros ANUAL'!H137/'tablas pasajeros ANUAL'!H150-1,"-")</f>
        <v>-</v>
      </c>
    </row>
    <row r="138" spans="2:8" ht="15" hidden="1" customHeight="1" outlineLevel="1">
      <c r="B138" s="41" t="s">
        <v>12</v>
      </c>
      <c r="C138" s="46">
        <f>IFERROR('tablas pasajeros ANUAL'!C138/'tablas pasajeros ANUAL'!C151-1,"-")</f>
        <v>-5.0313904013805866E-2</v>
      </c>
      <c r="D138" s="46">
        <f>IFERROR('tablas pasajeros ANUAL'!D138/'tablas pasajeros ANUAL'!D151-1,"-")</f>
        <v>-0.2160426915700826</v>
      </c>
      <c r="E138" s="46">
        <f>IFERROR('tablas pasajeros ANUAL'!E138/'tablas pasajeros ANUAL'!E151-1,"-")</f>
        <v>0.14048853711790388</v>
      </c>
      <c r="F138" s="46">
        <f>IFERROR('tablas pasajeros ANUAL'!F138/'tablas pasajeros ANUAL'!F151-1,"-")</f>
        <v>-0.19037583421145066</v>
      </c>
      <c r="G138" s="46">
        <f>IFERROR('tablas pasajeros ANUAL'!G138/'tablas pasajeros ANUAL'!G151-1,"-")</f>
        <v>-0.15001215657670797</v>
      </c>
      <c r="H138" s="46" t="str">
        <f>IFERROR('tablas pasajeros ANUAL'!H138/'tablas pasajeros ANUAL'!H151-1,"-")</f>
        <v>-</v>
      </c>
    </row>
    <row r="139" spans="2:8" ht="15" hidden="1" customHeight="1" outlineLevel="1">
      <c r="B139" s="41" t="s">
        <v>13</v>
      </c>
      <c r="C139" s="46">
        <f>IFERROR('tablas pasajeros ANUAL'!C139/'tablas pasajeros ANUAL'!C152-1,"-")</f>
        <v>4.4738743077293419E-2</v>
      </c>
      <c r="D139" s="46">
        <f>IFERROR('tablas pasajeros ANUAL'!D139/'tablas pasajeros ANUAL'!D152-1,"-")</f>
        <v>9.5890410958904049E-2</v>
      </c>
      <c r="E139" s="46">
        <f>IFERROR('tablas pasajeros ANUAL'!E139/'tablas pasajeros ANUAL'!E152-1,"-")</f>
        <v>-1.3449587236805449E-2</v>
      </c>
      <c r="F139" s="46">
        <f>IFERROR('tablas pasajeros ANUAL'!F139/'tablas pasajeros ANUAL'!F152-1,"-")</f>
        <v>2.156640181611813E-2</v>
      </c>
      <c r="G139" s="46">
        <f>IFERROR('tablas pasajeros ANUAL'!G139/'tablas pasajeros ANUAL'!G152-1,"-")</f>
        <v>0.16778523489932895</v>
      </c>
      <c r="H139" s="46" t="str">
        <f>IFERROR('tablas pasajeros ANUAL'!H139/'tablas pasajeros ANUAL'!H152-1,"-")</f>
        <v>-</v>
      </c>
    </row>
    <row r="140" spans="2:8" ht="15" hidden="1" customHeight="1" outlineLevel="1">
      <c r="B140" s="41" t="s">
        <v>14</v>
      </c>
      <c r="C140" s="46">
        <f>IFERROR('tablas pasajeros ANUAL'!C140/'tablas pasajeros ANUAL'!C153-1,"-")</f>
        <v>-9.504974229893326E-2</v>
      </c>
      <c r="D140" s="46">
        <f>IFERROR('tablas pasajeros ANUAL'!D140/'tablas pasajeros ANUAL'!D153-1,"-")</f>
        <v>6.9444444444444198E-3</v>
      </c>
      <c r="E140" s="46">
        <f>IFERROR('tablas pasajeros ANUAL'!E140/'tablas pasajeros ANUAL'!E153-1,"-")</f>
        <v>-0.27735411140583555</v>
      </c>
      <c r="F140" s="46" t="str">
        <f>IFERROR('tablas pasajeros ANUAL'!F140/'tablas pasajeros ANUAL'!F153-1,"-")</f>
        <v>-</v>
      </c>
      <c r="G140" s="46">
        <f>IFERROR('tablas pasajeros ANUAL'!G140/'tablas pasajeros ANUAL'!G153-1,"-")</f>
        <v>0.75237273511647973</v>
      </c>
      <c r="H140" s="46" t="str">
        <f>IFERROR('tablas pasajeros ANUAL'!H140/'tablas pasajeros ANUAL'!H153-1,"-")</f>
        <v>-</v>
      </c>
    </row>
    <row r="141" spans="2:8" ht="15" hidden="1" customHeight="1" outlineLevel="1">
      <c r="B141" s="41" t="s">
        <v>15</v>
      </c>
      <c r="C141" s="46">
        <f>IFERROR('tablas pasajeros ANUAL'!C141/'tablas pasajeros ANUAL'!C154-1,"-")</f>
        <v>7.3699962588851475E-2</v>
      </c>
      <c r="D141" s="46">
        <f>IFERROR('tablas pasajeros ANUAL'!D141/'tablas pasajeros ANUAL'!D154-1,"-")</f>
        <v>-1.391788448155884E-2</v>
      </c>
      <c r="E141" s="46">
        <f>IFERROR('tablas pasajeros ANUAL'!E141/'tablas pasajeros ANUAL'!E154-1,"-")</f>
        <v>-3.9494470774091628E-2</v>
      </c>
      <c r="F141" s="46" t="str">
        <f>IFERROR('tablas pasajeros ANUAL'!F141/'tablas pasajeros ANUAL'!F154-1,"-")</f>
        <v>-</v>
      </c>
      <c r="G141" s="46">
        <f>IFERROR('tablas pasajeros ANUAL'!G141/'tablas pasajeros ANUAL'!G154-1,"-")</f>
        <v>0.94463276836158183</v>
      </c>
      <c r="H141" s="46" t="str">
        <f>IFERROR('tablas pasajeros ANUAL'!H141/'tablas pasajeros ANUAL'!H154-1,"-")</f>
        <v>-</v>
      </c>
    </row>
    <row r="142" spans="2:8" ht="15" hidden="1" customHeight="1" outlineLevel="1">
      <c r="B142" s="41" t="s">
        <v>16</v>
      </c>
      <c r="C142" s="46">
        <f>IFERROR('tablas pasajeros ANUAL'!C142/'tablas pasajeros ANUAL'!C155-1,"-")</f>
        <v>-0.14461436170212771</v>
      </c>
      <c r="D142" s="46">
        <f>IFERROR('tablas pasajeros ANUAL'!D142/'tablas pasajeros ANUAL'!D155-1,"-")</f>
        <v>1.6637478108581405E-2</v>
      </c>
      <c r="E142" s="46">
        <f>IFERROR('tablas pasajeros ANUAL'!E142/'tablas pasajeros ANUAL'!E155-1,"-")</f>
        <v>-0.29663372452130943</v>
      </c>
      <c r="F142" s="46" t="str">
        <f>IFERROR('tablas pasajeros ANUAL'!F142/'tablas pasajeros ANUAL'!F155-1,"-")</f>
        <v>-</v>
      </c>
      <c r="G142" s="46">
        <f>IFERROR('tablas pasajeros ANUAL'!G142/'tablas pasajeros ANUAL'!G155-1,"-")</f>
        <v>0.42460881934566141</v>
      </c>
      <c r="H142" s="46" t="str">
        <f>IFERROR('tablas pasajeros ANUAL'!H142/'tablas pasajeros ANUAL'!H155-1,"-")</f>
        <v>-</v>
      </c>
    </row>
    <row r="143" spans="2:8" ht="15" hidden="1" customHeight="1" outlineLevel="1">
      <c r="B143" s="41" t="s">
        <v>17</v>
      </c>
      <c r="C143" s="46">
        <f>IFERROR('tablas pasajeros ANUAL'!C143/'tablas pasajeros ANUAL'!C156-1,"-")</f>
        <v>-0.15285907248986941</v>
      </c>
      <c r="D143" s="46">
        <f>IFERROR('tablas pasajeros ANUAL'!D143/'tablas pasajeros ANUAL'!D156-1,"-")</f>
        <v>-0.24502402196293749</v>
      </c>
      <c r="E143" s="46">
        <f>IFERROR('tablas pasajeros ANUAL'!E143/'tablas pasajeros ANUAL'!E156-1,"-")</f>
        <v>-0.29165334186120884</v>
      </c>
      <c r="F143" s="46" t="str">
        <f>IFERROR('tablas pasajeros ANUAL'!F143/'tablas pasajeros ANUAL'!F156-1,"-")</f>
        <v>-</v>
      </c>
      <c r="G143" s="46">
        <f>IFERROR('tablas pasajeros ANUAL'!G143/'tablas pasajeros ANUAL'!G156-1,"-")</f>
        <v>0.7016197783461211</v>
      </c>
      <c r="H143" s="46" t="str">
        <f>IFERROR('tablas pasajeros ANUAL'!H143/'tablas pasajeros ANUAL'!H156-1,"-")</f>
        <v>-</v>
      </c>
    </row>
    <row r="144" spans="2:8" ht="15" hidden="1" customHeight="1" outlineLevel="1">
      <c r="B144" s="41" t="s">
        <v>18</v>
      </c>
      <c r="C144" s="46">
        <f>IFERROR('tablas pasajeros ANUAL'!C144/'tablas pasajeros ANUAL'!C157-1,"-")</f>
        <v>0.10690705942102596</v>
      </c>
      <c r="D144" s="46">
        <f>IFERROR('tablas pasajeros ANUAL'!D144/'tablas pasajeros ANUAL'!D157-1,"-")</f>
        <v>0.28904227782571179</v>
      </c>
      <c r="E144" s="46">
        <f>IFERROR('tablas pasajeros ANUAL'!E144/'tablas pasajeros ANUAL'!E157-1,"-")</f>
        <v>-2.2281639928698804E-2</v>
      </c>
      <c r="F144" s="46" t="str">
        <f>IFERROR('tablas pasajeros ANUAL'!F144/'tablas pasajeros ANUAL'!F157-1,"-")</f>
        <v>-</v>
      </c>
      <c r="G144" s="46">
        <f>IFERROR('tablas pasajeros ANUAL'!G144/'tablas pasajeros ANUAL'!G157-1,"-")</f>
        <v>0.57091237579042464</v>
      </c>
      <c r="H144" s="46" t="str">
        <f>IFERROR('tablas pasajeros ANUAL'!H144/'tablas pasajeros ANUAL'!H157-1,"-")</f>
        <v>-</v>
      </c>
    </row>
    <row r="145" spans="2:8" ht="15" hidden="1" customHeight="1" outlineLevel="1">
      <c r="B145" s="41" t="s">
        <v>19</v>
      </c>
      <c r="C145" s="46">
        <f>IFERROR('tablas pasajeros ANUAL'!C145/'tablas pasajeros ANUAL'!C158-1,"-")</f>
        <v>0.60700417613011948</v>
      </c>
      <c r="D145" s="46">
        <f>IFERROR('tablas pasajeros ANUAL'!D145/'tablas pasajeros ANUAL'!D158-1,"-")</f>
        <v>0.60307692307692307</v>
      </c>
      <c r="E145" s="46">
        <f>IFERROR('tablas pasajeros ANUAL'!E145/'tablas pasajeros ANUAL'!E158-1,"-")</f>
        <v>0.59393603765748315</v>
      </c>
      <c r="F145" s="46">
        <f>IFERROR('tablas pasajeros ANUAL'!F145/'tablas pasajeros ANUAL'!F158-1,"-")</f>
        <v>3.2222222222222223</v>
      </c>
      <c r="G145" s="46">
        <f>IFERROR('tablas pasajeros ANUAL'!G145/'tablas pasajeros ANUAL'!G158-1,"-")</f>
        <v>0.19785847299813786</v>
      </c>
      <c r="H145" s="46" t="str">
        <f>IFERROR('tablas pasajeros ANUAL'!H145/'tablas pasajeros ANUAL'!H158-1,"-")</f>
        <v>-</v>
      </c>
    </row>
    <row r="146" spans="2:8" ht="15" hidden="1" customHeight="1" outlineLevel="1">
      <c r="B146" s="41" t="s">
        <v>20</v>
      </c>
      <c r="C146" s="46">
        <f>IFERROR('tablas pasajeros ANUAL'!C146/'tablas pasajeros ANUAL'!C159-1,"-")</f>
        <v>-8.3521886086203478E-2</v>
      </c>
      <c r="D146" s="46">
        <f>IFERROR('tablas pasajeros ANUAL'!D146/'tablas pasajeros ANUAL'!D159-1,"-")</f>
        <v>-0.24714913915182235</v>
      </c>
      <c r="E146" s="46">
        <f>IFERROR('tablas pasajeros ANUAL'!E146/'tablas pasajeros ANUAL'!E159-1,"-")</f>
        <v>-1.1310992118404473E-2</v>
      </c>
      <c r="F146" s="46">
        <f>IFERROR('tablas pasajeros ANUAL'!F146/'tablas pasajeros ANUAL'!F159-1,"-")</f>
        <v>0.24010695187165765</v>
      </c>
      <c r="G146" s="46">
        <f>IFERROR('tablas pasajeros ANUAL'!G146/'tablas pasajeros ANUAL'!G159-1,"-")</f>
        <v>1.670521716782325E-2</v>
      </c>
      <c r="H146" s="46" t="str">
        <f>IFERROR('tablas pasajeros ANUAL'!H146/'tablas pasajeros ANUAL'!H159-1,"-")</f>
        <v>-</v>
      </c>
    </row>
    <row r="147" spans="2:8" ht="15" hidden="1" customHeight="1" outlineLevel="1">
      <c r="B147" s="41" t="s">
        <v>21</v>
      </c>
      <c r="C147" s="46">
        <f>IFERROR('tablas pasajeros ANUAL'!C147/'tablas pasajeros ANUAL'!C160-1,"-")</f>
        <v>-5.6529516994633267E-2</v>
      </c>
      <c r="D147" s="46">
        <f>IFERROR('tablas pasajeros ANUAL'!D147/'tablas pasajeros ANUAL'!D160-1,"-")</f>
        <v>-9.6734492943879258E-2</v>
      </c>
      <c r="E147" s="46">
        <f>IFERROR('tablas pasajeros ANUAL'!E147/'tablas pasajeros ANUAL'!E160-1,"-")</f>
        <v>-2.0971995479090788E-2</v>
      </c>
      <c r="F147" s="46">
        <f>IFERROR('tablas pasajeros ANUAL'!F147/'tablas pasajeros ANUAL'!F160-1,"-")</f>
        <v>-1.0615711252653925E-2</v>
      </c>
      <c r="G147" s="46">
        <f>IFERROR('tablas pasajeros ANUAL'!G147/'tablas pasajeros ANUAL'!G160-1,"-")</f>
        <v>-0.10248447204968947</v>
      </c>
      <c r="H147" s="46" t="str">
        <f>IFERROR('tablas pasajeros ANUAL'!H147/'tablas pasajeros ANUAL'!H160-1,"-")</f>
        <v>-</v>
      </c>
    </row>
    <row r="148" spans="2:8" ht="15" hidden="1" customHeight="1" outlineLevel="1">
      <c r="B148" s="41" t="s">
        <v>22</v>
      </c>
      <c r="C148" s="46">
        <f>IFERROR('tablas pasajeros ANUAL'!C148/'tablas pasajeros ANUAL'!C161-1,"-")</f>
        <v>-6.3926705612888268E-2</v>
      </c>
      <c r="D148" s="46">
        <f>IFERROR('tablas pasajeros ANUAL'!D148/'tablas pasajeros ANUAL'!D161-1,"-")</f>
        <v>-0.14962715171788976</v>
      </c>
      <c r="E148" s="46">
        <f>IFERROR('tablas pasajeros ANUAL'!E148/'tablas pasajeros ANUAL'!E161-1,"-")</f>
        <v>-8.005178552163128E-2</v>
      </c>
      <c r="F148" s="46">
        <f>IFERROR('tablas pasajeros ANUAL'!F148/'tablas pasajeros ANUAL'!F161-1,"-")</f>
        <v>0.56203605514316002</v>
      </c>
      <c r="G148" s="46">
        <f>IFERROR('tablas pasajeros ANUAL'!G148/'tablas pasajeros ANUAL'!G161-1,"-")</f>
        <v>2.1302644466209664E-2</v>
      </c>
      <c r="H148" s="46" t="str">
        <f>IFERROR('tablas pasajeros ANUAL'!H148/'tablas pasajeros ANUAL'!H161-1,"-")</f>
        <v>-</v>
      </c>
    </row>
    <row r="149" spans="2:8" ht="15" customHeight="1" collapsed="1">
      <c r="B149" s="43">
        <v>2000</v>
      </c>
      <c r="C149" s="50">
        <f>IFERROR('tablas pasajeros ANUAL'!C149/'tablas pasajeros ANUAL'!C162-1,"-")</f>
        <v>3.4549756037229873E-3</v>
      </c>
      <c r="D149" s="50">
        <f>IFERROR('tablas pasajeros ANUAL'!D149/'tablas pasajeros ANUAL'!D162-1,"-")</f>
        <v>-6.3234000229524523E-2</v>
      </c>
      <c r="E149" s="50">
        <f>IFERROR('tablas pasajeros ANUAL'!E149/'tablas pasajeros ANUAL'!E162-1,"-")</f>
        <v>9.4308290015370222E-3</v>
      </c>
      <c r="F149" s="50">
        <f>IFERROR('tablas pasajeros ANUAL'!F149/'tablas pasajeros ANUAL'!F162-1,"-")</f>
        <v>5.098458250648763E-2</v>
      </c>
      <c r="G149" s="50">
        <f>IFERROR('tablas pasajeros ANUAL'!G149/'tablas pasajeros ANUAL'!G162-1,"-")</f>
        <v>0.13270845274621523</v>
      </c>
      <c r="H149" s="50" t="str">
        <f>IFERROR('tablas pasajeros ANUAL'!H149/'tablas pasajeros ANUAL'!H162-1,"-")</f>
        <v>-</v>
      </c>
    </row>
    <row r="150" spans="2:8" ht="15" hidden="1" customHeight="1" outlineLevel="1">
      <c r="B150" s="41" t="s">
        <v>11</v>
      </c>
      <c r="C150" s="46">
        <f>IFERROR('tablas pasajeros ANUAL'!C150/'tablas pasajeros ANUAL'!C163-1,"-")</f>
        <v>-9.0120047342614029E-2</v>
      </c>
      <c r="D150" s="46">
        <f>IFERROR('tablas pasajeros ANUAL'!D150/'tablas pasajeros ANUAL'!D163-1,"-")</f>
        <v>-0.23335185332169217</v>
      </c>
      <c r="E150" s="46">
        <f>IFERROR('tablas pasajeros ANUAL'!E150/'tablas pasajeros ANUAL'!E163-1,"-")</f>
        <v>-5.8175911442666317E-2</v>
      </c>
      <c r="F150" s="46">
        <f>IFERROR('tablas pasajeros ANUAL'!F150/'tablas pasajeros ANUAL'!F163-1,"-")</f>
        <v>0.42022852306390179</v>
      </c>
      <c r="G150" s="46">
        <f>IFERROR('tablas pasajeros ANUAL'!G150/'tablas pasajeros ANUAL'!G163-1,"-")</f>
        <v>-7.2783188108662245E-2</v>
      </c>
      <c r="H150" s="46" t="str">
        <f>IFERROR('tablas pasajeros ANUAL'!H150/'tablas pasajeros ANUAL'!H163-1,"-")</f>
        <v>-</v>
      </c>
    </row>
    <row r="151" spans="2:8" ht="15" hidden="1" customHeight="1" outlineLevel="1">
      <c r="B151" s="41" t="s">
        <v>12</v>
      </c>
      <c r="C151" s="46">
        <f>IFERROR('tablas pasajeros ANUAL'!C151/'tablas pasajeros ANUAL'!C164-1,"-")</f>
        <v>-3.75705163082386E-2</v>
      </c>
      <c r="D151" s="46">
        <f>IFERROR('tablas pasajeros ANUAL'!D151/'tablas pasajeros ANUAL'!D164-1,"-")</f>
        <v>-9.901585155134851E-2</v>
      </c>
      <c r="E151" s="46">
        <f>IFERROR('tablas pasajeros ANUAL'!E151/'tablas pasajeros ANUAL'!E164-1,"-")</f>
        <v>-4.0837696335078499E-2</v>
      </c>
      <c r="F151" s="46">
        <f>IFERROR('tablas pasajeros ANUAL'!F151/'tablas pasajeros ANUAL'!F164-1,"-")</f>
        <v>0.5119490175252257</v>
      </c>
      <c r="G151" s="46">
        <f>IFERROR('tablas pasajeros ANUAL'!G151/'tablas pasajeros ANUAL'!G164-1,"-")</f>
        <v>-7.510681358219029E-2</v>
      </c>
      <c r="H151" s="46" t="str">
        <f>IFERROR('tablas pasajeros ANUAL'!H151/'tablas pasajeros ANUAL'!H164-1,"-")</f>
        <v>-</v>
      </c>
    </row>
    <row r="152" spans="2:8" ht="15" hidden="1" customHeight="1" outlineLevel="1">
      <c r="B152" s="41" t="s">
        <v>13</v>
      </c>
      <c r="C152" s="46">
        <f>IFERROR('tablas pasajeros ANUAL'!C152/'tablas pasajeros ANUAL'!C165-1,"-")</f>
        <v>-7.7930728241563108E-2</v>
      </c>
      <c r="D152" s="46">
        <f>IFERROR('tablas pasajeros ANUAL'!D152/'tablas pasajeros ANUAL'!D165-1,"-")</f>
        <v>-4.0875912408759096E-2</v>
      </c>
      <c r="E152" s="46">
        <f>IFERROR('tablas pasajeros ANUAL'!E152/'tablas pasajeros ANUAL'!E165-1,"-")</f>
        <v>-0.15970381917381138</v>
      </c>
      <c r="F152" s="46">
        <f>IFERROR('tablas pasajeros ANUAL'!F152/'tablas pasajeros ANUAL'!F165-1,"-")</f>
        <v>1.4816901408450702</v>
      </c>
      <c r="G152" s="46">
        <f>IFERROR('tablas pasajeros ANUAL'!G152/'tablas pasajeros ANUAL'!G165-1,"-")</f>
        <v>1.9315895372233438E-2</v>
      </c>
      <c r="H152" s="46" t="str">
        <f>IFERROR('tablas pasajeros ANUAL'!H152/'tablas pasajeros ANUAL'!H165-1,"-")</f>
        <v>-</v>
      </c>
    </row>
    <row r="153" spans="2:8" ht="15" hidden="1" customHeight="1" outlineLevel="1">
      <c r="B153" s="41" t="s">
        <v>14</v>
      </c>
      <c r="C153" s="46">
        <f>IFERROR('tablas pasajeros ANUAL'!C153/'tablas pasajeros ANUAL'!C166-1,"-")</f>
        <v>3.012717619459182E-2</v>
      </c>
      <c r="D153" s="46">
        <f>IFERROR('tablas pasajeros ANUAL'!D153/'tablas pasajeros ANUAL'!D166-1,"-")</f>
        <v>-0.2179226069246436</v>
      </c>
      <c r="E153" s="46">
        <f>IFERROR('tablas pasajeros ANUAL'!E153/'tablas pasajeros ANUAL'!E166-1,"-")</f>
        <v>0.10193642674461079</v>
      </c>
      <c r="F153" s="46" t="str">
        <f>IFERROR('tablas pasajeros ANUAL'!F153/'tablas pasajeros ANUAL'!F166-1,"-")</f>
        <v>-</v>
      </c>
      <c r="G153" s="46">
        <f>IFERROR('tablas pasajeros ANUAL'!G153/'tablas pasajeros ANUAL'!G166-1,"-")</f>
        <v>6.0763888888888395E-3</v>
      </c>
      <c r="H153" s="46" t="str">
        <f>IFERROR('tablas pasajeros ANUAL'!H153/'tablas pasajeros ANUAL'!H166-1,"-")</f>
        <v>-</v>
      </c>
    </row>
    <row r="154" spans="2:8" ht="15" hidden="1" customHeight="1" outlineLevel="1">
      <c r="B154" s="41" t="s">
        <v>15</v>
      </c>
      <c r="C154" s="46">
        <f>IFERROR('tablas pasajeros ANUAL'!C154/'tablas pasajeros ANUAL'!C167-1,"-")</f>
        <v>0.19793845234538399</v>
      </c>
      <c r="D154" s="46">
        <f>IFERROR('tablas pasajeros ANUAL'!D154/'tablas pasajeros ANUAL'!D167-1,"-")</f>
        <v>0.25174216027874574</v>
      </c>
      <c r="E154" s="46">
        <f>IFERROR('tablas pasajeros ANUAL'!E154/'tablas pasajeros ANUAL'!E167-1,"-")</f>
        <v>0.29772209567198171</v>
      </c>
      <c r="F154" s="46" t="str">
        <f>IFERROR('tablas pasajeros ANUAL'!F154/'tablas pasajeros ANUAL'!F167-1,"-")</f>
        <v>-</v>
      </c>
      <c r="G154" s="46">
        <f>IFERROR('tablas pasajeros ANUAL'!G154/'tablas pasajeros ANUAL'!G167-1,"-")</f>
        <v>-0.23442906574394462</v>
      </c>
      <c r="H154" s="46" t="str">
        <f>IFERROR('tablas pasajeros ANUAL'!H154/'tablas pasajeros ANUAL'!H167-1,"-")</f>
        <v>-</v>
      </c>
    </row>
    <row r="155" spans="2:8" ht="15" hidden="1" customHeight="1" outlineLevel="1">
      <c r="B155" s="41" t="s">
        <v>16</v>
      </c>
      <c r="C155" s="46">
        <f>IFERROR('tablas pasajeros ANUAL'!C155/'tablas pasajeros ANUAL'!C168-1,"-")</f>
        <v>0.13795712484237077</v>
      </c>
      <c r="D155" s="46">
        <f>IFERROR('tablas pasajeros ANUAL'!D155/'tablas pasajeros ANUAL'!D168-1,"-")</f>
        <v>-4.3591979075849885E-3</v>
      </c>
      <c r="E155" s="46">
        <f>IFERROR('tablas pasajeros ANUAL'!E155/'tablas pasajeros ANUAL'!E168-1,"-")</f>
        <v>0.19770667653042362</v>
      </c>
      <c r="F155" s="46" t="str">
        <f>IFERROR('tablas pasajeros ANUAL'!F155/'tablas pasajeros ANUAL'!F168-1,"-")</f>
        <v>-</v>
      </c>
      <c r="G155" s="46">
        <f>IFERROR('tablas pasajeros ANUAL'!G155/'tablas pasajeros ANUAL'!G168-1,"-")</f>
        <v>2.1802325581395277E-2</v>
      </c>
      <c r="H155" s="46" t="str">
        <f>IFERROR('tablas pasajeros ANUAL'!H155/'tablas pasajeros ANUAL'!H168-1,"-")</f>
        <v>-</v>
      </c>
    </row>
    <row r="156" spans="2:8" ht="15" hidden="1" customHeight="1" outlineLevel="1">
      <c r="B156" s="41" t="s">
        <v>17</v>
      </c>
      <c r="C156" s="46">
        <f>IFERROR('tablas pasajeros ANUAL'!C156/'tablas pasajeros ANUAL'!C169-1,"-")</f>
        <v>0.24078212290502798</v>
      </c>
      <c r="D156" s="46">
        <f>IFERROR('tablas pasajeros ANUAL'!D156/'tablas pasajeros ANUAL'!D169-1,"-")</f>
        <v>-7.256524506683637E-2</v>
      </c>
      <c r="E156" s="46">
        <f>IFERROR('tablas pasajeros ANUAL'!E156/'tablas pasajeros ANUAL'!E169-1,"-")</f>
        <v>0.44068187053674279</v>
      </c>
      <c r="F156" s="46" t="str">
        <f>IFERROR('tablas pasajeros ANUAL'!F156/'tablas pasajeros ANUAL'!F169-1,"-")</f>
        <v>-</v>
      </c>
      <c r="G156" s="46">
        <f>IFERROR('tablas pasajeros ANUAL'!G156/'tablas pasajeros ANUAL'!G169-1,"-")</f>
        <v>-6.0096153846153855E-2</v>
      </c>
      <c r="H156" s="46" t="str">
        <f>IFERROR('tablas pasajeros ANUAL'!H156/'tablas pasajeros ANUAL'!H169-1,"-")</f>
        <v>-</v>
      </c>
    </row>
    <row r="157" spans="2:8" ht="15" hidden="1" customHeight="1" outlineLevel="1">
      <c r="B157" s="41" t="s">
        <v>18</v>
      </c>
      <c r="C157" s="46">
        <f>IFERROR('tablas pasajeros ANUAL'!C157/'tablas pasajeros ANUAL'!C170-1,"-")</f>
        <v>0.44090742773508973</v>
      </c>
      <c r="D157" s="46">
        <f>IFERROR('tablas pasajeros ANUAL'!D157/'tablas pasajeros ANUAL'!D170-1,"-")</f>
        <v>0.25841476655808893</v>
      </c>
      <c r="E157" s="46">
        <f>IFERROR('tablas pasajeros ANUAL'!E157/'tablas pasajeros ANUAL'!E170-1,"-")</f>
        <v>0.69384057971014501</v>
      </c>
      <c r="F157" s="46" t="str">
        <f>IFERROR('tablas pasajeros ANUAL'!F157/'tablas pasajeros ANUAL'!F170-1,"-")</f>
        <v>-</v>
      </c>
      <c r="G157" s="46">
        <f>IFERROR('tablas pasajeros ANUAL'!G157/'tablas pasajeros ANUAL'!G170-1,"-")</f>
        <v>-0.1021897810218978</v>
      </c>
      <c r="H157" s="46" t="str">
        <f>IFERROR('tablas pasajeros ANUAL'!H157/'tablas pasajeros ANUAL'!H170-1,"-")</f>
        <v>-</v>
      </c>
    </row>
    <row r="158" spans="2:8" ht="15" hidden="1" customHeight="1" outlineLevel="1">
      <c r="B158" s="41" t="s">
        <v>19</v>
      </c>
      <c r="C158" s="46">
        <f>IFERROR('tablas pasajeros ANUAL'!C158/'tablas pasajeros ANUAL'!C171-1,"-")</f>
        <v>5.3163580246913478E-2</v>
      </c>
      <c r="D158" s="46">
        <f>IFERROR('tablas pasajeros ANUAL'!D158/'tablas pasajeros ANUAL'!D171-1,"-")</f>
        <v>7.0840197693574858E-2</v>
      </c>
      <c r="E158" s="46">
        <f>IFERROR('tablas pasajeros ANUAL'!E158/'tablas pasajeros ANUAL'!E171-1,"-")</f>
        <v>5.5409336473188908E-4</v>
      </c>
      <c r="F158" s="46">
        <f>IFERROR('tablas pasajeros ANUAL'!F158/'tablas pasajeros ANUAL'!F171-1,"-")</f>
        <v>0.30795847750865057</v>
      </c>
      <c r="G158" s="46">
        <f>IFERROR('tablas pasajeros ANUAL'!G158/'tablas pasajeros ANUAL'!G171-1,"-")</f>
        <v>0.18674033149171265</v>
      </c>
      <c r="H158" s="46" t="str">
        <f>IFERROR('tablas pasajeros ANUAL'!H158/'tablas pasajeros ANUAL'!H171-1,"-")</f>
        <v>-</v>
      </c>
    </row>
    <row r="159" spans="2:8" ht="15" hidden="1" customHeight="1" outlineLevel="1">
      <c r="B159" s="41" t="s">
        <v>20</v>
      </c>
      <c r="C159" s="46">
        <f>IFERROR('tablas pasajeros ANUAL'!C159/'tablas pasajeros ANUAL'!C172-1,"-")</f>
        <v>0.11672957544374074</v>
      </c>
      <c r="D159" s="46">
        <f>IFERROR('tablas pasajeros ANUAL'!D159/'tablas pasajeros ANUAL'!D172-1,"-")</f>
        <v>6.8743030109925218E-2</v>
      </c>
      <c r="E159" s="46">
        <f>IFERROR('tablas pasajeros ANUAL'!E159/'tablas pasajeros ANUAL'!E172-1,"-")</f>
        <v>0.18181171786120598</v>
      </c>
      <c r="F159" s="46">
        <f>IFERROR('tablas pasajeros ANUAL'!F159/'tablas pasajeros ANUAL'!F172-1,"-")</f>
        <v>0.34339080459770122</v>
      </c>
      <c r="G159" s="46">
        <f>IFERROR('tablas pasajeros ANUAL'!G159/'tablas pasajeros ANUAL'!G172-1,"-")</f>
        <v>-3.854707190511486E-2</v>
      </c>
      <c r="H159" s="46" t="str">
        <f>IFERROR('tablas pasajeros ANUAL'!H159/'tablas pasajeros ANUAL'!H172-1,"-")</f>
        <v>-</v>
      </c>
    </row>
    <row r="160" spans="2:8" ht="15" hidden="1" customHeight="1" outlineLevel="1">
      <c r="B160" s="41" t="s">
        <v>21</v>
      </c>
      <c r="C160" s="46">
        <f>IFERROR('tablas pasajeros ANUAL'!C160/'tablas pasajeros ANUAL'!C173-1,"-")</f>
        <v>0.11206896551724133</v>
      </c>
      <c r="D160" s="46">
        <f>IFERROR('tablas pasajeros ANUAL'!D160/'tablas pasajeros ANUAL'!D173-1,"-")</f>
        <v>0.1239395057174475</v>
      </c>
      <c r="E160" s="46">
        <f>IFERROR('tablas pasajeros ANUAL'!E160/'tablas pasajeros ANUAL'!E173-1,"-")</f>
        <v>0.10704851939385507</v>
      </c>
      <c r="F160" s="46">
        <f>IFERROR('tablas pasajeros ANUAL'!F160/'tablas pasajeros ANUAL'!F173-1,"-")</f>
        <v>0.34763948497854069</v>
      </c>
      <c r="G160" s="46">
        <f>IFERROR('tablas pasajeros ANUAL'!G160/'tablas pasajeros ANUAL'!G173-1,"-")</f>
        <v>2.8312570781428015E-3</v>
      </c>
      <c r="H160" s="46" t="str">
        <f>IFERROR('tablas pasajeros ANUAL'!H160/'tablas pasajeros ANUAL'!H173-1,"-")</f>
        <v>-</v>
      </c>
    </row>
    <row r="161" spans="2:8" ht="15" hidden="1" customHeight="1" outlineLevel="1">
      <c r="B161" s="41" t="s">
        <v>22</v>
      </c>
      <c r="C161" s="46">
        <f>IFERROR('tablas pasajeros ANUAL'!C161/'tablas pasajeros ANUAL'!C174-1,"-")</f>
        <v>0.14886760096978291</v>
      </c>
      <c r="D161" s="46">
        <f>IFERROR('tablas pasajeros ANUAL'!D161/'tablas pasajeros ANUAL'!D174-1,"-")</f>
        <v>0.28127511384945092</v>
      </c>
      <c r="E161" s="46">
        <f>IFERROR('tablas pasajeros ANUAL'!E161/'tablas pasajeros ANUAL'!E174-1,"-")</f>
        <v>6.7488195324196809E-2</v>
      </c>
      <c r="F161" s="46">
        <f>IFERROR('tablas pasajeros ANUAL'!F161/'tablas pasajeros ANUAL'!F174-1,"-")</f>
        <v>6.4935064935064846E-2</v>
      </c>
      <c r="G161" s="46">
        <f>IFERROR('tablas pasajeros ANUAL'!G161/'tablas pasajeros ANUAL'!G174-1,"-")</f>
        <v>0.17154331612162932</v>
      </c>
      <c r="H161" s="46" t="str">
        <f>IFERROR('tablas pasajeros ANUAL'!H161/'tablas pasajeros ANUAL'!H174-1,"-")</f>
        <v>-</v>
      </c>
    </row>
    <row r="162" spans="2:8" ht="15" customHeight="1" collapsed="1">
      <c r="B162" s="43">
        <v>1999</v>
      </c>
      <c r="C162" s="50">
        <f>IFERROR('tablas pasajeros ANUAL'!C162/'tablas pasajeros ANUAL'!C175-1,"-")</f>
        <v>5.6381835423032323E-2</v>
      </c>
      <c r="D162" s="50">
        <f>IFERROR('tablas pasajeros ANUAL'!D162/'tablas pasajeros ANUAL'!D175-1,"-")</f>
        <v>1.5066205878926819E-2</v>
      </c>
      <c r="E162" s="50">
        <f>IFERROR('tablas pasajeros ANUAL'!E162/'tablas pasajeros ANUAL'!E175-1,"-")</f>
        <v>7.2731189566744847E-2</v>
      </c>
      <c r="F162" s="50">
        <f>IFERROR('tablas pasajeros ANUAL'!F162/'tablas pasajeros ANUAL'!F175-1,"-")</f>
        <v>0.38630832716114694</v>
      </c>
      <c r="G162" s="50">
        <f>IFERROR('tablas pasajeros ANUAL'!G162/'tablas pasajeros ANUAL'!G175-1,"-")</f>
        <v>-7.1968936198700817E-3</v>
      </c>
      <c r="H162" s="50" t="str">
        <f>IFERROR('tablas pasajeros ANUAL'!H162/'tablas pasajeros ANUAL'!H175-1,"-")</f>
        <v>-</v>
      </c>
    </row>
    <row r="163" spans="2:8" ht="15" hidden="1" customHeight="1" outlineLevel="1">
      <c r="B163" s="41" t="s">
        <v>11</v>
      </c>
      <c r="C163" s="46">
        <f>IFERROR('tablas pasajeros ANUAL'!C163/'tablas pasajeros ANUAL'!C176-1,"-")</f>
        <v>0.12772110464931519</v>
      </c>
      <c r="D163" s="46">
        <f>IFERROR('tablas pasajeros ANUAL'!D163/'tablas pasajeros ANUAL'!D176-1,"-")</f>
        <v>0.19990476190476181</v>
      </c>
      <c r="E163" s="46">
        <f>IFERROR('tablas pasajeros ANUAL'!E163/'tablas pasajeros ANUAL'!E176-1,"-")</f>
        <v>5.8186911128087493E-2</v>
      </c>
      <c r="F163" s="46">
        <f>IFERROR('tablas pasajeros ANUAL'!F163/'tablas pasajeros ANUAL'!F176-1,"-")</f>
        <v>0.74907475943745383</v>
      </c>
      <c r="G163" s="46">
        <f>IFERROR('tablas pasajeros ANUAL'!G163/'tablas pasajeros ANUAL'!G176-1,"-")</f>
        <v>-1.5353121801432446E-3</v>
      </c>
      <c r="H163" s="46" t="str">
        <f>IFERROR('tablas pasajeros ANUAL'!H163/'tablas pasajeros ANUAL'!H176-1,"-")</f>
        <v>-</v>
      </c>
    </row>
    <row r="164" spans="2:8" ht="15" hidden="1" customHeight="1" outlineLevel="1">
      <c r="B164" s="41" t="s">
        <v>12</v>
      </c>
      <c r="C164" s="46">
        <f>IFERROR('tablas pasajeros ANUAL'!C164/'tablas pasajeros ANUAL'!C177-1,"-")</f>
        <v>8.6662932536718973E-2</v>
      </c>
      <c r="D164" s="46">
        <f>IFERROR('tablas pasajeros ANUAL'!D164/'tablas pasajeros ANUAL'!D177-1,"-")</f>
        <v>0.21042102391561346</v>
      </c>
      <c r="E164" s="46">
        <f>IFERROR('tablas pasajeros ANUAL'!E164/'tablas pasajeros ANUAL'!E177-1,"-")</f>
        <v>-6.8179046225149365E-2</v>
      </c>
      <c r="F164" s="46">
        <f>IFERROR('tablas pasajeros ANUAL'!F164/'tablas pasajeros ANUAL'!F177-1,"-")</f>
        <v>0.33451452870304754</v>
      </c>
      <c r="G164" s="46">
        <f>IFERROR('tablas pasajeros ANUAL'!G164/'tablas pasajeros ANUAL'!G177-1,"-")</f>
        <v>0.33543543543543541</v>
      </c>
      <c r="H164" s="46" t="str">
        <f>IFERROR('tablas pasajeros ANUAL'!H164/'tablas pasajeros ANUAL'!H177-1,"-")</f>
        <v>-</v>
      </c>
    </row>
    <row r="165" spans="2:8" ht="15" hidden="1" customHeight="1" outlineLevel="1">
      <c r="B165" s="41" t="s">
        <v>13</v>
      </c>
      <c r="C165" s="46">
        <f>IFERROR('tablas pasajeros ANUAL'!C165/'tablas pasajeros ANUAL'!C178-1,"-")</f>
        <v>0.31927357937902756</v>
      </c>
      <c r="D165" s="46">
        <f>IFERROR('tablas pasajeros ANUAL'!D165/'tablas pasajeros ANUAL'!D178-1,"-")</f>
        <v>0.15553306342780027</v>
      </c>
      <c r="E165" s="46">
        <f>IFERROR('tablas pasajeros ANUAL'!E165/'tablas pasajeros ANUAL'!E178-1,"-")</f>
        <v>0.42239467849223944</v>
      </c>
      <c r="F165" s="46">
        <f>IFERROR('tablas pasajeros ANUAL'!F165/'tablas pasajeros ANUAL'!F178-1,"-")</f>
        <v>-3.0054644808743203E-2</v>
      </c>
      <c r="G165" s="46">
        <f>IFERROR('tablas pasajeros ANUAL'!G165/'tablas pasajeros ANUAL'!G178-1,"-")</f>
        <v>0.41514806378132119</v>
      </c>
      <c r="H165" s="46" t="str">
        <f>IFERROR('tablas pasajeros ANUAL'!H165/'tablas pasajeros ANUAL'!H178-1,"-")</f>
        <v>-</v>
      </c>
    </row>
    <row r="166" spans="2:8" ht="15" hidden="1" customHeight="1" outlineLevel="1">
      <c r="B166" s="41" t="s">
        <v>14</v>
      </c>
      <c r="C166" s="46">
        <f>IFERROR('tablas pasajeros ANUAL'!C166/'tablas pasajeros ANUAL'!C179-1,"-")</f>
        <v>0.62239583333333326</v>
      </c>
      <c r="D166" s="46">
        <f>IFERROR('tablas pasajeros ANUAL'!D166/'tablas pasajeros ANUAL'!D179-1,"-")</f>
        <v>1.0893617021276594</v>
      </c>
      <c r="E166" s="46">
        <f>IFERROR('tablas pasajeros ANUAL'!E166/'tablas pasajeros ANUAL'!E179-1,"-")</f>
        <v>0.5294775076837106</v>
      </c>
      <c r="F166" s="46" t="str">
        <f>IFERROR('tablas pasajeros ANUAL'!F166/'tablas pasajeros ANUAL'!F179-1,"-")</f>
        <v>-</v>
      </c>
      <c r="G166" s="46">
        <f>IFERROR('tablas pasajeros ANUAL'!G166/'tablas pasajeros ANUAL'!G179-1,"-")</f>
        <v>0.62711864406779672</v>
      </c>
      <c r="H166" s="46" t="str">
        <f>IFERROR('tablas pasajeros ANUAL'!H166/'tablas pasajeros ANUAL'!H179-1,"-")</f>
        <v>-</v>
      </c>
    </row>
    <row r="167" spans="2:8" ht="15" hidden="1" customHeight="1" outlineLevel="1">
      <c r="B167" s="41" t="s">
        <v>15</v>
      </c>
      <c r="C167" s="46">
        <f>IFERROR('tablas pasajeros ANUAL'!C167/'tablas pasajeros ANUAL'!C180-1,"-")</f>
        <v>0.35478648046954064</v>
      </c>
      <c r="D167" s="46">
        <f>IFERROR('tablas pasajeros ANUAL'!D167/'tablas pasajeros ANUAL'!D180-1,"-")</f>
        <v>0.93265993265993274</v>
      </c>
      <c r="E167" s="46">
        <f>IFERROR('tablas pasajeros ANUAL'!E167/'tablas pasajeros ANUAL'!E180-1,"-")</f>
        <v>0.24503686897334087</v>
      </c>
      <c r="F167" s="46" t="str">
        <f>IFERROR('tablas pasajeros ANUAL'!F167/'tablas pasajeros ANUAL'!F180-1,"-")</f>
        <v>-</v>
      </c>
      <c r="G167" s="46">
        <f>IFERROR('tablas pasajeros ANUAL'!G167/'tablas pasajeros ANUAL'!G180-1,"-")</f>
        <v>0.4080389768574908</v>
      </c>
      <c r="H167" s="46" t="str">
        <f>IFERROR('tablas pasajeros ANUAL'!H167/'tablas pasajeros ANUAL'!H180-1,"-")</f>
        <v>-</v>
      </c>
    </row>
    <row r="168" spans="2:8" ht="15" hidden="1" customHeight="1" outlineLevel="1">
      <c r="B168" s="41" t="s">
        <v>16</v>
      </c>
      <c r="C168" s="46">
        <f>IFERROR('tablas pasajeros ANUAL'!C168/'tablas pasajeros ANUAL'!C181-1,"-")</f>
        <v>0.19842829076620827</v>
      </c>
      <c r="D168" s="46">
        <f>IFERROR('tablas pasajeros ANUAL'!D168/'tablas pasajeros ANUAL'!D181-1,"-")</f>
        <v>0.6527377521613833</v>
      </c>
      <c r="E168" s="46">
        <f>IFERROR('tablas pasajeros ANUAL'!E168/'tablas pasajeros ANUAL'!E181-1,"-")</f>
        <v>3.2067188394731883E-2</v>
      </c>
      <c r="F168" s="46" t="str">
        <f>IFERROR('tablas pasajeros ANUAL'!F168/'tablas pasajeros ANUAL'!F181-1,"-")</f>
        <v>-</v>
      </c>
      <c r="G168" s="46">
        <f>IFERROR('tablas pasajeros ANUAL'!G168/'tablas pasajeros ANUAL'!G181-1,"-")</f>
        <v>1.0116959064327484</v>
      </c>
      <c r="H168" s="46" t="str">
        <f>IFERROR('tablas pasajeros ANUAL'!H168/'tablas pasajeros ANUAL'!H181-1,"-")</f>
        <v>-</v>
      </c>
    </row>
    <row r="169" spans="2:8" ht="15" hidden="1" customHeight="1" outlineLevel="1">
      <c r="B169" s="41" t="s">
        <v>17</v>
      </c>
      <c r="C169" s="46">
        <f>IFERROR('tablas pasajeros ANUAL'!C169/'tablas pasajeros ANUAL'!C182-1,"-")</f>
        <v>0.53780068728522346</v>
      </c>
      <c r="D169" s="46">
        <f>IFERROR('tablas pasajeros ANUAL'!D169/'tablas pasajeros ANUAL'!D182-1,"-")</f>
        <v>1.7274305555555554</v>
      </c>
      <c r="E169" s="46">
        <f>IFERROR('tablas pasajeros ANUAL'!E169/'tablas pasajeros ANUAL'!E182-1,"-")</f>
        <v>0.24526678141135982</v>
      </c>
      <c r="F169" s="46" t="str">
        <f>IFERROR('tablas pasajeros ANUAL'!F169/'tablas pasajeros ANUAL'!F182-1,"-")</f>
        <v>-</v>
      </c>
      <c r="G169" s="46">
        <f>IFERROR('tablas pasajeros ANUAL'!G169/'tablas pasajeros ANUAL'!G182-1,"-")</f>
        <v>1.1010101010101012</v>
      </c>
      <c r="H169" s="46" t="str">
        <f>IFERROR('tablas pasajeros ANUAL'!H169/'tablas pasajeros ANUAL'!H182-1,"-")</f>
        <v>-</v>
      </c>
    </row>
    <row r="170" spans="2:8" ht="15" hidden="1" customHeight="1" outlineLevel="1">
      <c r="B170" s="41" t="s">
        <v>18</v>
      </c>
      <c r="C170" s="46">
        <f>IFERROR('tablas pasajeros ANUAL'!C170/'tablas pasajeros ANUAL'!C183-1,"-")</f>
        <v>0.29526066350710911</v>
      </c>
      <c r="D170" s="46">
        <f>IFERROR('tablas pasajeros ANUAL'!D170/'tablas pasajeros ANUAL'!D183-1,"-")</f>
        <v>0.59067357512953378</v>
      </c>
      <c r="E170" s="46">
        <f>IFERROR('tablas pasajeros ANUAL'!E170/'tablas pasajeros ANUAL'!E183-1,"-")</f>
        <v>0.18497316636851524</v>
      </c>
      <c r="F170" s="46" t="str">
        <f>IFERROR('tablas pasajeros ANUAL'!F170/'tablas pasajeros ANUAL'!F183-1,"-")</f>
        <v>-</v>
      </c>
      <c r="G170" s="46">
        <f>IFERROR('tablas pasajeros ANUAL'!G170/'tablas pasajeros ANUAL'!G183-1,"-")</f>
        <v>0.45744680851063824</v>
      </c>
      <c r="H170" s="46" t="str">
        <f>IFERROR('tablas pasajeros ANUAL'!H170/'tablas pasajeros ANUAL'!H183-1,"-")</f>
        <v>-</v>
      </c>
    </row>
    <row r="171" spans="2:8" ht="15" hidden="1" customHeight="1" outlineLevel="1">
      <c r="B171" s="41" t="s">
        <v>19</v>
      </c>
      <c r="C171" s="46">
        <f>IFERROR('tablas pasajeros ANUAL'!C171/'tablas pasajeros ANUAL'!C184-1,"-")</f>
        <v>0.47574584377135043</v>
      </c>
      <c r="D171" s="46">
        <f>IFERROR('tablas pasajeros ANUAL'!D171/'tablas pasajeros ANUAL'!D184-1,"-")</f>
        <v>0.38426453819840356</v>
      </c>
      <c r="E171" s="46">
        <f>IFERROR('tablas pasajeros ANUAL'!E171/'tablas pasajeros ANUAL'!E184-1,"-")</f>
        <v>0.5330218730091314</v>
      </c>
      <c r="F171" s="46">
        <f>IFERROR('tablas pasajeros ANUAL'!F171/'tablas pasajeros ANUAL'!F184-1,"-")</f>
        <v>1.035211267605634</v>
      </c>
      <c r="G171" s="46">
        <f>IFERROR('tablas pasajeros ANUAL'!G171/'tablas pasajeros ANUAL'!G184-1,"-")</f>
        <v>0.39230769230769225</v>
      </c>
      <c r="H171" s="46" t="str">
        <f>IFERROR('tablas pasajeros ANUAL'!H171/'tablas pasajeros ANUAL'!H184-1,"-")</f>
        <v>-</v>
      </c>
    </row>
    <row r="172" spans="2:8" ht="15" hidden="1" customHeight="1" outlineLevel="1">
      <c r="B172" s="41" t="s">
        <v>20</v>
      </c>
      <c r="C172" s="46">
        <f>IFERROR('tablas pasajeros ANUAL'!C172/'tablas pasajeros ANUAL'!C185-1,"-")</f>
        <v>-9.2871897903166523E-2</v>
      </c>
      <c r="D172" s="46">
        <f>IFERROR('tablas pasajeros ANUAL'!D172/'tablas pasajeros ANUAL'!D185-1,"-")</f>
        <v>-2.6972562393427379E-2</v>
      </c>
      <c r="E172" s="46">
        <f>IFERROR('tablas pasajeros ANUAL'!E172/'tablas pasajeros ANUAL'!E185-1,"-")</f>
        <v>-0.20614134116053284</v>
      </c>
      <c r="F172" s="46">
        <f>IFERROR('tablas pasajeros ANUAL'!F172/'tablas pasajeros ANUAL'!F185-1,"-")</f>
        <v>4.1136873597606538E-2</v>
      </c>
      <c r="G172" s="46">
        <f>IFERROR('tablas pasajeros ANUAL'!G172/'tablas pasajeros ANUAL'!G185-1,"-")</f>
        <v>0.19592198581560294</v>
      </c>
      <c r="H172" s="46" t="str">
        <f>IFERROR('tablas pasajeros ANUAL'!H172/'tablas pasajeros ANUAL'!H185-1,"-")</f>
        <v>-</v>
      </c>
    </row>
    <row r="173" spans="2:8" ht="15" hidden="1" customHeight="1" outlineLevel="1">
      <c r="B173" s="41" t="s">
        <v>21</v>
      </c>
      <c r="C173" s="46">
        <f>IFERROR('tablas pasajeros ANUAL'!C173/'tablas pasajeros ANUAL'!C186-1,"-")</f>
        <v>-3.385975590223278E-2</v>
      </c>
      <c r="D173" s="46">
        <f>IFERROR('tablas pasajeros ANUAL'!D173/'tablas pasajeros ANUAL'!D186-1,"-")</f>
        <v>-1.1035111719106205E-2</v>
      </c>
      <c r="E173" s="46">
        <f>IFERROR('tablas pasajeros ANUAL'!E173/'tablas pasajeros ANUAL'!E186-1,"-")</f>
        <v>-0.10634861473474966</v>
      </c>
      <c r="F173" s="46">
        <f>IFERROR('tablas pasajeros ANUAL'!F173/'tablas pasajeros ANUAL'!F186-1,"-")</f>
        <v>0.62369337979094075</v>
      </c>
      <c r="G173" s="46">
        <f>IFERROR('tablas pasajeros ANUAL'!G173/'tablas pasajeros ANUAL'!G186-1,"-")</f>
        <v>7.2578196173701759E-2</v>
      </c>
      <c r="H173" s="46" t="str">
        <f>IFERROR('tablas pasajeros ANUAL'!H173/'tablas pasajeros ANUAL'!H186-1,"-")</f>
        <v>-</v>
      </c>
    </row>
    <row r="174" spans="2:8" ht="15" hidden="1" customHeight="1" outlineLevel="1">
      <c r="B174" s="41" t="s">
        <v>22</v>
      </c>
      <c r="C174" s="46">
        <f>IFERROR('tablas pasajeros ANUAL'!C174/'tablas pasajeros ANUAL'!C187-1,"-")</f>
        <v>2.921307285010033E-2</v>
      </c>
      <c r="D174" s="46">
        <f>IFERROR('tablas pasajeros ANUAL'!D174/'tablas pasajeros ANUAL'!D187-1,"-")</f>
        <v>3.1120522972102105E-2</v>
      </c>
      <c r="E174" s="46">
        <f>IFERROR('tablas pasajeros ANUAL'!E174/'tablas pasajeros ANUAL'!E187-1,"-")</f>
        <v>1.4994232987313172E-3</v>
      </c>
      <c r="F174" s="46">
        <f>IFERROR('tablas pasajeros ANUAL'!F174/'tablas pasajeros ANUAL'!F187-1,"-")</f>
        <v>0.19500674763832659</v>
      </c>
      <c r="G174" s="46">
        <f>IFERROR('tablas pasajeros ANUAL'!G174/'tablas pasajeros ANUAL'!G187-1,"-")</f>
        <v>9.6571248820383815E-2</v>
      </c>
      <c r="H174" s="46" t="str">
        <f>IFERROR('tablas pasajeros ANUAL'!H174/'tablas pasajeros ANUAL'!H187-1,"-")</f>
        <v>-</v>
      </c>
    </row>
    <row r="175" spans="2:8" ht="15" customHeight="1" collapsed="1">
      <c r="B175" s="43">
        <v>1998</v>
      </c>
      <c r="C175" s="50">
        <f>IFERROR('tablas pasajeros ANUAL'!C175/'tablas pasajeros ANUAL'!C188-1,"-")</f>
        <v>0.10721468602279982</v>
      </c>
      <c r="D175" s="50">
        <f>IFERROR('tablas pasajeros ANUAL'!D175/'tablas pasajeros ANUAL'!D188-1,"-")</f>
        <v>0.13729906376965206</v>
      </c>
      <c r="E175" s="50">
        <f>IFERROR('tablas pasajeros ANUAL'!E175/'tablas pasajeros ANUAL'!E188-1,"-")</f>
        <v>4.3913366893282735E-2</v>
      </c>
      <c r="F175" s="50">
        <f>IFERROR('tablas pasajeros ANUAL'!F175/'tablas pasajeros ANUAL'!F188-1,"-")</f>
        <v>0.3598561151079136</v>
      </c>
      <c r="G175" s="50">
        <f>IFERROR('tablas pasajeros ANUAL'!G175/'tablas pasajeros ANUAL'!G188-1,"-")</f>
        <v>0.25505188421627523</v>
      </c>
      <c r="H175" s="50" t="str">
        <f>IFERROR('tablas pasajeros ANUAL'!H175/'tablas pasajeros ANUAL'!H188-1,"-")</f>
        <v>-</v>
      </c>
    </row>
    <row r="176" spans="2:8" ht="15" hidden="1" customHeight="1" outlineLevel="1">
      <c r="B176" s="41" t="s">
        <v>11</v>
      </c>
      <c r="C176" s="46">
        <f>IFERROR('tablas pasajeros ANUAL'!C176/'tablas pasajeros ANUAL'!C189-1,"-")</f>
        <v>1.8415431419509298E-2</v>
      </c>
      <c r="D176" s="46">
        <f>IFERROR('tablas pasajeros ANUAL'!D176/'tablas pasajeros ANUAL'!D189-1,"-")</f>
        <v>-9.7472924187725685E-2</v>
      </c>
      <c r="E176" s="46">
        <f>IFERROR('tablas pasajeros ANUAL'!E176/'tablas pasajeros ANUAL'!E189-1,"-")</f>
        <v>2.4457053414204566E-2</v>
      </c>
      <c r="F176" s="46">
        <f>IFERROR('tablas pasajeros ANUAL'!F176/'tablas pasajeros ANUAL'!F189-1,"-")</f>
        <v>0.98969072164948457</v>
      </c>
      <c r="G176" s="46">
        <f>IFERROR('tablas pasajeros ANUAL'!G176/'tablas pasajeros ANUAL'!G189-1,"-")</f>
        <v>0.20172201722017213</v>
      </c>
      <c r="H176" s="46" t="str">
        <f>IFERROR('tablas pasajeros ANUAL'!H176/'tablas pasajeros ANUAL'!H189-1,"-")</f>
        <v>-</v>
      </c>
    </row>
    <row r="177" spans="2:8" ht="15" hidden="1" customHeight="1" outlineLevel="1">
      <c r="B177" s="41" t="s">
        <v>12</v>
      </c>
      <c r="C177" s="46">
        <f>IFERROR('tablas pasajeros ANUAL'!C177/'tablas pasajeros ANUAL'!C190-1,"-")</f>
        <v>5.6132509530695485E-2</v>
      </c>
      <c r="D177" s="46">
        <f>IFERROR('tablas pasajeros ANUAL'!D177/'tablas pasajeros ANUAL'!D190-1,"-")</f>
        <v>0.1800622384376005</v>
      </c>
      <c r="E177" s="46">
        <f>IFERROR('tablas pasajeros ANUAL'!E177/'tablas pasajeros ANUAL'!E190-1,"-")</f>
        <v>-5.2357836338418839E-2</v>
      </c>
      <c r="F177" s="46">
        <f>IFERROR('tablas pasajeros ANUAL'!F177/'tablas pasajeros ANUAL'!F190-1,"-")</f>
        <v>0.72705018359853124</v>
      </c>
      <c r="G177" s="46">
        <f>IFERROR('tablas pasajeros ANUAL'!G177/'tablas pasajeros ANUAL'!G190-1,"-")</f>
        <v>0.1144578313253013</v>
      </c>
      <c r="H177" s="46" t="str">
        <f>IFERROR('tablas pasajeros ANUAL'!H177/'tablas pasajeros ANUAL'!H190-1,"-")</f>
        <v>-</v>
      </c>
    </row>
    <row r="178" spans="2:8" ht="15" hidden="1" customHeight="1" outlineLevel="1">
      <c r="B178" s="41" t="s">
        <v>13</v>
      </c>
      <c r="C178" s="46">
        <f>IFERROR('tablas pasajeros ANUAL'!C178/'tablas pasajeros ANUAL'!C191-1,"-")</f>
        <v>0.13241342709300774</v>
      </c>
      <c r="D178" s="46">
        <f>IFERROR('tablas pasajeros ANUAL'!D178/'tablas pasajeros ANUAL'!D191-1,"-")</f>
        <v>0.32558139534883712</v>
      </c>
      <c r="E178" s="46">
        <f>IFERROR('tablas pasajeros ANUAL'!E178/'tablas pasajeros ANUAL'!E191-1,"-")</f>
        <v>6.0227526210128168E-3</v>
      </c>
      <c r="F178" s="46">
        <f>IFERROR('tablas pasajeros ANUAL'!F178/'tablas pasajeros ANUAL'!F191-1,"-")</f>
        <v>-0.46097201767304863</v>
      </c>
      <c r="G178" s="46">
        <f>IFERROR('tablas pasajeros ANUAL'!G178/'tablas pasajeros ANUAL'!G191-1,"-")</f>
        <v>0.83490073145245569</v>
      </c>
      <c r="H178" s="46" t="str">
        <f>IFERROR('tablas pasajeros ANUAL'!H178/'tablas pasajeros ANUAL'!H191-1,"-")</f>
        <v>-</v>
      </c>
    </row>
    <row r="179" spans="2:8" ht="15" hidden="1" customHeight="1" outlineLevel="1">
      <c r="B179" s="41" t="s">
        <v>14</v>
      </c>
      <c r="C179" s="46">
        <f>IFERROR('tablas pasajeros ANUAL'!C179/'tablas pasajeros ANUAL'!C192-1,"-")</f>
        <v>0.40897544453852674</v>
      </c>
      <c r="D179" s="46" t="str">
        <f>IFERROR('tablas pasajeros ANUAL'!D179/'tablas pasajeros ANUAL'!D192-1,"-")</f>
        <v>-</v>
      </c>
      <c r="E179" s="46">
        <f>IFERROR('tablas pasajeros ANUAL'!E179/'tablas pasajeros ANUAL'!E192-1,"-")</f>
        <v>0.21445537835086537</v>
      </c>
      <c r="F179" s="46" t="str">
        <f>IFERROR('tablas pasajeros ANUAL'!F179/'tablas pasajeros ANUAL'!F192-1,"-")</f>
        <v>-</v>
      </c>
      <c r="G179" s="46">
        <f>IFERROR('tablas pasajeros ANUAL'!G179/'tablas pasajeros ANUAL'!G192-1,"-")</f>
        <v>0.18791946308724827</v>
      </c>
      <c r="H179" s="46" t="str">
        <f>IFERROR('tablas pasajeros ANUAL'!H179/'tablas pasajeros ANUAL'!H192-1,"-")</f>
        <v>-</v>
      </c>
    </row>
    <row r="180" spans="2:8" ht="15" hidden="1" customHeight="1" outlineLevel="1">
      <c r="B180" s="41" t="s">
        <v>15</v>
      </c>
      <c r="C180" s="46">
        <f>IFERROR('tablas pasajeros ANUAL'!C180/'tablas pasajeros ANUAL'!C193-1,"-")</f>
        <v>0.40608992601024463</v>
      </c>
      <c r="D180" s="46" t="str">
        <f>IFERROR('tablas pasajeros ANUAL'!D180/'tablas pasajeros ANUAL'!D193-1,"-")</f>
        <v>-</v>
      </c>
      <c r="E180" s="46">
        <f>IFERROR('tablas pasajeros ANUAL'!E180/'tablas pasajeros ANUAL'!E193-1,"-")</f>
        <v>0.22814350400557304</v>
      </c>
      <c r="F180" s="46" t="str">
        <f>IFERROR('tablas pasajeros ANUAL'!F180/'tablas pasajeros ANUAL'!F193-1,"-")</f>
        <v>-</v>
      </c>
      <c r="G180" s="46">
        <f>IFERROR('tablas pasajeros ANUAL'!G180/'tablas pasajeros ANUAL'!G193-1,"-")</f>
        <v>0.27682737169517879</v>
      </c>
      <c r="H180" s="46" t="str">
        <f>IFERROR('tablas pasajeros ANUAL'!H180/'tablas pasajeros ANUAL'!H193-1,"-")</f>
        <v>-</v>
      </c>
    </row>
    <row r="181" spans="2:8" ht="15" hidden="1" customHeight="1" outlineLevel="1">
      <c r="B181" s="41" t="s">
        <v>16</v>
      </c>
      <c r="C181" s="46">
        <f>IFERROR('tablas pasajeros ANUAL'!C181/'tablas pasajeros ANUAL'!C194-1,"-")</f>
        <v>0.57285476586641315</v>
      </c>
      <c r="D181" s="46" t="str">
        <f>IFERROR('tablas pasajeros ANUAL'!D181/'tablas pasajeros ANUAL'!D194-1,"-")</f>
        <v>-</v>
      </c>
      <c r="E181" s="46">
        <f>IFERROR('tablas pasajeros ANUAL'!E181/'tablas pasajeros ANUAL'!E194-1,"-")</f>
        <v>0.42829880043620494</v>
      </c>
      <c r="F181" s="46" t="str">
        <f>IFERROR('tablas pasajeros ANUAL'!F181/'tablas pasajeros ANUAL'!F194-1,"-")</f>
        <v>-</v>
      </c>
      <c r="G181" s="46">
        <f>IFERROR('tablas pasajeros ANUAL'!G181/'tablas pasajeros ANUAL'!G194-1,"-")</f>
        <v>0.26901669758812607</v>
      </c>
      <c r="H181" s="46" t="str">
        <f>IFERROR('tablas pasajeros ANUAL'!H181/'tablas pasajeros ANUAL'!H194-1,"-")</f>
        <v>-</v>
      </c>
    </row>
    <row r="182" spans="2:8" ht="15" hidden="1" customHeight="1" outlineLevel="1">
      <c r="B182" s="41" t="s">
        <v>17</v>
      </c>
      <c r="C182" s="46">
        <f>IFERROR('tablas pasajeros ANUAL'!C182/'tablas pasajeros ANUAL'!C195-1,"-")</f>
        <v>0.36021034180543388</v>
      </c>
      <c r="D182" s="46" t="str">
        <f>IFERROR('tablas pasajeros ANUAL'!D182/'tablas pasajeros ANUAL'!D195-1,"-")</f>
        <v>-</v>
      </c>
      <c r="E182" s="46">
        <f>IFERROR('tablas pasajeros ANUAL'!E182/'tablas pasajeros ANUAL'!E195-1,"-")</f>
        <v>0.20581113801452777</v>
      </c>
      <c r="F182" s="46" t="str">
        <f>IFERROR('tablas pasajeros ANUAL'!F182/'tablas pasajeros ANUAL'!F195-1,"-")</f>
        <v>-</v>
      </c>
      <c r="G182" s="46">
        <f>IFERROR('tablas pasajeros ANUAL'!G182/'tablas pasajeros ANUAL'!G195-1,"-")</f>
        <v>0.11654135338345872</v>
      </c>
      <c r="H182" s="46" t="str">
        <f>IFERROR('tablas pasajeros ANUAL'!H182/'tablas pasajeros ANUAL'!H195-1,"-")</f>
        <v>-</v>
      </c>
    </row>
    <row r="183" spans="2:8" ht="15" hidden="1" customHeight="1" outlineLevel="1">
      <c r="B183" s="41" t="s">
        <v>18</v>
      </c>
      <c r="C183" s="46">
        <f>IFERROR('tablas pasajeros ANUAL'!C183/'tablas pasajeros ANUAL'!C196-1,"-")</f>
        <v>0.11463285789751709</v>
      </c>
      <c r="D183" s="46" t="str">
        <f>IFERROR('tablas pasajeros ANUAL'!D183/'tablas pasajeros ANUAL'!D196-1,"-")</f>
        <v>-</v>
      </c>
      <c r="E183" s="46">
        <f>IFERROR('tablas pasajeros ANUAL'!E183/'tablas pasajeros ANUAL'!E196-1,"-")</f>
        <v>-0.15097205346294051</v>
      </c>
      <c r="F183" s="46" t="str">
        <f>IFERROR('tablas pasajeros ANUAL'!F183/'tablas pasajeros ANUAL'!F196-1,"-")</f>
        <v>-</v>
      </c>
      <c r="G183" s="46">
        <f>IFERROR('tablas pasajeros ANUAL'!G183/'tablas pasajeros ANUAL'!G196-1,"-")</f>
        <v>0.71255060728744946</v>
      </c>
      <c r="H183" s="46" t="str">
        <f>IFERROR('tablas pasajeros ANUAL'!H183/'tablas pasajeros ANUAL'!H196-1,"-")</f>
        <v>-</v>
      </c>
    </row>
    <row r="184" spans="2:8" ht="15" hidden="1" customHeight="1" outlineLevel="1">
      <c r="B184" s="41" t="s">
        <v>19</v>
      </c>
      <c r="C184" s="46">
        <f>IFERROR('tablas pasajeros ANUAL'!C184/'tablas pasajeros ANUAL'!C197-1,"-")</f>
        <v>-0.2237249182356581</v>
      </c>
      <c r="D184" s="46">
        <f>IFERROR('tablas pasajeros ANUAL'!D184/'tablas pasajeros ANUAL'!D197-1,"-")</f>
        <v>-0.10235414534288634</v>
      </c>
      <c r="E184" s="46">
        <f>IFERROR('tablas pasajeros ANUAL'!E184/'tablas pasajeros ANUAL'!E197-1,"-")</f>
        <v>-0.28073926989460818</v>
      </c>
      <c r="F184" s="46" t="str">
        <f>IFERROR('tablas pasajeros ANUAL'!F184/'tablas pasajeros ANUAL'!F197-1,"-")</f>
        <v>-</v>
      </c>
      <c r="G184" s="46">
        <f>IFERROR('tablas pasajeros ANUAL'!G184/'tablas pasajeros ANUAL'!G197-1,"-")</f>
        <v>-0.29155313351498635</v>
      </c>
      <c r="H184" s="46" t="str">
        <f>IFERROR('tablas pasajeros ANUAL'!H184/'tablas pasajeros ANUAL'!H197-1,"-")</f>
        <v>-</v>
      </c>
    </row>
    <row r="185" spans="2:8" ht="15" hidden="1" customHeight="1" outlineLevel="1">
      <c r="B185" s="41" t="s">
        <v>20</v>
      </c>
      <c r="C185" s="46">
        <f>IFERROR('tablas pasajeros ANUAL'!C185/'tablas pasajeros ANUAL'!C198-1,"-")</f>
        <v>0.23874789680314068</v>
      </c>
      <c r="D185" s="46">
        <f>IFERROR('tablas pasajeros ANUAL'!D185/'tablas pasajeros ANUAL'!D198-1,"-")</f>
        <v>0.41749066139310043</v>
      </c>
      <c r="E185" s="46">
        <f>IFERROR('tablas pasajeros ANUAL'!E185/'tablas pasajeros ANUAL'!E198-1,"-")</f>
        <v>7.0582547739908241E-2</v>
      </c>
      <c r="F185" s="46" t="str">
        <f>IFERROR('tablas pasajeros ANUAL'!F185/'tablas pasajeros ANUAL'!F198-1,"-")</f>
        <v>-</v>
      </c>
      <c r="G185" s="46">
        <f>IFERROR('tablas pasajeros ANUAL'!G185/'tablas pasajeros ANUAL'!G198-1,"-")</f>
        <v>0.17581653926337726</v>
      </c>
      <c r="H185" s="46" t="str">
        <f>IFERROR('tablas pasajeros ANUAL'!H185/'tablas pasajeros ANUAL'!H198-1,"-")</f>
        <v>-</v>
      </c>
    </row>
    <row r="186" spans="2:8" ht="15" hidden="1" customHeight="1" outlineLevel="1">
      <c r="B186" s="41" t="s">
        <v>21</v>
      </c>
      <c r="C186" s="46">
        <f>IFERROR('tablas pasajeros ANUAL'!C186/'tablas pasajeros ANUAL'!C199-1,"-")</f>
        <v>0.21391351687665261</v>
      </c>
      <c r="D186" s="46">
        <f>IFERROR('tablas pasajeros ANUAL'!D186/'tablas pasajeros ANUAL'!D199-1,"-")</f>
        <v>0.24235214140040795</v>
      </c>
      <c r="E186" s="46">
        <f>IFERROR('tablas pasajeros ANUAL'!E186/'tablas pasajeros ANUAL'!E199-1,"-")</f>
        <v>0.15406122302674019</v>
      </c>
      <c r="F186" s="46" t="str">
        <f>IFERROR('tablas pasajeros ANUAL'!F186/'tablas pasajeros ANUAL'!F199-1,"-")</f>
        <v>-</v>
      </c>
      <c r="G186" s="46">
        <f>IFERROR('tablas pasajeros ANUAL'!G186/'tablas pasajeros ANUAL'!G199-1,"-")</f>
        <v>0.11968718123087396</v>
      </c>
      <c r="H186" s="46" t="str">
        <f>IFERROR('tablas pasajeros ANUAL'!H186/'tablas pasajeros ANUAL'!H199-1,"-")</f>
        <v>-</v>
      </c>
    </row>
    <row r="187" spans="2:8" ht="15" hidden="1" customHeight="1" outlineLevel="1">
      <c r="B187" s="41" t="s">
        <v>22</v>
      </c>
      <c r="C187" s="46">
        <f>IFERROR('tablas pasajeros ANUAL'!C187/'tablas pasajeros ANUAL'!C200-1,"-")</f>
        <v>0.21034216050974175</v>
      </c>
      <c r="D187" s="46">
        <f>IFERROR('tablas pasajeros ANUAL'!D187/'tablas pasajeros ANUAL'!D200-1,"-")</f>
        <v>0.21202990737640892</v>
      </c>
      <c r="E187" s="46">
        <f>IFERROR('tablas pasajeros ANUAL'!E187/'tablas pasajeros ANUAL'!E200-1,"-")</f>
        <v>0.20827816876872696</v>
      </c>
      <c r="F187" s="46" t="str">
        <f>IFERROR('tablas pasajeros ANUAL'!F187/'tablas pasajeros ANUAL'!F200-1,"-")</f>
        <v>-</v>
      </c>
      <c r="G187" s="46">
        <f>IFERROR('tablas pasajeros ANUAL'!G187/'tablas pasajeros ANUAL'!G200-1,"-")</f>
        <v>-0.17191977077363896</v>
      </c>
      <c r="H187" s="46" t="str">
        <f>IFERROR('tablas pasajeros ANUAL'!H187/'tablas pasajeros ANUAL'!H200-1,"-")</f>
        <v>-</v>
      </c>
    </row>
    <row r="188" spans="2:8" ht="15" customHeight="1" collapsed="1">
      <c r="B188" s="43">
        <v>1997</v>
      </c>
      <c r="C188" s="50">
        <f>IFERROR('tablas pasajeros ANUAL'!C188/'tablas pasajeros ANUAL'!C201-1,"-")</f>
        <v>0.14243446830969031</v>
      </c>
      <c r="D188" s="50">
        <f>IFERROR('tablas pasajeros ANUAL'!D188/'tablas pasajeros ANUAL'!D201-1,"-")</f>
        <v>0.22964974205810473</v>
      </c>
      <c r="E188" s="50">
        <f>IFERROR('tablas pasajeros ANUAL'!E188/'tablas pasajeros ANUAL'!E201-1,"-")</f>
        <v>6.3929251750761473E-2</v>
      </c>
      <c r="F188" s="50">
        <f>IFERROR('tablas pasajeros ANUAL'!F188/'tablas pasajeros ANUAL'!F201-1,"-")</f>
        <v>2.1954022988505746</v>
      </c>
      <c r="G188" s="50">
        <f>IFERROR('tablas pasajeros ANUAL'!G188/'tablas pasajeros ANUAL'!G201-1,"-")</f>
        <v>0.10742532799851112</v>
      </c>
      <c r="H188" s="50" t="str">
        <f>IFERROR('tablas pasajeros ANUAL'!H188/'tablas pasajeros ANUAL'!H201-1,"-")</f>
        <v>-</v>
      </c>
    </row>
    <row r="189" spans="2:8" ht="15" hidden="1" customHeight="1" outlineLevel="1">
      <c r="B189" s="41" t="s">
        <v>11</v>
      </c>
      <c r="C189" s="46">
        <f>IFERROR('tablas pasajeros ANUAL'!C189/'tablas pasajeros ANUAL'!C202-1,"-")</f>
        <v>0.15597291331512597</v>
      </c>
      <c r="D189" s="46">
        <f>IFERROR('tablas pasajeros ANUAL'!D189/'tablas pasajeros ANUAL'!D202-1,"-")</f>
        <v>0.36870588235294122</v>
      </c>
      <c r="E189" s="46">
        <f>IFERROR('tablas pasajeros ANUAL'!E189/'tablas pasajeros ANUAL'!E202-1,"-")</f>
        <v>-1.831103143607149E-2</v>
      </c>
      <c r="F189" s="46" t="str">
        <f>IFERROR('tablas pasajeros ANUAL'!F189/'tablas pasajeros ANUAL'!F202-1,"-")</f>
        <v>-</v>
      </c>
      <c r="G189" s="46">
        <f>IFERROR('tablas pasajeros ANUAL'!G189/'tablas pasajeros ANUAL'!G202-1,"-")</f>
        <v>0.24597701149425277</v>
      </c>
      <c r="H189" s="46" t="str">
        <f>IFERROR('tablas pasajeros ANUAL'!H189/'tablas pasajeros ANUAL'!H202-1,"-")</f>
        <v>-</v>
      </c>
    </row>
    <row r="190" spans="2:8" ht="15" hidden="1" customHeight="1" outlineLevel="1">
      <c r="B190" s="41" t="s">
        <v>12</v>
      </c>
      <c r="C190" s="46">
        <f>IFERROR('tablas pasajeros ANUAL'!C190/'tablas pasajeros ANUAL'!C203-1,"-")</f>
        <v>0.51950062421972532</v>
      </c>
      <c r="D190" s="46">
        <f>IFERROR('tablas pasajeros ANUAL'!D190/'tablas pasajeros ANUAL'!D203-1,"-")</f>
        <v>0.41304018195602721</v>
      </c>
      <c r="E190" s="46">
        <f>IFERROR('tablas pasajeros ANUAL'!E190/'tablas pasajeros ANUAL'!E203-1,"-")</f>
        <v>0.54252094847566412</v>
      </c>
      <c r="F190" s="46" t="str">
        <f>IFERROR('tablas pasajeros ANUAL'!F190/'tablas pasajeros ANUAL'!F203-1,"-")</f>
        <v>-</v>
      </c>
      <c r="G190" s="46">
        <f>IFERROR('tablas pasajeros ANUAL'!G190/'tablas pasajeros ANUAL'!G203-1,"-")</f>
        <v>0.35081374321880654</v>
      </c>
      <c r="H190" s="46" t="str">
        <f>IFERROR('tablas pasajeros ANUAL'!H190/'tablas pasajeros ANUAL'!H203-1,"-")</f>
        <v>-</v>
      </c>
    </row>
    <row r="191" spans="2:8" ht="15" hidden="1" customHeight="1" outlineLevel="1">
      <c r="B191" s="41" t="s">
        <v>13</v>
      </c>
      <c r="C191" s="46">
        <f>IFERROR('tablas pasajeros ANUAL'!C191/'tablas pasajeros ANUAL'!C204-1,"-")</f>
        <v>0.20073283415644405</v>
      </c>
      <c r="D191" s="46">
        <f>IFERROR('tablas pasajeros ANUAL'!D191/'tablas pasajeros ANUAL'!D204-1,"-")</f>
        <v>0.16035288012454596</v>
      </c>
      <c r="E191" s="46">
        <f>IFERROR('tablas pasajeros ANUAL'!E191/'tablas pasajeros ANUAL'!E204-1,"-")</f>
        <v>0.2368602565871154</v>
      </c>
      <c r="F191" s="46" t="str">
        <f>IFERROR('tablas pasajeros ANUAL'!F191/'tablas pasajeros ANUAL'!F204-1,"-")</f>
        <v>-</v>
      </c>
      <c r="G191" s="46">
        <f>IFERROR('tablas pasajeros ANUAL'!G191/'tablas pasajeros ANUAL'!G204-1,"-")</f>
        <v>-0.34045485871812542</v>
      </c>
      <c r="H191" s="46" t="str">
        <f>IFERROR('tablas pasajeros ANUAL'!H191/'tablas pasajeros ANUAL'!H204-1,"-")</f>
        <v>-</v>
      </c>
    </row>
    <row r="192" spans="2:8" ht="15" hidden="1" customHeight="1" outlineLevel="1">
      <c r="B192" s="41" t="s">
        <v>14</v>
      </c>
      <c r="C192" s="46">
        <f>IFERROR('tablas pasajeros ANUAL'!C192/'tablas pasajeros ANUAL'!C205-1,"-")</f>
        <v>0.24797463895737937</v>
      </c>
      <c r="D192" s="46" t="str">
        <f>IFERROR('tablas pasajeros ANUAL'!D192/'tablas pasajeros ANUAL'!D205-1,"-")</f>
        <v>-</v>
      </c>
      <c r="E192" s="46">
        <f>IFERROR('tablas pasajeros ANUAL'!E192/'tablas pasajeros ANUAL'!E205-1,"-")</f>
        <v>0.34566210045662094</v>
      </c>
      <c r="F192" s="46" t="str">
        <f>IFERROR('tablas pasajeros ANUAL'!F192/'tablas pasajeros ANUAL'!F205-1,"-")</f>
        <v>-</v>
      </c>
      <c r="G192" s="46">
        <f>IFERROR('tablas pasajeros ANUAL'!G192/'tablas pasajeros ANUAL'!G205-1,"-")</f>
        <v>-8.166409861325119E-2</v>
      </c>
      <c r="H192" s="46" t="str">
        <f>IFERROR('tablas pasajeros ANUAL'!H192/'tablas pasajeros ANUAL'!H205-1,"-")</f>
        <v>-</v>
      </c>
    </row>
    <row r="193" spans="2:8" ht="15" hidden="1" customHeight="1" outlineLevel="1">
      <c r="B193" s="41" t="s">
        <v>15</v>
      </c>
      <c r="C193" s="46">
        <f>IFERROR('tablas pasajeros ANUAL'!C193/'tablas pasajeros ANUAL'!C206-1,"-")</f>
        <v>6.7436208991494606E-2</v>
      </c>
      <c r="D193" s="46" t="str">
        <f>IFERROR('tablas pasajeros ANUAL'!D193/'tablas pasajeros ANUAL'!D206-1,"-")</f>
        <v>-</v>
      </c>
      <c r="E193" s="46">
        <f>IFERROR('tablas pasajeros ANUAL'!E193/'tablas pasajeros ANUAL'!E206-1,"-")</f>
        <v>8.3805209513023726E-2</v>
      </c>
      <c r="F193" s="46" t="str">
        <f>IFERROR('tablas pasajeros ANUAL'!F193/'tablas pasajeros ANUAL'!F206-1,"-")</f>
        <v>-</v>
      </c>
      <c r="G193" s="46">
        <f>IFERROR('tablas pasajeros ANUAL'!G193/'tablas pasajeros ANUAL'!G206-1,"-")</f>
        <v>0</v>
      </c>
      <c r="H193" s="46" t="str">
        <f>IFERROR('tablas pasajeros ANUAL'!H193/'tablas pasajeros ANUAL'!H206-1,"-")</f>
        <v>-</v>
      </c>
    </row>
    <row r="194" spans="2:8" ht="15" hidden="1" customHeight="1" outlineLevel="1">
      <c r="B194" s="41" t="s">
        <v>16</v>
      </c>
      <c r="C194" s="46">
        <f>IFERROR('tablas pasajeros ANUAL'!C194/'tablas pasajeros ANUAL'!C207-1,"-")</f>
        <v>-1.424163304058812E-3</v>
      </c>
      <c r="D194" s="46" t="str">
        <f>IFERROR('tablas pasajeros ANUAL'!D194/'tablas pasajeros ANUAL'!D207-1,"-")</f>
        <v>-</v>
      </c>
      <c r="E194" s="46">
        <f>IFERROR('tablas pasajeros ANUAL'!E194/'tablas pasajeros ANUAL'!E207-1,"-")</f>
        <v>9.2642240095323292E-2</v>
      </c>
      <c r="F194" s="46" t="str">
        <f>IFERROR('tablas pasajeros ANUAL'!F194/'tablas pasajeros ANUAL'!F207-1,"-")</f>
        <v>-</v>
      </c>
      <c r="G194" s="46">
        <f>IFERROR('tablas pasajeros ANUAL'!G194/'tablas pasajeros ANUAL'!G207-1,"-")</f>
        <v>-0.37032710280373837</v>
      </c>
      <c r="H194" s="46" t="str">
        <f>IFERROR('tablas pasajeros ANUAL'!H194/'tablas pasajeros ANUAL'!H207-1,"-")</f>
        <v>-</v>
      </c>
    </row>
    <row r="195" spans="2:8" ht="15" hidden="1" customHeight="1" outlineLevel="1">
      <c r="B195" s="41" t="s">
        <v>17</v>
      </c>
      <c r="C195" s="46">
        <f>IFERROR('tablas pasajeros ANUAL'!C195/'tablas pasajeros ANUAL'!C208-1,"-")</f>
        <v>0.19434752267969291</v>
      </c>
      <c r="D195" s="46" t="str">
        <f>IFERROR('tablas pasajeros ANUAL'!D195/'tablas pasajeros ANUAL'!D208-1,"-")</f>
        <v>-</v>
      </c>
      <c r="E195" s="46">
        <f>IFERROR('tablas pasajeros ANUAL'!E195/'tablas pasajeros ANUAL'!E208-1,"-")</f>
        <v>0.29409131602506711</v>
      </c>
      <c r="F195" s="46" t="str">
        <f>IFERROR('tablas pasajeros ANUAL'!F195/'tablas pasajeros ANUAL'!F208-1,"-")</f>
        <v>-</v>
      </c>
      <c r="G195" s="46">
        <f>IFERROR('tablas pasajeros ANUAL'!G195/'tablas pasajeros ANUAL'!G208-1,"-")</f>
        <v>-0.15822784810126578</v>
      </c>
      <c r="H195" s="46" t="str">
        <f>IFERROR('tablas pasajeros ANUAL'!H195/'tablas pasajeros ANUAL'!H208-1,"-")</f>
        <v>-</v>
      </c>
    </row>
    <row r="196" spans="2:8" ht="15" hidden="1" customHeight="1" outlineLevel="1">
      <c r="B196" s="41" t="s">
        <v>18</v>
      </c>
      <c r="C196" s="46">
        <f>IFERROR('tablas pasajeros ANUAL'!C196/'tablas pasajeros ANUAL'!C209-1,"-")</f>
        <v>0.1128747795414462</v>
      </c>
      <c r="D196" s="46" t="str">
        <f>IFERROR('tablas pasajeros ANUAL'!D196/'tablas pasajeros ANUAL'!D209-1,"-")</f>
        <v>-</v>
      </c>
      <c r="E196" s="46">
        <f>IFERROR('tablas pasajeros ANUAL'!E196/'tablas pasajeros ANUAL'!E209-1,"-")</f>
        <v>0.19927140255009101</v>
      </c>
      <c r="F196" s="46" t="str">
        <f>IFERROR('tablas pasajeros ANUAL'!F196/'tablas pasajeros ANUAL'!F209-1,"-")</f>
        <v>-</v>
      </c>
      <c r="G196" s="46">
        <f>IFERROR('tablas pasajeros ANUAL'!G196/'tablas pasajeros ANUAL'!G209-1,"-")</f>
        <v>-0.24809741248097417</v>
      </c>
      <c r="H196" s="46" t="str">
        <f>IFERROR('tablas pasajeros ANUAL'!H196/'tablas pasajeros ANUAL'!H209-1,"-")</f>
        <v>-</v>
      </c>
    </row>
    <row r="197" spans="2:8" ht="15" hidden="1" customHeight="1" outlineLevel="1">
      <c r="B197" s="41" t="s">
        <v>19</v>
      </c>
      <c r="C197" s="46">
        <f>IFERROR('tablas pasajeros ANUAL'!C197/'tablas pasajeros ANUAL'!C210-1,"-")</f>
        <v>6.9888405522980923E-2</v>
      </c>
      <c r="D197" s="46">
        <f>IFERROR('tablas pasajeros ANUAL'!D197/'tablas pasajeros ANUAL'!D210-1,"-")</f>
        <v>-6.3279002876318269E-2</v>
      </c>
      <c r="E197" s="46">
        <f>IFERROR('tablas pasajeros ANUAL'!E197/'tablas pasajeros ANUAL'!E210-1,"-")</f>
        <v>-2.4437490686931906E-2</v>
      </c>
      <c r="F197" s="46" t="str">
        <f>IFERROR('tablas pasajeros ANUAL'!F197/'tablas pasajeros ANUAL'!F210-1,"-")</f>
        <v>-</v>
      </c>
      <c r="G197" s="46">
        <f>IFERROR('tablas pasajeros ANUAL'!G197/'tablas pasajeros ANUAL'!G210-1,"-")</f>
        <v>1.5</v>
      </c>
      <c r="H197" s="46" t="str">
        <f>IFERROR('tablas pasajeros ANUAL'!H197/'tablas pasajeros ANUAL'!H210-1,"-")</f>
        <v>-</v>
      </c>
    </row>
    <row r="198" spans="2:8" ht="15" hidden="1" customHeight="1" outlineLevel="1">
      <c r="B198" s="41" t="s">
        <v>20</v>
      </c>
      <c r="C198" s="46">
        <f>IFERROR('tablas pasajeros ANUAL'!C198/'tablas pasajeros ANUAL'!C211-1,"-")</f>
        <v>0.29355219007889732</v>
      </c>
      <c r="D198" s="46">
        <f>IFERROR('tablas pasajeros ANUAL'!D198/'tablas pasajeros ANUAL'!D211-1,"-")</f>
        <v>0.32431252728066351</v>
      </c>
      <c r="E198" s="46">
        <f>IFERROR('tablas pasajeros ANUAL'!E198/'tablas pasajeros ANUAL'!E211-1,"-")</f>
        <v>0.24580290597003684</v>
      </c>
      <c r="F198" s="46" t="str">
        <f>IFERROR('tablas pasajeros ANUAL'!F198/'tablas pasajeros ANUAL'!F211-1,"-")</f>
        <v>-</v>
      </c>
      <c r="G198" s="46">
        <f>IFERROR('tablas pasajeros ANUAL'!G198/'tablas pasajeros ANUAL'!G211-1,"-")</f>
        <v>0.51633298208640666</v>
      </c>
      <c r="H198" s="46" t="str">
        <f>IFERROR('tablas pasajeros ANUAL'!H198/'tablas pasajeros ANUAL'!H211-1,"-")</f>
        <v>-</v>
      </c>
    </row>
    <row r="199" spans="2:8" ht="15" hidden="1" customHeight="1" outlineLevel="1">
      <c r="B199" s="41" t="s">
        <v>21</v>
      </c>
      <c r="C199" s="46">
        <f>IFERROR('tablas pasajeros ANUAL'!C199/'tablas pasajeros ANUAL'!C212-1,"-")</f>
        <v>0.21761363636363629</v>
      </c>
      <c r="D199" s="46">
        <f>IFERROR('tablas pasajeros ANUAL'!D199/'tablas pasajeros ANUAL'!D212-1,"-")</f>
        <v>0.27543352601156079</v>
      </c>
      <c r="E199" s="46">
        <f>IFERROR('tablas pasajeros ANUAL'!E199/'tablas pasajeros ANUAL'!E212-1,"-")</f>
        <v>0.16358024691358031</v>
      </c>
      <c r="F199" s="46" t="str">
        <f>IFERROR('tablas pasajeros ANUAL'!F199/'tablas pasajeros ANUAL'!F212-1,"-")</f>
        <v>-</v>
      </c>
      <c r="G199" s="46">
        <f>IFERROR('tablas pasajeros ANUAL'!G199/'tablas pasajeros ANUAL'!G212-1,"-")</f>
        <v>0.32956600361663657</v>
      </c>
      <c r="H199" s="46" t="str">
        <f>IFERROR('tablas pasajeros ANUAL'!H199/'tablas pasajeros ANUAL'!H212-1,"-")</f>
        <v>-</v>
      </c>
    </row>
    <row r="200" spans="2:8" ht="15" hidden="1" customHeight="1" outlineLevel="1">
      <c r="B200" s="41" t="s">
        <v>22</v>
      </c>
      <c r="C200" s="46">
        <f>IFERROR('tablas pasajeros ANUAL'!C200/'tablas pasajeros ANUAL'!C213-1,"-")</f>
        <v>0.20832220738762786</v>
      </c>
      <c r="D200" s="46">
        <f>IFERROR('tablas pasajeros ANUAL'!D200/'tablas pasajeros ANUAL'!D213-1,"-")</f>
        <v>6.7039771374136636E-2</v>
      </c>
      <c r="E200" s="46">
        <f>IFERROR('tablas pasajeros ANUAL'!E200/'tablas pasajeros ANUAL'!E213-1,"-")</f>
        <v>0.23972011057360065</v>
      </c>
      <c r="F200" s="46" t="str">
        <f>IFERROR('tablas pasajeros ANUAL'!F200/'tablas pasajeros ANUAL'!F213-1,"-")</f>
        <v>-</v>
      </c>
      <c r="G200" s="46">
        <f>IFERROR('tablas pasajeros ANUAL'!G200/'tablas pasajeros ANUAL'!G213-1,"-")</f>
        <v>0.53806089743589736</v>
      </c>
      <c r="H200" s="46" t="str">
        <f>IFERROR('tablas pasajeros ANUAL'!H200/'tablas pasajeros ANUAL'!H213-1,"-")</f>
        <v>-</v>
      </c>
    </row>
    <row r="201" spans="2:8" ht="15" customHeight="1" collapsed="1">
      <c r="B201" s="43">
        <v>1996</v>
      </c>
      <c r="C201" s="50">
        <f>IFERROR('tablas pasajeros ANUAL'!C201/'tablas pasajeros ANUAL'!C214-1,"-")</f>
        <v>0.23296612286213825</v>
      </c>
      <c r="D201" s="50">
        <f>IFERROR('tablas pasajeros ANUAL'!D201/'tablas pasajeros ANUAL'!D214-1,"-")</f>
        <v>0.24793873816892176</v>
      </c>
      <c r="E201" s="50">
        <f>IFERROR('tablas pasajeros ANUAL'!E201/'tablas pasajeros ANUAL'!E214-1,"-")</f>
        <v>0.19652275404926289</v>
      </c>
      <c r="F201" s="50" t="str">
        <f>IFERROR('tablas pasajeros ANUAL'!F201/'tablas pasajeros ANUAL'!F214-1,"-")</f>
        <v>-</v>
      </c>
      <c r="G201" s="50">
        <f>IFERROR('tablas pasajeros ANUAL'!G201/'tablas pasajeros ANUAL'!G214-1,"-")</f>
        <v>0.26064516129032267</v>
      </c>
      <c r="H201" s="50" t="str">
        <f>IFERROR('tablas pasajeros ANUAL'!H201/'tablas pasajeros ANUAL'!H214-1,"-")</f>
        <v>-</v>
      </c>
    </row>
    <row r="202" spans="2:8" ht="15" hidden="1" customHeight="1" outlineLevel="1">
      <c r="B202" s="41" t="s">
        <v>11</v>
      </c>
      <c r="C202" s="46">
        <f>IFERROR('tablas pasajeros ANUAL'!C202/'tablas pasajeros ANUAL'!C215-1,"-")</f>
        <v>0.35818089430894307</v>
      </c>
      <c r="D202" s="46">
        <f>IFERROR('tablas pasajeros ANUAL'!D202/'tablas pasajeros ANUAL'!D215-1,"-")</f>
        <v>0.32708821233411389</v>
      </c>
      <c r="E202" s="46">
        <f>IFERROR('tablas pasajeros ANUAL'!E202/'tablas pasajeros ANUAL'!E215-1,"-")</f>
        <v>0.35593367479815963</v>
      </c>
      <c r="F202" s="46" t="str">
        <f>IFERROR('tablas pasajeros ANUAL'!F202/'tablas pasajeros ANUAL'!F215-1,"-")</f>
        <v>-</v>
      </c>
      <c r="G202" s="46">
        <f>IFERROR('tablas pasajeros ANUAL'!G202/'tablas pasajeros ANUAL'!G215-1,"-")</f>
        <v>0.48633257403189067</v>
      </c>
      <c r="H202" s="46" t="str">
        <f>IFERROR('tablas pasajeros ANUAL'!H202/'tablas pasajeros ANUAL'!H215-1,"-")</f>
        <v>-</v>
      </c>
    </row>
    <row r="203" spans="2:8" ht="15" hidden="1" customHeight="1" outlineLevel="1">
      <c r="B203" s="41" t="s">
        <v>12</v>
      </c>
      <c r="C203" s="46">
        <f>IFERROR('tablas pasajeros ANUAL'!C203/'tablas pasajeros ANUAL'!C216-1,"-")</f>
        <v>1.3975391159046113E-2</v>
      </c>
      <c r="D203" s="46">
        <f>IFERROR('tablas pasajeros ANUAL'!D203/'tablas pasajeros ANUAL'!D216-1,"-")</f>
        <v>-4.7103019794827339E-2</v>
      </c>
      <c r="E203" s="46">
        <f>IFERROR('tablas pasajeros ANUAL'!E203/'tablas pasajeros ANUAL'!E216-1,"-")</f>
        <v>4.2972247090420357E-3</v>
      </c>
      <c r="F203" s="46" t="str">
        <f>IFERROR('tablas pasajeros ANUAL'!F203/'tablas pasajeros ANUAL'!F216-1,"-")</f>
        <v>-</v>
      </c>
      <c r="G203" s="46">
        <f>IFERROR('tablas pasajeros ANUAL'!G203/'tablas pasajeros ANUAL'!G216-1,"-")</f>
        <v>0.33413751507840761</v>
      </c>
      <c r="H203" s="46" t="str">
        <f>IFERROR('tablas pasajeros ANUAL'!H203/'tablas pasajeros ANUAL'!H216-1,"-")</f>
        <v>-</v>
      </c>
    </row>
    <row r="204" spans="2:8" ht="15" hidden="1" customHeight="1" outlineLevel="1">
      <c r="B204" s="41" t="s">
        <v>13</v>
      </c>
      <c r="C204" s="46">
        <f>IFERROR('tablas pasajeros ANUAL'!C204/'tablas pasajeros ANUAL'!C217-1,"-")</f>
        <v>-1.352318829050958E-3</v>
      </c>
      <c r="D204" s="46">
        <f>IFERROR('tablas pasajeros ANUAL'!D204/'tablas pasajeros ANUAL'!D217-1,"-")</f>
        <v>4.6713742531232949E-2</v>
      </c>
      <c r="E204" s="46">
        <f>IFERROR('tablas pasajeros ANUAL'!E204/'tablas pasajeros ANUAL'!E217-1,"-")</f>
        <v>4.9514984798030959E-2</v>
      </c>
      <c r="F204" s="46" t="str">
        <f>IFERROR('tablas pasajeros ANUAL'!F204/'tablas pasajeros ANUAL'!F217-1,"-")</f>
        <v>-</v>
      </c>
      <c r="G204" s="46">
        <f>IFERROR('tablas pasajeros ANUAL'!G204/'tablas pasajeros ANUAL'!G217-1,"-")</f>
        <v>-0.26791120080726538</v>
      </c>
      <c r="H204" s="46" t="str">
        <f>IFERROR('tablas pasajeros ANUAL'!H204/'tablas pasajeros ANUAL'!H217-1,"-")</f>
        <v>-</v>
      </c>
    </row>
    <row r="205" spans="2:8" ht="15" hidden="1" customHeight="1" outlineLevel="1">
      <c r="B205" s="41" t="s">
        <v>14</v>
      </c>
      <c r="C205" s="46">
        <f>IFERROR('tablas pasajeros ANUAL'!C205/'tablas pasajeros ANUAL'!C218-1,"-")</f>
        <v>-0.20631814369583446</v>
      </c>
      <c r="D205" s="46">
        <f>IFERROR('tablas pasajeros ANUAL'!D205/'tablas pasajeros ANUAL'!D218-1,"-")</f>
        <v>-1</v>
      </c>
      <c r="E205" s="46">
        <f>IFERROR('tablas pasajeros ANUAL'!E205/'tablas pasajeros ANUAL'!E218-1,"-")</f>
        <v>-6.169665809768643E-2</v>
      </c>
      <c r="F205" s="46" t="str">
        <f>IFERROR('tablas pasajeros ANUAL'!F205/'tablas pasajeros ANUAL'!F218-1,"-")</f>
        <v>-</v>
      </c>
      <c r="G205" s="46">
        <f>IFERROR('tablas pasajeros ANUAL'!G205/'tablas pasajeros ANUAL'!G218-1,"-")</f>
        <v>-1.5174506828528056E-2</v>
      </c>
      <c r="H205" s="46" t="str">
        <f>IFERROR('tablas pasajeros ANUAL'!H205/'tablas pasajeros ANUAL'!H218-1,"-")</f>
        <v>-</v>
      </c>
    </row>
    <row r="206" spans="2:8" ht="15" hidden="1" customHeight="1" outlineLevel="1">
      <c r="B206" s="41" t="s">
        <v>15</v>
      </c>
      <c r="C206" s="46">
        <f>IFERROR('tablas pasajeros ANUAL'!C206/'tablas pasajeros ANUAL'!C219-1,"-")</f>
        <v>-6.636415201361312E-2</v>
      </c>
      <c r="D206" s="46">
        <f>IFERROR('tablas pasajeros ANUAL'!D206/'tablas pasajeros ANUAL'!D219-1,"-")</f>
        <v>-1</v>
      </c>
      <c r="E206" s="46">
        <f>IFERROR('tablas pasajeros ANUAL'!E206/'tablas pasajeros ANUAL'!E219-1,"-")</f>
        <v>0.1447709593777009</v>
      </c>
      <c r="F206" s="46" t="str">
        <f>IFERROR('tablas pasajeros ANUAL'!F206/'tablas pasajeros ANUAL'!F219-1,"-")</f>
        <v>-</v>
      </c>
      <c r="G206" s="46">
        <f>IFERROR('tablas pasajeros ANUAL'!G206/'tablas pasajeros ANUAL'!G219-1,"-")</f>
        <v>0.26326129666011777</v>
      </c>
      <c r="H206" s="46" t="str">
        <f>IFERROR('tablas pasajeros ANUAL'!H206/'tablas pasajeros ANUAL'!H219-1,"-")</f>
        <v>-</v>
      </c>
    </row>
    <row r="207" spans="2:8" ht="15" hidden="1" customHeight="1" outlineLevel="1">
      <c r="B207" s="41" t="s">
        <v>16</v>
      </c>
      <c r="C207" s="46">
        <f>IFERROR('tablas pasajeros ANUAL'!C207/'tablas pasajeros ANUAL'!C220-1,"-")</f>
        <v>2.4313153415998157E-2</v>
      </c>
      <c r="D207" s="46">
        <f>IFERROR('tablas pasajeros ANUAL'!D207/'tablas pasajeros ANUAL'!D220-1,"-")</f>
        <v>-1</v>
      </c>
      <c r="E207" s="46">
        <f>IFERROR('tablas pasajeros ANUAL'!E207/'tablas pasajeros ANUAL'!E220-1,"-")</f>
        <v>0.24057649667405756</v>
      </c>
      <c r="F207" s="46" t="str">
        <f>IFERROR('tablas pasajeros ANUAL'!F207/'tablas pasajeros ANUAL'!F220-1,"-")</f>
        <v>-</v>
      </c>
      <c r="G207" s="46">
        <f>IFERROR('tablas pasajeros ANUAL'!G207/'tablas pasajeros ANUAL'!G220-1,"-")</f>
        <v>0.32507739938080493</v>
      </c>
      <c r="H207" s="46" t="str">
        <f>IFERROR('tablas pasajeros ANUAL'!H207/'tablas pasajeros ANUAL'!H220-1,"-")</f>
        <v>-</v>
      </c>
    </row>
    <row r="208" spans="2:8" ht="15" hidden="1" customHeight="1" outlineLevel="1">
      <c r="B208" s="41" t="s">
        <v>17</v>
      </c>
      <c r="C208" s="46">
        <f>IFERROR('tablas pasajeros ANUAL'!C208/'tablas pasajeros ANUAL'!C221-1,"-")</f>
        <v>-0.18254420992584142</v>
      </c>
      <c r="D208" s="46">
        <f>IFERROR('tablas pasajeros ANUAL'!D208/'tablas pasajeros ANUAL'!D221-1,"-")</f>
        <v>-1</v>
      </c>
      <c r="E208" s="46">
        <f>IFERROR('tablas pasajeros ANUAL'!E208/'tablas pasajeros ANUAL'!E221-1,"-")</f>
        <v>-1.2378426171529622E-2</v>
      </c>
      <c r="F208" s="46" t="str">
        <f>IFERROR('tablas pasajeros ANUAL'!F208/'tablas pasajeros ANUAL'!F221-1,"-")</f>
        <v>-</v>
      </c>
      <c r="G208" s="46">
        <f>IFERROR('tablas pasajeros ANUAL'!G208/'tablas pasajeros ANUAL'!G221-1,"-")</f>
        <v>-4.6757164404223173E-2</v>
      </c>
      <c r="H208" s="46" t="str">
        <f>IFERROR('tablas pasajeros ANUAL'!H208/'tablas pasajeros ANUAL'!H221-1,"-")</f>
        <v>-</v>
      </c>
    </row>
    <row r="209" spans="2:8" ht="15" hidden="1" customHeight="1" outlineLevel="1">
      <c r="B209" s="41" t="s">
        <v>18</v>
      </c>
      <c r="C209" s="46">
        <f>IFERROR('tablas pasajeros ANUAL'!C209/'tablas pasajeros ANUAL'!C222-1,"-")</f>
        <v>0.41514143094841938</v>
      </c>
      <c r="D209" s="46">
        <f>IFERROR('tablas pasajeros ANUAL'!D209/'tablas pasajeros ANUAL'!D222-1,"-")</f>
        <v>-1</v>
      </c>
      <c r="E209" s="46">
        <f>IFERROR('tablas pasajeros ANUAL'!E209/'tablas pasajeros ANUAL'!E222-1,"-")</f>
        <v>1.2875000000000001</v>
      </c>
      <c r="F209" s="46" t="str">
        <f>IFERROR('tablas pasajeros ANUAL'!F209/'tablas pasajeros ANUAL'!F222-1,"-")</f>
        <v>-</v>
      </c>
      <c r="G209" s="46">
        <f>IFERROR('tablas pasajeros ANUAL'!G209/'tablas pasajeros ANUAL'!G222-1,"-")</f>
        <v>0.57932692307692313</v>
      </c>
      <c r="H209" s="46" t="str">
        <f>IFERROR('tablas pasajeros ANUAL'!H209/'tablas pasajeros ANUAL'!H222-1,"-")</f>
        <v>-</v>
      </c>
    </row>
    <row r="210" spans="2:8" ht="15" hidden="1" customHeight="1" outlineLevel="1">
      <c r="B210" s="41" t="s">
        <v>19</v>
      </c>
      <c r="C210" s="46">
        <f>IFERROR('tablas pasajeros ANUAL'!C210/'tablas pasajeros ANUAL'!C223-1,"-")</f>
        <v>0.6636249213341725</v>
      </c>
      <c r="D210" s="46">
        <f>IFERROR('tablas pasajeros ANUAL'!D210/'tablas pasajeros ANUAL'!D223-1,"-")</f>
        <v>0.70517711171662123</v>
      </c>
      <c r="E210" s="46">
        <f>IFERROR('tablas pasajeros ANUAL'!E210/'tablas pasajeros ANUAL'!E223-1,"-")</f>
        <v>0.88511235955056189</v>
      </c>
      <c r="F210" s="46" t="str">
        <f>IFERROR('tablas pasajeros ANUAL'!F210/'tablas pasajeros ANUAL'!F223-1,"-")</f>
        <v>-</v>
      </c>
      <c r="G210" s="46">
        <f>IFERROR('tablas pasajeros ANUAL'!G210/'tablas pasajeros ANUAL'!G223-1,"-")</f>
        <v>-0.23621227887617069</v>
      </c>
      <c r="H210" s="46" t="str">
        <f>IFERROR('tablas pasajeros ANUAL'!H210/'tablas pasajeros ANUAL'!H223-1,"-")</f>
        <v>-</v>
      </c>
    </row>
    <row r="211" spans="2:8" ht="15" hidden="1" customHeight="1" outlineLevel="1">
      <c r="B211" s="41" t="s">
        <v>20</v>
      </c>
      <c r="C211" s="46">
        <f>IFERROR('tablas pasajeros ANUAL'!C211/'tablas pasajeros ANUAL'!C224-1,"-")</f>
        <v>0.16061467213977476</v>
      </c>
      <c r="D211" s="46">
        <f>IFERROR('tablas pasajeros ANUAL'!D211/'tablas pasajeros ANUAL'!D224-1,"-")</f>
        <v>-2.4968080578805507E-2</v>
      </c>
      <c r="E211" s="46">
        <f>IFERROR('tablas pasajeros ANUAL'!E211/'tablas pasajeros ANUAL'!E224-1,"-")</f>
        <v>0.36221925956312173</v>
      </c>
      <c r="F211" s="46" t="str">
        <f>IFERROR('tablas pasajeros ANUAL'!F211/'tablas pasajeros ANUAL'!F224-1,"-")</f>
        <v>-</v>
      </c>
      <c r="G211" s="46">
        <f>IFERROR('tablas pasajeros ANUAL'!G211/'tablas pasajeros ANUAL'!G224-1,"-")</f>
        <v>-0.13805631244323346</v>
      </c>
      <c r="H211" s="46" t="str">
        <f>IFERROR('tablas pasajeros ANUAL'!H211/'tablas pasajeros ANUAL'!H224-1,"-")</f>
        <v>-</v>
      </c>
    </row>
    <row r="212" spans="2:8" ht="15" hidden="1" customHeight="1" outlineLevel="1">
      <c r="B212" s="41" t="s">
        <v>21</v>
      </c>
      <c r="C212" s="46">
        <f>IFERROR('tablas pasajeros ANUAL'!C212/'tablas pasajeros ANUAL'!C225-1,"-")</f>
        <v>0.18765112748130242</v>
      </c>
      <c r="D212" s="46">
        <f>IFERROR('tablas pasajeros ANUAL'!D212/'tablas pasajeros ANUAL'!D225-1,"-")</f>
        <v>3.6083245994909419E-2</v>
      </c>
      <c r="E212" s="46">
        <f>IFERROR('tablas pasajeros ANUAL'!E212/'tablas pasajeros ANUAL'!E225-1,"-")</f>
        <v>0.32801595214356927</v>
      </c>
      <c r="F212" s="46" t="str">
        <f>IFERROR('tablas pasajeros ANUAL'!F212/'tablas pasajeros ANUAL'!F225-1,"-")</f>
        <v>-</v>
      </c>
      <c r="G212" s="46">
        <f>IFERROR('tablas pasajeros ANUAL'!G212/'tablas pasajeros ANUAL'!G225-1,"-")</f>
        <v>6.4997592681752536E-2</v>
      </c>
      <c r="H212" s="46" t="str">
        <f>IFERROR('tablas pasajeros ANUAL'!H212/'tablas pasajeros ANUAL'!H225-1,"-")</f>
        <v>-</v>
      </c>
    </row>
    <row r="213" spans="2:8" ht="15" hidden="1" customHeight="1" outlineLevel="1">
      <c r="B213" s="41" t="s">
        <v>22</v>
      </c>
      <c r="C213" s="46">
        <f>IFERROR('tablas pasajeros ANUAL'!C213/'tablas pasajeros ANUAL'!C226-1,"-")</f>
        <v>0.13991477272727271</v>
      </c>
      <c r="D213" s="46">
        <f>IFERROR('tablas pasajeros ANUAL'!D213/'tablas pasajeros ANUAL'!D226-1,"-")</f>
        <v>0.11883826272315479</v>
      </c>
      <c r="E213" s="46">
        <f>IFERROR('tablas pasajeros ANUAL'!E213/'tablas pasajeros ANUAL'!E226-1,"-")</f>
        <v>0.17451298701298712</v>
      </c>
      <c r="F213" s="46" t="str">
        <f>IFERROR('tablas pasajeros ANUAL'!F213/'tablas pasajeros ANUAL'!F226-1,"-")</f>
        <v>-</v>
      </c>
      <c r="G213" s="46">
        <f>IFERROR('tablas pasajeros ANUAL'!G213/'tablas pasajeros ANUAL'!G226-1,"-")</f>
        <v>6.2127659574467975E-2</v>
      </c>
      <c r="H213" s="46" t="str">
        <f>IFERROR('tablas pasajeros ANUAL'!H213/'tablas pasajeros ANUAL'!H226-1,"-")</f>
        <v>-</v>
      </c>
    </row>
    <row r="214" spans="2:8" ht="15" customHeight="1" collapsed="1">
      <c r="B214" s="43">
        <v>1995</v>
      </c>
      <c r="C214" s="50">
        <f>IFERROR('tablas pasajeros ANUAL'!C214/'tablas pasajeros ANUAL'!C227-1,"-")</f>
        <v>0.15274399715106202</v>
      </c>
      <c r="D214" s="50">
        <f>IFERROR('tablas pasajeros ANUAL'!D214/'tablas pasajeros ANUAL'!D227-1,"-")</f>
        <v>1.7818549685014062E-2</v>
      </c>
      <c r="E214" s="50">
        <f>IFERROR('tablas pasajeros ANUAL'!E214/'tablas pasajeros ANUAL'!E227-1,"-")</f>
        <v>0.25084703743492276</v>
      </c>
      <c r="F214" s="50" t="str">
        <f>IFERROR('tablas pasajeros ANUAL'!F214/'tablas pasajeros ANUAL'!F227-1,"-")</f>
        <v>-</v>
      </c>
      <c r="G214" s="50">
        <f>IFERROR('tablas pasajeros ANUAL'!G214/'tablas pasajeros ANUAL'!G227-1,"-")</f>
        <v>7.3745198060331196E-2</v>
      </c>
      <c r="H214" s="50" t="str">
        <f>IFERROR('tablas pasajeros ANUAL'!H214/'tablas pasajeros ANUAL'!H227-1,"-")</f>
        <v>-</v>
      </c>
    </row>
    <row r="215" spans="2:8" ht="15" hidden="1" customHeight="1" outlineLevel="1">
      <c r="B215" s="41" t="s">
        <v>11</v>
      </c>
      <c r="C215" s="46">
        <f>IFERROR('tablas pasajeros ANUAL'!C215/'tablas pasajeros ANUAL'!C228-1,"-")</f>
        <v>0.26820466554968414</v>
      </c>
      <c r="D215" s="46">
        <f>IFERROR('tablas pasajeros ANUAL'!D215/'tablas pasajeros ANUAL'!D228-1,"-")</f>
        <v>0.14069456812110426</v>
      </c>
      <c r="E215" s="46">
        <f>IFERROR('tablas pasajeros ANUAL'!E215/'tablas pasajeros ANUAL'!E228-1,"-")</f>
        <v>0.38732988076598818</v>
      </c>
      <c r="F215" s="46" t="str">
        <f>IFERROR('tablas pasajeros ANUAL'!F215/'tablas pasajeros ANUAL'!F228-1,"-")</f>
        <v>-</v>
      </c>
      <c r="G215" s="46">
        <f>IFERROR('tablas pasajeros ANUAL'!G215/'tablas pasajeros ANUAL'!G228-1,"-")</f>
        <v>9.749999999999992E-2</v>
      </c>
      <c r="H215" s="46" t="str">
        <f>IFERROR('tablas pasajeros ANUAL'!H215/'tablas pasajeros ANUAL'!H228-1,"-")</f>
        <v>-</v>
      </c>
    </row>
    <row r="216" spans="2:8" ht="15" hidden="1" customHeight="1" outlineLevel="1">
      <c r="B216" s="41" t="s">
        <v>12</v>
      </c>
      <c r="C216" s="46">
        <f>IFERROR('tablas pasajeros ANUAL'!C216/'tablas pasajeros ANUAL'!C229-1,"-")</f>
        <v>0.39480189278903888</v>
      </c>
      <c r="D216" s="46">
        <f>IFERROR('tablas pasajeros ANUAL'!D216/'tablas pasajeros ANUAL'!D229-1,"-")</f>
        <v>0.17744130656685941</v>
      </c>
      <c r="E216" s="46">
        <f>IFERROR('tablas pasajeros ANUAL'!E216/'tablas pasajeros ANUAL'!E229-1,"-")</f>
        <v>0.59366528748751612</v>
      </c>
      <c r="F216" s="46" t="str">
        <f>IFERROR('tablas pasajeros ANUAL'!F216/'tablas pasajeros ANUAL'!F229-1,"-")</f>
        <v>-</v>
      </c>
      <c r="G216" s="46">
        <f>IFERROR('tablas pasajeros ANUAL'!G216/'tablas pasajeros ANUAL'!G229-1,"-")</f>
        <v>0.30345911949685545</v>
      </c>
      <c r="H216" s="46" t="str">
        <f>IFERROR('tablas pasajeros ANUAL'!H216/'tablas pasajeros ANUAL'!H229-1,"-")</f>
        <v>-</v>
      </c>
    </row>
    <row r="217" spans="2:8" ht="15" hidden="1" customHeight="1" outlineLevel="1">
      <c r="B217" s="41" t="s">
        <v>13</v>
      </c>
      <c r="C217" s="46">
        <f>IFERROR('tablas pasajeros ANUAL'!C217/'tablas pasajeros ANUAL'!C230-1,"-")</f>
        <v>0.33606121798278243</v>
      </c>
      <c r="D217" s="46">
        <f>IFERROR('tablas pasajeros ANUAL'!D217/'tablas pasajeros ANUAL'!D230-1,"-")</f>
        <v>3.5431997819568295E-3</v>
      </c>
      <c r="E217" s="46">
        <f>IFERROR('tablas pasajeros ANUAL'!E217/'tablas pasajeros ANUAL'!E230-1,"-")</f>
        <v>0.44136060100166952</v>
      </c>
      <c r="F217" s="46" t="str">
        <f>IFERROR('tablas pasajeros ANUAL'!F217/'tablas pasajeros ANUAL'!F230-1,"-")</f>
        <v>-</v>
      </c>
      <c r="G217" s="46">
        <f>IFERROR('tablas pasajeros ANUAL'!G217/'tablas pasajeros ANUAL'!G230-1,"-")</f>
        <v>1.090717299578059</v>
      </c>
      <c r="H217" s="46" t="str">
        <f>IFERROR('tablas pasajeros ANUAL'!H217/'tablas pasajeros ANUAL'!H230-1,"-")</f>
        <v>-</v>
      </c>
    </row>
    <row r="218" spans="2:8" ht="15" hidden="1" customHeight="1" outlineLevel="1">
      <c r="B218" s="41" t="s">
        <v>14</v>
      </c>
      <c r="C218" s="46">
        <f>IFERROR('tablas pasajeros ANUAL'!C218/'tablas pasajeros ANUAL'!C231-1,"-")</f>
        <v>0.24590734935562519</v>
      </c>
      <c r="D218" s="46">
        <f>IFERROR('tablas pasajeros ANUAL'!D218/'tablas pasajeros ANUAL'!D231-1,"-")</f>
        <v>2.0979020979021046E-2</v>
      </c>
      <c r="E218" s="46">
        <f>IFERROR('tablas pasajeros ANUAL'!E218/'tablas pasajeros ANUAL'!E231-1,"-")</f>
        <v>0.41027190332326291</v>
      </c>
      <c r="F218" s="46" t="str">
        <f>IFERROR('tablas pasajeros ANUAL'!F218/'tablas pasajeros ANUAL'!F231-1,"-")</f>
        <v>-</v>
      </c>
      <c r="G218" s="46">
        <f>IFERROR('tablas pasajeros ANUAL'!G218/'tablas pasajeros ANUAL'!G231-1,"-")</f>
        <v>2.3291925465838581E-2</v>
      </c>
      <c r="H218" s="46" t="str">
        <f>IFERROR('tablas pasajeros ANUAL'!H218/'tablas pasajeros ANUAL'!H231-1,"-")</f>
        <v>-</v>
      </c>
    </row>
    <row r="219" spans="2:8" ht="15" hidden="1" customHeight="1" outlineLevel="1">
      <c r="B219" s="41" t="s">
        <v>15</v>
      </c>
      <c r="C219" s="46">
        <f>IFERROR('tablas pasajeros ANUAL'!C219/'tablas pasajeros ANUAL'!C232-1,"-")</f>
        <v>0.29157509157509165</v>
      </c>
      <c r="D219" s="46">
        <f>IFERROR('tablas pasajeros ANUAL'!D219/'tablas pasajeros ANUAL'!D232-1,"-")</f>
        <v>4.457652303120363E-2</v>
      </c>
      <c r="E219" s="46">
        <f>IFERROR('tablas pasajeros ANUAL'!E219/'tablas pasajeros ANUAL'!E232-1,"-")</f>
        <v>0.66955266955266945</v>
      </c>
      <c r="F219" s="46" t="str">
        <f>IFERROR('tablas pasajeros ANUAL'!F219/'tablas pasajeros ANUAL'!F232-1,"-")</f>
        <v>-</v>
      </c>
      <c r="G219" s="46">
        <f>IFERROR('tablas pasajeros ANUAL'!G219/'tablas pasajeros ANUAL'!G232-1,"-")</f>
        <v>-0.24143070044709392</v>
      </c>
      <c r="H219" s="46" t="str">
        <f>IFERROR('tablas pasajeros ANUAL'!H219/'tablas pasajeros ANUAL'!H232-1,"-")</f>
        <v>-</v>
      </c>
    </row>
    <row r="220" spans="2:8" ht="15" hidden="1" customHeight="1" outlineLevel="1">
      <c r="B220" s="41" t="s">
        <v>16</v>
      </c>
      <c r="C220" s="46">
        <f>IFERROR('tablas pasajeros ANUAL'!C220/'tablas pasajeros ANUAL'!C233-1,"-")</f>
        <v>0.15696202531645564</v>
      </c>
      <c r="D220" s="46">
        <f>IFERROR('tablas pasajeros ANUAL'!D220/'tablas pasajeros ANUAL'!D233-1,"-")</f>
        <v>0.36870503597122295</v>
      </c>
      <c r="E220" s="46">
        <f>IFERROR('tablas pasajeros ANUAL'!E220/'tablas pasajeros ANUAL'!E233-1,"-")</f>
        <v>0.24071526822558464</v>
      </c>
      <c r="F220" s="46" t="str">
        <f>IFERROR('tablas pasajeros ANUAL'!F220/'tablas pasajeros ANUAL'!F233-1,"-")</f>
        <v>-</v>
      </c>
      <c r="G220" s="46">
        <f>IFERROR('tablas pasajeros ANUAL'!G220/'tablas pasajeros ANUAL'!G233-1,"-")</f>
        <v>-0.21026894865525669</v>
      </c>
      <c r="H220" s="46" t="str">
        <f>IFERROR('tablas pasajeros ANUAL'!H220/'tablas pasajeros ANUAL'!H233-1,"-")</f>
        <v>-</v>
      </c>
    </row>
    <row r="221" spans="2:8" ht="15" hidden="1" customHeight="1" outlineLevel="1">
      <c r="B221" s="41" t="s">
        <v>17</v>
      </c>
      <c r="C221" s="46">
        <f>IFERROR('tablas pasajeros ANUAL'!C221/'tablas pasajeros ANUAL'!C234-1,"-")</f>
        <v>0.26115107913669067</v>
      </c>
      <c r="D221" s="46">
        <f>IFERROR('tablas pasajeros ANUAL'!D221/'tablas pasajeros ANUAL'!D234-1,"-")</f>
        <v>0.17373737373737375</v>
      </c>
      <c r="E221" s="46">
        <f>IFERROR('tablas pasajeros ANUAL'!E221/'tablas pasajeros ANUAL'!E234-1,"-")</f>
        <v>0.33294048320565706</v>
      </c>
      <c r="F221" s="46" t="str">
        <f>IFERROR('tablas pasajeros ANUAL'!F221/'tablas pasajeros ANUAL'!F234-1,"-")</f>
        <v>-</v>
      </c>
      <c r="G221" s="46">
        <f>IFERROR('tablas pasajeros ANUAL'!G221/'tablas pasajeros ANUAL'!G234-1,"-")</f>
        <v>0.12755102040816335</v>
      </c>
      <c r="H221" s="46" t="str">
        <f>IFERROR('tablas pasajeros ANUAL'!H221/'tablas pasajeros ANUAL'!H234-1,"-")</f>
        <v>-</v>
      </c>
    </row>
    <row r="222" spans="2:8" ht="15" hidden="1" customHeight="1" outlineLevel="1">
      <c r="B222" s="41" t="s">
        <v>18</v>
      </c>
      <c r="C222" s="46">
        <f>IFERROR('tablas pasajeros ANUAL'!C222/'tablas pasajeros ANUAL'!C235-1,"-")</f>
        <v>6.7021748779405144E-2</v>
      </c>
      <c r="D222" s="46">
        <f>IFERROR('tablas pasajeros ANUAL'!D222/'tablas pasajeros ANUAL'!D235-1,"-")</f>
        <v>0.98989898989898983</v>
      </c>
      <c r="E222" s="46">
        <f>IFERROR('tablas pasajeros ANUAL'!E222/'tablas pasajeros ANUAL'!E235-1,"-")</f>
        <v>4.4386422976501416E-2</v>
      </c>
      <c r="F222" s="46" t="str">
        <f>IFERROR('tablas pasajeros ANUAL'!F222/'tablas pasajeros ANUAL'!F235-1,"-")</f>
        <v>-</v>
      </c>
      <c r="G222" s="46">
        <f>IFERROR('tablas pasajeros ANUAL'!G222/'tablas pasajeros ANUAL'!G235-1,"-")</f>
        <v>-0.41242937853107342</v>
      </c>
      <c r="H222" s="46" t="str">
        <f>IFERROR('tablas pasajeros ANUAL'!H222/'tablas pasajeros ANUAL'!H235-1,"-")</f>
        <v>-</v>
      </c>
    </row>
    <row r="223" spans="2:8" ht="15" hidden="1" customHeight="1" outlineLevel="1">
      <c r="B223" s="41" t="s">
        <v>19</v>
      </c>
      <c r="C223" s="46">
        <f>IFERROR('tablas pasajeros ANUAL'!C223/'tablas pasajeros ANUAL'!C236-1,"-")</f>
        <v>6.8774171851353705E-2</v>
      </c>
      <c r="D223" s="46">
        <f>IFERROR('tablas pasajeros ANUAL'!D223/'tablas pasajeros ANUAL'!D236-1,"-")</f>
        <v>9.906439185470628E-3</v>
      </c>
      <c r="E223" s="46">
        <f>IFERROR('tablas pasajeros ANUAL'!E223/'tablas pasajeros ANUAL'!E236-1,"-")</f>
        <v>0.12480252764612954</v>
      </c>
      <c r="F223" s="46" t="str">
        <f>IFERROR('tablas pasajeros ANUAL'!F223/'tablas pasajeros ANUAL'!F236-1,"-")</f>
        <v>-</v>
      </c>
      <c r="G223" s="46">
        <f>IFERROR('tablas pasajeros ANUAL'!G223/'tablas pasajeros ANUAL'!G236-1,"-")</f>
        <v>-4.1450777202072242E-3</v>
      </c>
      <c r="H223" s="46" t="str">
        <f>IFERROR('tablas pasajeros ANUAL'!H223/'tablas pasajeros ANUAL'!H236-1,"-")</f>
        <v>-</v>
      </c>
    </row>
    <row r="224" spans="2:8" ht="15" hidden="1" customHeight="1" outlineLevel="1">
      <c r="B224" s="41" t="s">
        <v>20</v>
      </c>
      <c r="C224" s="46">
        <f>IFERROR('tablas pasajeros ANUAL'!C224/'tablas pasajeros ANUAL'!C237-1,"-")</f>
        <v>0.33469129732387448</v>
      </c>
      <c r="D224" s="46">
        <f>IFERROR('tablas pasajeros ANUAL'!D224/'tablas pasajeros ANUAL'!D237-1,"-")</f>
        <v>0.42059653365578398</v>
      </c>
      <c r="E224" s="46">
        <f>IFERROR('tablas pasajeros ANUAL'!E224/'tablas pasajeros ANUAL'!E237-1,"-")</f>
        <v>0.21735330836454425</v>
      </c>
      <c r="F224" s="46" t="str">
        <f>IFERROR('tablas pasajeros ANUAL'!F224/'tablas pasajeros ANUAL'!F237-1,"-")</f>
        <v>-</v>
      </c>
      <c r="G224" s="46">
        <f>IFERROR('tablas pasajeros ANUAL'!G224/'tablas pasajeros ANUAL'!G237-1,"-")</f>
        <v>0.74071146245059283</v>
      </c>
      <c r="H224" s="46" t="str">
        <f>IFERROR('tablas pasajeros ANUAL'!H224/'tablas pasajeros ANUAL'!H237-1,"-")</f>
        <v>-</v>
      </c>
    </row>
    <row r="225" spans="2:8" ht="15" hidden="1" customHeight="1" outlineLevel="1">
      <c r="B225" s="41" t="s">
        <v>21</v>
      </c>
      <c r="C225" s="46">
        <f>IFERROR('tablas pasajeros ANUAL'!C225/'tablas pasajeros ANUAL'!C238-1,"-")</f>
        <v>0.14279287963498488</v>
      </c>
      <c r="D225" s="46">
        <f>IFERROR('tablas pasajeros ANUAL'!D225/'tablas pasajeros ANUAL'!D238-1,"-")</f>
        <v>0.16602653631284925</v>
      </c>
      <c r="E225" s="46">
        <f>IFERROR('tablas pasajeros ANUAL'!E225/'tablas pasajeros ANUAL'!E238-1,"-")</f>
        <v>6.8157614483493001E-2</v>
      </c>
      <c r="F225" s="46" t="str">
        <f>IFERROR('tablas pasajeros ANUAL'!F225/'tablas pasajeros ANUAL'!F238-1,"-")</f>
        <v>-</v>
      </c>
      <c r="G225" s="46">
        <f>IFERROR('tablas pasajeros ANUAL'!G225/'tablas pasajeros ANUAL'!G238-1,"-")</f>
        <v>0.5028943560057888</v>
      </c>
      <c r="H225" s="46" t="str">
        <f>IFERROR('tablas pasajeros ANUAL'!H225/'tablas pasajeros ANUAL'!H238-1,"-")</f>
        <v>-</v>
      </c>
    </row>
    <row r="226" spans="2:8" ht="15" hidden="1" customHeight="1" outlineLevel="1">
      <c r="B226" s="41" t="s">
        <v>22</v>
      </c>
      <c r="C226" s="46">
        <f>IFERROR('tablas pasajeros ANUAL'!C226/'tablas pasajeros ANUAL'!C239-1,"-")</f>
        <v>7.4750558857205274E-2</v>
      </c>
      <c r="D226" s="46">
        <f>IFERROR('tablas pasajeros ANUAL'!D226/'tablas pasajeros ANUAL'!D239-1,"-")</f>
        <v>8.7195828505214346E-2</v>
      </c>
      <c r="E226" s="46">
        <f>IFERROR('tablas pasajeros ANUAL'!E226/'tablas pasajeros ANUAL'!E239-1,"-")</f>
        <v>9.4223678820155587E-3</v>
      </c>
      <c r="F226" s="46" t="str">
        <f>IFERROR('tablas pasajeros ANUAL'!F226/'tablas pasajeros ANUAL'!F239-1,"-")</f>
        <v>-</v>
      </c>
      <c r="G226" s="46">
        <f>IFERROR('tablas pasajeros ANUAL'!G226/'tablas pasajeros ANUAL'!G239-1,"-")</f>
        <v>0.40466228332337129</v>
      </c>
      <c r="H226" s="46" t="str">
        <f>IFERROR('tablas pasajeros ANUAL'!H226/'tablas pasajeros ANUAL'!H239-1,"-")</f>
        <v>-</v>
      </c>
    </row>
    <row r="227" spans="2:8" ht="15" customHeight="1" collapsed="1">
      <c r="B227" s="43">
        <v>1994</v>
      </c>
      <c r="C227" s="50">
        <f>IFERROR('tablas pasajeros ANUAL'!C227/'tablas pasajeros ANUAL'!C240-1,"-")</f>
        <v>0.22930114287311043</v>
      </c>
      <c r="D227" s="50">
        <f>IFERROR('tablas pasajeros ANUAL'!D227/'tablas pasajeros ANUAL'!D240-1,"-")</f>
        <v>0.16715416610760769</v>
      </c>
      <c r="E227" s="50">
        <f>IFERROR('tablas pasajeros ANUAL'!E227/'tablas pasajeros ANUAL'!E240-1,"-")</f>
        <v>0.26135297592161488</v>
      </c>
      <c r="F227" s="50" t="str">
        <f>IFERROR('tablas pasajeros ANUAL'!F227/'tablas pasajeros ANUAL'!F240-1,"-")</f>
        <v>-</v>
      </c>
      <c r="G227" s="50">
        <f>IFERROR('tablas pasajeros ANUAL'!G227/'tablas pasajeros ANUAL'!G240-1,"-")</f>
        <v>0.26687410244135945</v>
      </c>
      <c r="H227" s="50" t="str">
        <f>IFERROR('tablas pasajeros ANUAL'!H227/'tablas pasajeros ANUAL'!H240-1,"-")</f>
        <v>-</v>
      </c>
    </row>
    <row r="228" spans="2:8" ht="15" customHeight="1">
      <c r="B228" s="290" t="s">
        <v>98</v>
      </c>
      <c r="C228" s="290"/>
      <c r="D228" s="290"/>
      <c r="E228" s="290"/>
      <c r="F228" s="290"/>
      <c r="G228" s="290"/>
      <c r="H228" s="290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291" t="s">
        <v>284</v>
      </c>
      <c r="C5" s="291"/>
      <c r="D5" s="291"/>
      <c r="E5" s="291"/>
      <c r="F5" s="291"/>
      <c r="G5" s="291"/>
      <c r="H5" s="291"/>
    </row>
    <row r="6" spans="2:8" ht="15" customHeight="1">
      <c r="B6" s="35"/>
      <c r="C6" s="36" t="s">
        <v>101</v>
      </c>
      <c r="D6" s="36" t="s">
        <v>102</v>
      </c>
      <c r="E6" s="36" t="s">
        <v>103</v>
      </c>
      <c r="F6" s="36" t="s">
        <v>104</v>
      </c>
      <c r="G6" s="36" t="s">
        <v>105</v>
      </c>
      <c r="H6" s="36" t="s">
        <v>106</v>
      </c>
    </row>
    <row r="7" spans="2:8" ht="15" customHeight="1">
      <c r="B7" s="38">
        <v>2010</v>
      </c>
      <c r="C7" s="34">
        <f>'tablas pasajeros ANUAL'!C19/'tablas pasajeros ANUAL'!$C19</f>
        <v>1</v>
      </c>
      <c r="D7" s="34">
        <f>'tablas pasajeros ANUAL'!D19/'tablas pasajeros ANUAL'!$C19</f>
        <v>0.28864993468930772</v>
      </c>
      <c r="E7" s="34">
        <f>'tablas pasajeros ANUAL'!E19/'tablas pasajeros ANUAL'!$C19</f>
        <v>0.50746407911923863</v>
      </c>
      <c r="F7" s="34">
        <f>'tablas pasajeros ANUAL'!F19/'tablas pasajeros ANUAL'!$C19</f>
        <v>0.10437659389189526</v>
      </c>
      <c r="G7" s="34">
        <f>'tablas pasajeros ANUAL'!G19/'tablas pasajeros ANUAL'!$C19</f>
        <v>9.950939229955838E-2</v>
      </c>
      <c r="H7" s="34">
        <f>'tablas pasajeros ANUAL'!H19/'tablas pasajeros ANUAL'!$C19</f>
        <v>0</v>
      </c>
    </row>
    <row r="8" spans="2:8" ht="15" customHeight="1">
      <c r="B8" s="37">
        <v>2009</v>
      </c>
      <c r="C8" s="51">
        <f>'tablas pasajeros ANUAL'!C32/'tablas pasajeros ANUAL'!$C32</f>
        <v>1</v>
      </c>
      <c r="D8" s="51">
        <f>'tablas pasajeros ANUAL'!D32/'tablas pasajeros ANUAL'!$C32</f>
        <v>0.33303744511804345</v>
      </c>
      <c r="E8" s="51">
        <f>'tablas pasajeros ANUAL'!E32/'tablas pasajeros ANUAL'!$C32</f>
        <v>0.45787971546964623</v>
      </c>
      <c r="F8" s="51">
        <f>'tablas pasajeros ANUAL'!F32/'tablas pasajeros ANUAL'!$C32</f>
        <v>0.10672276601080324</v>
      </c>
      <c r="G8" s="51">
        <f>'tablas pasajeros ANUAL'!G32/'tablas pasajeros ANUAL'!$C32</f>
        <v>0.10236007340150705</v>
      </c>
      <c r="H8" s="51">
        <f>'tablas pasajeros ANUAL'!H32/'tablas pasajeros ANUAL'!$C32</f>
        <v>0</v>
      </c>
    </row>
    <row r="9" spans="2:8" ht="15" customHeight="1">
      <c r="B9" s="37">
        <v>2008</v>
      </c>
      <c r="C9" s="51">
        <f>'tablas pasajeros ANUAL'!C45/'tablas pasajeros ANUAL'!$C45</f>
        <v>1</v>
      </c>
      <c r="D9" s="51">
        <f>'tablas pasajeros ANUAL'!D45/'tablas pasajeros ANUAL'!$C45</f>
        <v>0.35659330436781106</v>
      </c>
      <c r="E9" s="51">
        <f>'tablas pasajeros ANUAL'!E45/'tablas pasajeros ANUAL'!$C45</f>
        <v>0.46306531105103987</v>
      </c>
      <c r="F9" s="51">
        <f>'tablas pasajeros ANUAL'!F45/'tablas pasajeros ANUAL'!$C45</f>
        <v>6.8342581141766903E-2</v>
      </c>
      <c r="G9" s="51">
        <f>'tablas pasajeros ANUAL'!G45/'tablas pasajeros ANUAL'!$C45</f>
        <v>0.11199880343938216</v>
      </c>
      <c r="H9" s="51">
        <f>'tablas pasajeros ANUAL'!H45/'tablas pasajeros ANUAL'!$C45</f>
        <v>0</v>
      </c>
    </row>
    <row r="10" spans="2:8" ht="15" customHeight="1">
      <c r="B10" s="37">
        <v>2007</v>
      </c>
      <c r="C10" s="51">
        <f>'tablas pasajeros ANUAL'!C58/'tablas pasajeros ANUAL'!$C58</f>
        <v>1</v>
      </c>
      <c r="D10" s="51">
        <f>'tablas pasajeros ANUAL'!D58/'tablas pasajeros ANUAL'!$C58</f>
        <v>0.36217641246096033</v>
      </c>
      <c r="E10" s="51">
        <f>'tablas pasajeros ANUAL'!E58/'tablas pasajeros ANUAL'!$C58</f>
        <v>0.48283336098268187</v>
      </c>
      <c r="F10" s="51">
        <f>'tablas pasajeros ANUAL'!F58/'tablas pasajeros ANUAL'!$C58</f>
        <v>4.4337533630022866E-2</v>
      </c>
      <c r="G10" s="51">
        <f>'tablas pasajeros ANUAL'!G58/'tablas pasajeros ANUAL'!$C58</f>
        <v>0.11065269292633492</v>
      </c>
      <c r="H10" s="51">
        <f>'tablas pasajeros ANUAL'!H58/'tablas pasajeros ANUAL'!$C58</f>
        <v>0</v>
      </c>
    </row>
    <row r="11" spans="2:8" ht="15" customHeight="1">
      <c r="B11" s="37">
        <v>2006</v>
      </c>
      <c r="C11" s="51">
        <f>'tablas pasajeros ANUAL'!C71/'tablas pasajeros ANUAL'!$C71</f>
        <v>1</v>
      </c>
      <c r="D11" s="51">
        <f>'tablas pasajeros ANUAL'!D71/'tablas pasajeros ANUAL'!$C71</f>
        <v>0.34866431126650038</v>
      </c>
      <c r="E11" s="51">
        <f>'tablas pasajeros ANUAL'!E71/'tablas pasajeros ANUAL'!$C71</f>
        <v>0.49089462224563707</v>
      </c>
      <c r="F11" s="51">
        <f>'tablas pasajeros ANUAL'!F71/'tablas pasajeros ANUAL'!$C71</f>
        <v>2.6209046062932659E-2</v>
      </c>
      <c r="G11" s="51">
        <f>'tablas pasajeros ANUAL'!G71/'tablas pasajeros ANUAL'!$C71</f>
        <v>0.1342320204249299</v>
      </c>
      <c r="H11" s="51">
        <f>'tablas pasajeros ANUAL'!H71/'tablas pasajeros ANUAL'!$C71</f>
        <v>0</v>
      </c>
    </row>
    <row r="12" spans="2:8" ht="15" customHeight="1">
      <c r="B12" s="37">
        <v>2005</v>
      </c>
      <c r="C12" s="51">
        <f>'tablas pasajeros ANUAL'!C84/'tablas pasajeros ANUAL'!$C84</f>
        <v>1</v>
      </c>
      <c r="D12" s="51">
        <f>'tablas pasajeros ANUAL'!D84/'tablas pasajeros ANUAL'!$C84</f>
        <v>0.34940541154609228</v>
      </c>
      <c r="E12" s="51">
        <f>'tablas pasajeros ANUAL'!E84/'tablas pasajeros ANUAL'!$C84</f>
        <v>0.49917029451501788</v>
      </c>
      <c r="F12" s="51">
        <f>'tablas pasajeros ANUAL'!F84/'tablas pasajeros ANUAL'!$C84</f>
        <v>1.9340860865084613E-2</v>
      </c>
      <c r="G12" s="51">
        <f>'tablas pasajeros ANUAL'!G84/'tablas pasajeros ANUAL'!$C84</f>
        <v>0.13208343307380524</v>
      </c>
      <c r="H12" s="51">
        <f>'tablas pasajeros ANUAL'!H84/'tablas pasajeros ANUAL'!$C84</f>
        <v>0</v>
      </c>
    </row>
    <row r="13" spans="2:8" ht="15" customHeight="1">
      <c r="B13" s="37">
        <v>2004</v>
      </c>
      <c r="C13" s="51">
        <f>'tablas pasajeros ANUAL'!C97/'tablas pasajeros ANUAL'!$C97</f>
        <v>1</v>
      </c>
      <c r="D13" s="51">
        <f>'tablas pasajeros ANUAL'!D97/'tablas pasajeros ANUAL'!$C97</f>
        <v>0.3519711346887302</v>
      </c>
      <c r="E13" s="51">
        <f>'tablas pasajeros ANUAL'!E97/'tablas pasajeros ANUAL'!$C97</f>
        <v>0.50126329525202407</v>
      </c>
      <c r="F13" s="51">
        <f>'tablas pasajeros ANUAL'!F97/'tablas pasajeros ANUAL'!$C97</f>
        <v>2.452150229232258E-2</v>
      </c>
      <c r="G13" s="51">
        <f>'tablas pasajeros ANUAL'!G97/'tablas pasajeros ANUAL'!$C97</f>
        <v>0.12224406776692312</v>
      </c>
      <c r="H13" s="51">
        <f>'tablas pasajeros ANUAL'!H97/'tablas pasajeros ANUAL'!$C97</f>
        <v>0</v>
      </c>
    </row>
    <row r="14" spans="2:8" ht="15" customHeight="1">
      <c r="B14" s="37">
        <v>2003</v>
      </c>
      <c r="C14" s="51">
        <f>'tablas pasajeros ANUAL'!C110/'tablas pasajeros ANUAL'!$C110</f>
        <v>1</v>
      </c>
      <c r="D14" s="51">
        <f>'tablas pasajeros ANUAL'!D110/'tablas pasajeros ANUAL'!$C110</f>
        <v>0.33107460971171343</v>
      </c>
      <c r="E14" s="51">
        <f>'tablas pasajeros ANUAL'!E110/'tablas pasajeros ANUAL'!$C110</f>
        <v>0.50337611339909971</v>
      </c>
      <c r="F14" s="51">
        <f>'tablas pasajeros ANUAL'!F110/'tablas pasajeros ANUAL'!$C110</f>
        <v>4.0278708935925681E-2</v>
      </c>
      <c r="G14" s="51">
        <f>'tablas pasajeros ANUAL'!G110/'tablas pasajeros ANUAL'!$C110</f>
        <v>0.12527056795326119</v>
      </c>
      <c r="H14" s="51">
        <f>'tablas pasajeros ANUAL'!H110/'tablas pasajeros ANUAL'!$C110</f>
        <v>0</v>
      </c>
    </row>
    <row r="15" spans="2:8" ht="15" customHeight="1">
      <c r="B15" s="37">
        <v>2002</v>
      </c>
      <c r="C15" s="51">
        <f>'tablas pasajeros ANUAL'!C123/'tablas pasajeros ANUAL'!$C123</f>
        <v>1</v>
      </c>
      <c r="D15" s="51">
        <f>'tablas pasajeros ANUAL'!D123/'tablas pasajeros ANUAL'!$C123</f>
        <v>0.3083649838703289</v>
      </c>
      <c r="E15" s="51">
        <f>'tablas pasajeros ANUAL'!E123/'tablas pasajeros ANUAL'!$C123</f>
        <v>0.53345861518081517</v>
      </c>
      <c r="F15" s="51">
        <f>'tablas pasajeros ANUAL'!F123/'tablas pasajeros ANUAL'!$C123</f>
        <v>3.651951184089499E-2</v>
      </c>
      <c r="G15" s="51">
        <f>'tablas pasajeros ANUAL'!G123/'tablas pasajeros ANUAL'!$C123</f>
        <v>0.12165688910796098</v>
      </c>
      <c r="H15" s="51">
        <f>'tablas pasajeros ANUAL'!H123/'tablas pasajeros ANUAL'!$C123</f>
        <v>0</v>
      </c>
    </row>
    <row r="16" spans="2:8" ht="15" customHeight="1">
      <c r="B16" s="37">
        <v>2001</v>
      </c>
      <c r="C16" s="51">
        <f>'tablas pasajeros ANUAL'!C136/'tablas pasajeros ANUAL'!$C136</f>
        <v>1</v>
      </c>
      <c r="D16" s="51">
        <f>'tablas pasajeros ANUAL'!D136/'tablas pasajeros ANUAL'!$C136</f>
        <v>0.3005544207761891</v>
      </c>
      <c r="E16" s="51">
        <f>'tablas pasajeros ANUAL'!E136/'tablas pasajeros ANUAL'!$C136</f>
        <v>0.52800889596921108</v>
      </c>
      <c r="F16" s="51">
        <f>'tablas pasajeros ANUAL'!F136/'tablas pasajeros ANUAL'!$C136</f>
        <v>4.2133613041112308E-2</v>
      </c>
      <c r="G16" s="51">
        <f>'tablas pasajeros ANUAL'!G136/'tablas pasajeros ANUAL'!$C136</f>
        <v>0.1293030702134875</v>
      </c>
      <c r="H16" s="51">
        <f>'tablas pasajeros ANUAL'!H136/'tablas pasajeros ANUAL'!$C136</f>
        <v>0</v>
      </c>
    </row>
    <row r="17" spans="2:10" ht="15" customHeight="1">
      <c r="B17" s="37">
        <v>2000</v>
      </c>
      <c r="C17" s="51">
        <f>'tablas pasajeros ANUAL'!C149/'tablas pasajeros ANUAL'!$C149</f>
        <v>1</v>
      </c>
      <c r="D17" s="51">
        <f>'tablas pasajeros ANUAL'!D149/'tablas pasajeros ANUAL'!$C149</f>
        <v>0.2920813139365217</v>
      </c>
      <c r="E17" s="51">
        <f>'tablas pasajeros ANUAL'!E149/'tablas pasajeros ANUAL'!$C149</f>
        <v>0.51960289282320615</v>
      </c>
      <c r="F17" s="51">
        <f>'tablas pasajeros ANUAL'!F149/'tablas pasajeros ANUAL'!$C149</f>
        <v>5.4747355070591086E-2</v>
      </c>
      <c r="G17" s="51">
        <f>'tablas pasajeros ANUAL'!G149/'tablas pasajeros ANUAL'!$C149</f>
        <v>0.13356843816968103</v>
      </c>
      <c r="H17" s="51">
        <f>'tablas pasajeros ANUAL'!H149/'tablas pasajeros ANUAL'!$C149</f>
        <v>0</v>
      </c>
    </row>
    <row r="18" spans="2:10" ht="15" customHeight="1">
      <c r="B18" s="37">
        <v>1999</v>
      </c>
      <c r="C18" s="51">
        <f>'tablas pasajeros ANUAL'!C162/'tablas pasajeros ANUAL'!$C162</f>
        <v>1</v>
      </c>
      <c r="D18" s="51">
        <f>'tablas pasajeros ANUAL'!D162/'tablas pasajeros ANUAL'!$C162</f>
        <v>0.3128747710978923</v>
      </c>
      <c r="E18" s="51">
        <f>'tablas pasajeros ANUAL'!E162/'tablas pasajeros ANUAL'!$C162</f>
        <v>0.5165268319150379</v>
      </c>
      <c r="F18" s="51">
        <f>'tablas pasajeros ANUAL'!F162/'tablas pasajeros ANUAL'!$C162</f>
        <v>5.227146692838306E-2</v>
      </c>
      <c r="G18" s="51">
        <f>'tablas pasajeros ANUAL'!G162/'tablas pasajeros ANUAL'!$C162</f>
        <v>0.11832693005868671</v>
      </c>
      <c r="H18" s="51">
        <f>'tablas pasajeros ANUAL'!H162/'tablas pasajeros ANUAL'!$C162</f>
        <v>0</v>
      </c>
    </row>
    <row r="19" spans="2:10" ht="15" customHeight="1">
      <c r="B19" s="37">
        <v>1998</v>
      </c>
      <c r="C19" s="51">
        <f>'tablas pasajeros ANUAL'!C175/'tablas pasajeros ANUAL'!$C175</f>
        <v>1</v>
      </c>
      <c r="D19" s="51">
        <f>'tablas pasajeros ANUAL'!D175/'tablas pasajeros ANUAL'!$C175</f>
        <v>0.32560952481298072</v>
      </c>
      <c r="E19" s="51">
        <f>'tablas pasajeros ANUAL'!E175/'tablas pasajeros ANUAL'!$C175</f>
        <v>0.5086545148034981</v>
      </c>
      <c r="F19" s="51">
        <f>'tablas pasajeros ANUAL'!F175/'tablas pasajeros ANUAL'!$C175</f>
        <v>3.9831419239279318E-2</v>
      </c>
      <c r="G19" s="51">
        <f>'tablas pasajeros ANUAL'!G175/'tablas pasajeros ANUAL'!$C175</f>
        <v>0.1259045411442419</v>
      </c>
      <c r="H19" s="51">
        <f>'tablas pasajeros ANUAL'!H175/'tablas pasajeros ANUAL'!$C175</f>
        <v>0</v>
      </c>
    </row>
    <row r="20" spans="2:10" ht="15" customHeight="1">
      <c r="B20" s="37">
        <v>1997</v>
      </c>
      <c r="C20" s="51">
        <f>'tablas pasajeros ANUAL'!C188/'tablas pasajeros ANUAL'!$C188</f>
        <v>1</v>
      </c>
      <c r="D20" s="51">
        <f>'tablas pasajeros ANUAL'!D188/'tablas pasajeros ANUAL'!$C188</f>
        <v>0.31699634622653394</v>
      </c>
      <c r="E20" s="51">
        <f>'tablas pasajeros ANUAL'!E188/'tablas pasajeros ANUAL'!$C188</f>
        <v>0.53949855108983247</v>
      </c>
      <c r="F20" s="51">
        <f>'tablas pasajeros ANUAL'!F188/'tablas pasajeros ANUAL'!$C188</f>
        <v>3.2431322591332669E-2</v>
      </c>
      <c r="G20" s="51">
        <f>'tablas pasajeros ANUAL'!G188/'tablas pasajeros ANUAL'!$C188</f>
        <v>0.11107378009230094</v>
      </c>
      <c r="H20" s="51">
        <f>'tablas pasajeros ANUAL'!H188/'tablas pasajeros ANUAL'!$C188</f>
        <v>0</v>
      </c>
    </row>
    <row r="21" spans="2:10" ht="15" customHeight="1">
      <c r="B21" s="37">
        <v>1996</v>
      </c>
      <c r="C21" s="51">
        <f>'tablas pasajeros ANUAL'!C201/'tablas pasajeros ANUAL'!$C201</f>
        <v>1</v>
      </c>
      <c r="D21" s="51">
        <f>'tablas pasajeros ANUAL'!D201/'tablas pasajeros ANUAL'!$C201</f>
        <v>0.29451277048315128</v>
      </c>
      <c r="E21" s="51">
        <f>'tablas pasajeros ANUAL'!E201/'tablas pasajeros ANUAL'!$C201</f>
        <v>0.57930707267793646</v>
      </c>
      <c r="F21" s="51">
        <f>'tablas pasajeros ANUAL'!F201/'tablas pasajeros ANUAL'!$C201</f>
        <v>1.1594990963903594E-2</v>
      </c>
      <c r="G21" s="51">
        <f>'tablas pasajeros ANUAL'!G201/'tablas pasajeros ANUAL'!$C201</f>
        <v>0.11458516587500867</v>
      </c>
      <c r="H21" s="51">
        <f>'tablas pasajeros ANUAL'!H201/'tablas pasajeros ANUAL'!$C201</f>
        <v>0</v>
      </c>
    </row>
    <row r="22" spans="2:10" ht="15" customHeight="1">
      <c r="B22" s="37">
        <v>1995</v>
      </c>
      <c r="C22" s="51">
        <f>'tablas pasajeros ANUAL'!C214/'tablas pasajeros ANUAL'!$C214</f>
        <v>1</v>
      </c>
      <c r="D22" s="51">
        <f>'tablas pasajeros ANUAL'!D214/'tablas pasajeros ANUAL'!$C214</f>
        <v>0.29097924252980845</v>
      </c>
      <c r="E22" s="51">
        <f>'tablas pasajeros ANUAL'!E214/'tablas pasajeros ANUAL'!$C214</f>
        <v>0.59695145197123667</v>
      </c>
      <c r="F22" s="51">
        <f>'tablas pasajeros ANUAL'!F214/'tablas pasajeros ANUAL'!$C214</f>
        <v>0</v>
      </c>
      <c r="G22" s="51">
        <f>'tablas pasajeros ANUAL'!G214/'tablas pasajeros ANUAL'!$C214</f>
        <v>0.1120693054989549</v>
      </c>
      <c r="H22" s="51">
        <f>'tablas pasajeros ANUAL'!H214/'tablas pasajeros ANUAL'!$C214</f>
        <v>0</v>
      </c>
    </row>
    <row r="23" spans="2:10" ht="15" customHeight="1">
      <c r="B23" s="37">
        <v>1994</v>
      </c>
      <c r="C23" s="51">
        <f>'tablas pasajeros ANUAL'!C227/'tablas pasajeros ANUAL'!$C227</f>
        <v>1</v>
      </c>
      <c r="D23" s="51">
        <f>'tablas pasajeros ANUAL'!D227/'tablas pasajeros ANUAL'!$C227</f>
        <v>0.32955242879549018</v>
      </c>
      <c r="E23" s="51">
        <f>'tablas pasajeros ANUAL'!E227/'tablas pasajeros ANUAL'!$C227</f>
        <v>0.55013297570067965</v>
      </c>
      <c r="F23" s="51">
        <f>'tablas pasajeros ANUAL'!F227/'tablas pasajeros ANUAL'!$C227</f>
        <v>0</v>
      </c>
      <c r="G23" s="51">
        <f>'tablas pasajeros ANUAL'!G227/'tablas pasajeros ANUAL'!$C227</f>
        <v>0.12031459550383015</v>
      </c>
      <c r="H23" s="51">
        <f>'tablas pasajeros ANUAL'!H227/'tablas pasajeros ANUAL'!$C227</f>
        <v>0</v>
      </c>
    </row>
    <row r="24" spans="2:10" ht="15" customHeight="1">
      <c r="B24" s="37">
        <v>1993</v>
      </c>
      <c r="C24" s="51">
        <f>'tablas pasajeros ANUAL'!C240/'tablas pasajeros ANUAL'!$C240</f>
        <v>1</v>
      </c>
      <c r="D24" s="51">
        <f>'tablas pasajeros ANUAL'!D240/'tablas pasajeros ANUAL'!$C240</f>
        <v>0.34709997112545526</v>
      </c>
      <c r="E24" s="51">
        <f>'tablas pasajeros ANUAL'!E240/'tablas pasajeros ANUAL'!$C240</f>
        <v>0.53615372435055564</v>
      </c>
      <c r="F24" s="51">
        <f>'tablas pasajeros ANUAL'!F240/'tablas pasajeros ANUAL'!$C240</f>
        <v>0</v>
      </c>
      <c r="G24" s="51">
        <f>'tablas pasajeros ANUAL'!G240/'tablas pasajeros ANUAL'!$C240</f>
        <v>0.11674630452398915</v>
      </c>
      <c r="H24" s="51">
        <f>'tablas pasajeros ANUAL'!H240/'tablas pasajeros ANUAL'!$C240</f>
        <v>0</v>
      </c>
    </row>
    <row r="25" spans="2:10" ht="15" customHeight="1" thickBot="1">
      <c r="B25" s="290" t="s">
        <v>98</v>
      </c>
      <c r="C25" s="290"/>
      <c r="D25" s="290"/>
      <c r="E25" s="290"/>
      <c r="F25" s="290"/>
      <c r="G25" s="290"/>
      <c r="H25" s="290"/>
    </row>
    <row r="26" spans="2:10" ht="30" customHeight="1" thickBot="1">
      <c r="J26" s="1" t="s">
        <v>107</v>
      </c>
    </row>
    <row r="27" spans="2:10" ht="15.75" thickBot="1"/>
    <row r="28" spans="2:10" ht="30" customHeight="1" thickBot="1">
      <c r="J28" s="1" t="s">
        <v>108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B13" sqref="B13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1" t="s">
        <v>7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Cifras&amp;RDINAMARCA (año 2010)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2010-12-10T00:00:00+00:00</PublishingStartDate>
    <_dlc_DocId xmlns="8b099203-c902-4a5b-992f-1f849b15ff82">Q5F7QW3RQ55V-2024-160</_dlc_DocId>
    <_dlc_DocIdUrl xmlns="8b099203-c902-4a5b-992f-1f849b15ff82">
      <Url>http://cd102671/es/investigacion/Nuestros-Mercados/turismo-en-cifras/_layouts/DocIdRedir.aspx?ID=Q5F7QW3RQ55V-2024-160</Url>
      <Description>Q5F7QW3RQ55V-2024-160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3EA0E7-7E52-4493-949A-CABE863AC9F1}"/>
</file>

<file path=customXml/itemProps2.xml><?xml version="1.0" encoding="utf-8"?>
<ds:datastoreItem xmlns:ds="http://schemas.openxmlformats.org/officeDocument/2006/customXml" ds:itemID="{F5FC10A0-6336-41A0-BE9F-F9DD431D0794}"/>
</file>

<file path=customXml/itemProps3.xml><?xml version="1.0" encoding="utf-8"?>
<ds:datastoreItem xmlns:ds="http://schemas.openxmlformats.org/officeDocument/2006/customXml" ds:itemID="{F2727F5D-10D1-44E7-8F27-46E7FEFB8A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58</vt:i4>
      </vt:variant>
      <vt:variant>
        <vt:lpstr>Rangos con nombre</vt:lpstr>
      </vt:variant>
      <vt:variant>
        <vt:i4>70</vt:i4>
      </vt:variant>
    </vt:vector>
  </HeadingPairs>
  <TitlesOfParts>
    <vt:vector size="128" baseType="lpstr"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(año 2010)</dc:title>
  <dc:creator>marjorie</dc:creator>
  <cp:lastModifiedBy>marjorie</cp:lastModifiedBy>
  <dcterms:created xsi:type="dcterms:W3CDTF">2011-02-21T12:34:52Z</dcterms:created>
  <dcterms:modified xsi:type="dcterms:W3CDTF">2011-02-21T15:15:14Z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b081cbfd-876c-4735-8fad-f06f119437b4</vt:lpwstr>
  </property>
</Properties>
</file>