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2"/>
  </bookViews>
  <sheets>
    <sheet name="CPYG" sheetId="1" r:id="rId1"/>
    <sheet name="ACTIVO" sheetId="2" r:id="rId2"/>
    <sheet name="PASIVO" sheetId="3" r:id="rId3"/>
  </sheets>
  <externalReferences>
    <externalReference r:id="rId4"/>
  </externalReferences>
  <definedNames>
    <definedName name="_xlnm.Print_Area" localSheetId="1">ACTIVO!$B$2:$C$41</definedName>
    <definedName name="_xlnm.Print_Area" localSheetId="0">CPYG!$B$2:$C$104</definedName>
    <definedName name="_xlnm.Print_Area" localSheetId="2">PASIVO!$B$2:$C$58</definedName>
  </definedNames>
  <calcPr calcId="145621"/>
</workbook>
</file>

<file path=xl/calcChain.xml><?xml version="1.0" encoding="utf-8"?>
<calcChain xmlns="http://schemas.openxmlformats.org/spreadsheetml/2006/main">
  <c r="B2" i="3" l="1"/>
  <c r="D55" i="2"/>
  <c r="B2" i="2"/>
  <c r="C115" i="1"/>
  <c r="F103" i="1"/>
  <c r="E103" i="1"/>
  <c r="F102" i="1"/>
  <c r="E102" i="1"/>
  <c r="F100" i="1"/>
  <c r="E100" i="1"/>
  <c r="C95" i="1"/>
  <c r="C92" i="1"/>
  <c r="C88" i="1"/>
  <c r="C84" i="1"/>
  <c r="F84" i="1" s="1"/>
  <c r="F82" i="1"/>
  <c r="E82" i="1"/>
  <c r="C80" i="1"/>
  <c r="E80" i="1"/>
  <c r="C77" i="1"/>
  <c r="C72" i="1"/>
  <c r="C68" i="1"/>
  <c r="C63" i="1"/>
  <c r="C59" i="1"/>
  <c r="F56" i="1"/>
  <c r="E56" i="1"/>
  <c r="C52" i="1"/>
  <c r="F52" i="1" s="1"/>
  <c r="E52" i="1"/>
  <c r="F50" i="1"/>
  <c r="E50" i="1"/>
  <c r="F49" i="1"/>
  <c r="E49" i="1"/>
  <c r="E48" i="1"/>
  <c r="C48" i="1"/>
  <c r="F48" i="1" s="1"/>
  <c r="F43" i="1"/>
  <c r="E43" i="1"/>
  <c r="E42" i="1"/>
  <c r="C42" i="1"/>
  <c r="F42" i="1" s="1"/>
  <c r="F41" i="1"/>
  <c r="E41" i="1"/>
  <c r="E40" i="1"/>
  <c r="C40" i="1"/>
  <c r="F40" i="1" s="1"/>
  <c r="F37" i="1"/>
  <c r="E37" i="1"/>
  <c r="C36" i="1"/>
  <c r="C32" i="1" s="1"/>
  <c r="F34" i="1"/>
  <c r="E34" i="1"/>
  <c r="C28" i="1"/>
  <c r="F25" i="1"/>
  <c r="E25" i="1"/>
  <c r="C22" i="1"/>
  <c r="F22" i="1" s="1"/>
  <c r="C18" i="1"/>
  <c r="C17" i="1"/>
  <c r="F16" i="1"/>
  <c r="E16" i="1"/>
  <c r="F15" i="1"/>
  <c r="E15" i="1"/>
  <c r="C14" i="1"/>
  <c r="F14" i="1" s="1"/>
  <c r="E14" i="1"/>
  <c r="C7" i="1"/>
  <c r="C6" i="1" s="1"/>
  <c r="C76" i="1" l="1"/>
  <c r="E17" i="1"/>
  <c r="E88" i="1"/>
  <c r="E22" i="1"/>
  <c r="E32" i="1"/>
  <c r="E12" i="1"/>
  <c r="F17" i="1"/>
  <c r="E39" i="1"/>
  <c r="C47" i="1"/>
  <c r="F47" i="1" s="1"/>
  <c r="E63" i="1"/>
  <c r="F88" i="1"/>
  <c r="E13" i="1"/>
  <c r="E27" i="1"/>
  <c r="C13" i="1"/>
  <c r="F13" i="1" s="1"/>
  <c r="C39" i="1"/>
  <c r="F39" i="1" s="1"/>
  <c r="E47" i="1"/>
  <c r="C58" i="1"/>
  <c r="F58" i="1" s="1"/>
  <c r="E72" i="1"/>
  <c r="F80" i="1"/>
  <c r="E84" i="1"/>
  <c r="C27" i="1"/>
  <c r="F27" i="1" s="1"/>
  <c r="F32" i="1"/>
  <c r="E76" i="1"/>
  <c r="E58" i="1"/>
  <c r="C98" i="1"/>
  <c r="F76" i="1"/>
  <c r="C12" i="1"/>
  <c r="F12" i="1" s="1"/>
  <c r="F63" i="1"/>
  <c r="F72" i="1"/>
  <c r="E98" i="1" l="1"/>
  <c r="F98" i="1"/>
  <c r="C5" i="1"/>
  <c r="E5" i="1" l="1"/>
  <c r="C75" i="1"/>
  <c r="F5" i="1"/>
  <c r="E75" i="1" l="1"/>
  <c r="F75" i="1"/>
  <c r="C99" i="1"/>
  <c r="E99" i="1" l="1"/>
  <c r="C101" i="1"/>
  <c r="F99" i="1"/>
  <c r="E101" i="1" l="1"/>
  <c r="F101" i="1"/>
  <c r="C104" i="1"/>
  <c r="E104" i="1" l="1"/>
  <c r="C116" i="1"/>
  <c r="C117" i="1" s="1"/>
  <c r="F104" i="1"/>
  <c r="C118" i="1"/>
  <c r="C120" i="1" s="1"/>
  <c r="C112" i="1" l="1"/>
  <c r="C113" i="1" s="1"/>
</calcChain>
</file>

<file path=xl/sharedStrings.xml><?xml version="1.0" encoding="utf-8"?>
<sst xmlns="http://schemas.openxmlformats.org/spreadsheetml/2006/main" count="222" uniqueCount="210">
  <si>
    <t>EMPRESA PÚBLICA: SPET, TURISMO DE TENERIFE, S.A.</t>
  </si>
  <si>
    <t>CPYG</t>
  </si>
  <si>
    <t xml:space="preserve">   </t>
  </si>
  <si>
    <t>PREVISIÓN
2015</t>
  </si>
  <si>
    <t>Variación 2011/2010</t>
  </si>
  <si>
    <t>Variación 2012/2011</t>
  </si>
  <si>
    <t>A) OPERACIONES CONTINUADAS</t>
  </si>
  <si>
    <t>1.  IMPORTE NETO DE LA CIFRA DE NEGOCIOS.</t>
  </si>
  <si>
    <t xml:space="preserve">          a) Ventas</t>
  </si>
  <si>
    <t xml:space="preserve">          a.1) Al sector público</t>
  </si>
  <si>
    <t xml:space="preserve">          a.1.1.) A la Entidad Local o a sus unidades dependientes.(1)</t>
  </si>
  <si>
    <t xml:space="preserve">          a.1.2.) A otras Administraciones Públicas.(1)</t>
  </si>
  <si>
    <t xml:space="preserve">          a.1.3.) A empresas y Entes Públicos.(1)</t>
  </si>
  <si>
    <t xml:space="preserve">          a.2) Al sector privado</t>
  </si>
  <si>
    <t xml:space="preserve">          b) Prestaciones de Servicios.</t>
  </si>
  <si>
    <t xml:space="preserve">          b.1) Al sector público</t>
  </si>
  <si>
    <t xml:space="preserve">          b.1.1.) A la Entidad Local o a sus unidades dependientes.(1)</t>
  </si>
  <si>
    <t xml:space="preserve">          b.1.2.) A otras Administraciones Públicas.(1)</t>
  </si>
  <si>
    <t xml:space="preserve">          b.1.3.) A empresas y Entes Públicos.(1)</t>
  </si>
  <si>
    <t xml:space="preserve">          b.2.) Al sector privado</t>
  </si>
  <si>
    <t>2. VARIACIÓN DE EXISTENCIAS DE PRODUCTOS TERMINADOS Y EN CURSO DE FABRICACIÓN</t>
  </si>
  <si>
    <t xml:space="preserve">          a ) Positiva</t>
  </si>
  <si>
    <t xml:space="preserve">           b) Negativa</t>
  </si>
  <si>
    <t>3. TRABAJOS REALIZADOS POR LA EMPRESA PARA SU ACTIVO.</t>
  </si>
  <si>
    <t>4. APROVISIONAMIENTOS.</t>
  </si>
  <si>
    <t xml:space="preserve">         a) Consumo de mercaderías.</t>
  </si>
  <si>
    <t xml:space="preserve">          b) Consumo de materias primas y otras materias consumibles.</t>
  </si>
  <si>
    <t xml:space="preserve">          c) Trabajos realizados por otras empresas.</t>
  </si>
  <si>
    <t xml:space="preserve">          d) Deterioro de mercaderías, materias primas y otros aprovisionamientos.</t>
  </si>
  <si>
    <t>5. OTROS INGRESOS DE EXPLOTACIÓN.</t>
  </si>
  <si>
    <t xml:space="preserve">      a) Ingresos accesorios y otros de gestión corriente.</t>
  </si>
  <si>
    <t xml:space="preserve">          a.1) Result. Operaciones en común</t>
  </si>
  <si>
    <t xml:space="preserve">          a.2) Ingresos de arrendamientos y de prop. Industrial cedida en explotación</t>
  </si>
  <si>
    <t xml:space="preserve">          a.3) Ingresos por comisiones, servicios al personal y por servicios diversos</t>
  </si>
  <si>
    <t xml:space="preserve">      b) Subvenciones de explotación incorporadas al resultado del ejercicio.</t>
  </si>
  <si>
    <t xml:space="preserve">          b.1.) Estado.</t>
  </si>
  <si>
    <t xml:space="preserve">          b.2.) Comunidad Autónoma</t>
  </si>
  <si>
    <t xml:space="preserve">          b.3. ) Corporaciones Locales</t>
  </si>
  <si>
    <t xml:space="preserve">          b.4. ) Cabildo Insular de Tenerife.</t>
  </si>
  <si>
    <t xml:space="preserve">          b.5. ) Otros Entes.</t>
  </si>
  <si>
    <t xml:space="preserve">          b.6. ) Imputación de subvenciones de explotación de ejercicios anteriores.</t>
  </si>
  <si>
    <t>6. GASTOS DE PERSONAL.</t>
  </si>
  <si>
    <t xml:space="preserve">      a) Sueldos, Salarios y Asimilados. (sin indem)</t>
  </si>
  <si>
    <t xml:space="preserve">      b) Indemnizaciones</t>
  </si>
  <si>
    <t xml:space="preserve">      c) Seguridad Social a cargo de la empresa</t>
  </si>
  <si>
    <t xml:space="preserve">      d) Aportaciones a Planes de Pensiones u otros de aportación definida</t>
  </si>
  <si>
    <t xml:space="preserve">      e) Otros Gastos Sociales</t>
  </si>
  <si>
    <t xml:space="preserve">      f) Provisiones</t>
  </si>
  <si>
    <t>Carga Sociales</t>
  </si>
  <si>
    <t>7. OTROS GASTOS DE EXPLOTACIÓN.</t>
  </si>
  <si>
    <t xml:space="preserve">      a) Servicios Exteriores</t>
  </si>
  <si>
    <t xml:space="preserve">      b) Tributos</t>
  </si>
  <si>
    <t xml:space="preserve">      c) Pérdidas, deterioro y variación de provisiones por operac. Comerciales.</t>
  </si>
  <si>
    <t xml:space="preserve">      d) Otros gastos de gestión corriente.</t>
  </si>
  <si>
    <t>8. AMORTIZACIÓN DEL INMOVILIZADO.</t>
  </si>
  <si>
    <t>a) Amortización del inmovilizado intangible</t>
  </si>
  <si>
    <t>b) Amortización del inmovilizado material</t>
  </si>
  <si>
    <t>c) Amortización de las inversiones inmobiliarias</t>
  </si>
  <si>
    <t>9. IMPUTACIÓN DE SUBVENCIONES DE INMOVILIZADO NO FINANCIERO Y OTRAS. (2)</t>
  </si>
  <si>
    <t>10. EXCESOS DE PROVISIONES.</t>
  </si>
  <si>
    <t>11. DETERIORO Y RESULTADO POR ENAJENACIONES DEL INMOVILIZADO.</t>
  </si>
  <si>
    <t xml:space="preserve">      a) Deterioros y pérdidas</t>
  </si>
  <si>
    <t>Del inmovilizado intangible</t>
  </si>
  <si>
    <t>Del inmovilizado material</t>
  </si>
  <si>
    <t>De las inversiones financieras</t>
  </si>
  <si>
    <t xml:space="preserve">      b) Resultados por enajenaciones y otras</t>
  </si>
  <si>
    <t>12. DIFERENCIAS NEGATIVAS EN COMBINACIONES DE NEGOCIOS (Cuenta 774)</t>
  </si>
  <si>
    <t>12.a. Subvenciones concedidas y transferencias realizadas por la entidad.</t>
  </si>
  <si>
    <t>Al sector público local de carácter administrativo</t>
  </si>
  <si>
    <t>Al sector público local de carácter empresarial o fundacional</t>
  </si>
  <si>
    <t>A otros</t>
  </si>
  <si>
    <t>13. OTROS RESULTADOS</t>
  </si>
  <si>
    <t>Gastos excepcionales</t>
  </si>
  <si>
    <t>Ingresos excepcionales</t>
  </si>
  <si>
    <t>A.1.)  RESULTADO DE EXPLOTACIÓN (∑(1+2+3+4+5+6+7+8+9+10+11+12+12a+13))</t>
  </si>
  <si>
    <t>14. INGRESOS FINANCIEROS.</t>
  </si>
  <si>
    <t xml:space="preserve">      a) De participaciones en instrumentos de patrimonio.</t>
  </si>
  <si>
    <t xml:space="preserve">          a.1.) En empresas del grupo y asociadas.</t>
  </si>
  <si>
    <t xml:space="preserve">          a.2) En terceros.</t>
  </si>
  <si>
    <t xml:space="preserve">      b) De valores negociables y otros instrumentos financieros</t>
  </si>
  <si>
    <t xml:space="preserve">          b.1.) En empresas del grupo y asociadas.</t>
  </si>
  <si>
    <t xml:space="preserve">          b.2) En terceros.</t>
  </si>
  <si>
    <t xml:space="preserve">       c) Imputación de subvenciones, donaciones y legados de carácter financiero</t>
  </si>
  <si>
    <t>15. GASTOS FINANCIEROS.</t>
  </si>
  <si>
    <t xml:space="preserve">      a) Por deudas con empresas del grupo y asociadas.</t>
  </si>
  <si>
    <t xml:space="preserve">      b) Por deudas con terceros</t>
  </si>
  <si>
    <t xml:space="preserve">      c) Por actualización de provisiones</t>
  </si>
  <si>
    <t>16. VARIACIÓN DE VALOR RAZONABLE EN INSTRUMENTOS FINANCIEROS.</t>
  </si>
  <si>
    <t xml:space="preserve">      a) Cartera de negociación y otros.</t>
  </si>
  <si>
    <t xml:space="preserve">      b) Imputación al resultado del ejercicio por activos financieros disponibles para la venta</t>
  </si>
  <si>
    <t>17. DIFERENCIA DE CAMBIO.</t>
  </si>
  <si>
    <t>18. DETERIORO Y RESULTADO POR ENAJENACIONES DE INSTRUMENTOS FINANCIEROS</t>
  </si>
  <si>
    <t xml:space="preserve">      a) Deterioros y Pérdidas.</t>
  </si>
  <si>
    <t xml:space="preserve">      b) Resultados por enajenaciones y otras.</t>
  </si>
  <si>
    <t>19. OTROS INGRESOS Y GASTOS DE CARÁCTER FINANCIERO</t>
  </si>
  <si>
    <t>a) Otros ingresos de carácter financiero</t>
  </si>
  <si>
    <t>b) Otros gastos de carácter financiero</t>
  </si>
  <si>
    <t>A.2.) RESULTADO FINANCIERO (∑ (14 A 19))</t>
  </si>
  <si>
    <t>A.3.) RESULTADO ANTES DE IMPUESTOS (A.1 + A.2)</t>
  </si>
  <si>
    <t>20. IMPUESTOS SOBRE BENEFICIOS.</t>
  </si>
  <si>
    <t>A.4.) RESULTADO DEL EJERCICIO PROCEDENTE DE OPERACIONES CONTINUADAS (A.3 +17)</t>
  </si>
  <si>
    <t>B) OPERACIONES INTERRUMPIDAS</t>
  </si>
  <si>
    <t>21. RESULTADO DEL EJERCICIO PROCEDENTE DE OPERACIONES INTERRUMPIDAS NETO DE IMPUESTOS.</t>
  </si>
  <si>
    <t xml:space="preserve">  A.5)    RESULTADO DEL EJERCICIO  (A.4+18)</t>
  </si>
  <si>
    <t>INSTRUCCIONES</t>
  </si>
  <si>
    <t>introducir los ingresos en positivo y los gastos en negativo</t>
  </si>
  <si>
    <t>Aportación</t>
  </si>
  <si>
    <t>Resultado</t>
  </si>
  <si>
    <t>Bcio/Pérdida (+ bcio - pérdida)</t>
  </si>
  <si>
    <t>Beneficio/pérdida con aportación Cabildo  en grupo 74</t>
  </si>
  <si>
    <t>Tiene que dar</t>
  </si>
  <si>
    <t>Cuadre</t>
  </si>
  <si>
    <t>ACTIVO</t>
  </si>
  <si>
    <t>PREVISIÓN 2015</t>
  </si>
  <si>
    <t xml:space="preserve">  A) ACTIVO NO CORRIENTE</t>
  </si>
  <si>
    <t xml:space="preserve">    I. Inmovilizado Intangible</t>
  </si>
  <si>
    <t xml:space="preserve">      1.  Desarrollo </t>
  </si>
  <si>
    <t xml:space="preserve">     2. Aplicaciones Informáticas</t>
  </si>
  <si>
    <t xml:space="preserve">     3. Anticipos</t>
  </si>
  <si>
    <t xml:space="preserve">     4. Resto Inmovilizado Intangible</t>
  </si>
  <si>
    <t xml:space="preserve">    II.Inmovilizado material</t>
  </si>
  <si>
    <t xml:space="preserve">      1. Terrenos (220, (2920))</t>
  </si>
  <si>
    <t xml:space="preserve">      2. Anticipo para inmovilizaciones materiales (239)</t>
  </si>
  <si>
    <t xml:space="preserve">      3. Resto del Inmovilizado Material</t>
  </si>
  <si>
    <t xml:space="preserve">    III.Inversiones Inmobiliarias.</t>
  </si>
  <si>
    <t xml:space="preserve">      1.Terrenos</t>
  </si>
  <si>
    <t xml:space="preserve">       2. Construcciones.   </t>
  </si>
  <si>
    <t xml:space="preserve">    IV.Inversiones Empresas del Grupo y Asoc. a L/P</t>
  </si>
  <si>
    <t xml:space="preserve">    V.Inversiones Financieras a L/P</t>
  </si>
  <si>
    <t xml:space="preserve">    VI.Activos por Impuesto Diferido.</t>
  </si>
  <si>
    <t xml:space="preserve">    VII.Deudores comerciales no corrientes</t>
  </si>
  <si>
    <t xml:space="preserve">  B) ACTIVO CORRIENTE</t>
  </si>
  <si>
    <t xml:space="preserve">    I.Activos no corrientes mantenidos para la venta</t>
  </si>
  <si>
    <t xml:space="preserve">          Inmovilizado</t>
  </si>
  <si>
    <t xml:space="preserve">                     Terrenos</t>
  </si>
  <si>
    <t xml:space="preserve">                      Resto del inmovilizadoInversiones financieras</t>
  </si>
  <si>
    <t xml:space="preserve">          Inversiones financieras</t>
  </si>
  <si>
    <t xml:space="preserve">          Existencias y otros activos</t>
  </si>
  <si>
    <t xml:space="preserve">    II.Existencias</t>
  </si>
  <si>
    <t xml:space="preserve">       1. Existencias</t>
  </si>
  <si>
    <t xml:space="preserve">       2. Anticipos  </t>
  </si>
  <si>
    <t xml:space="preserve">    III.Deudores Comerciales y otras cuentas a cobrar.</t>
  </si>
  <si>
    <t xml:space="preserve">       1. Clientes por ventas y prestaciones de servicios.</t>
  </si>
  <si>
    <t xml:space="preserve">       2. Accionistas(socios) por desembolsos exigidos</t>
  </si>
  <si>
    <t xml:space="preserve">       3. Otros deudores</t>
  </si>
  <si>
    <t xml:space="preserve">    IV.Inversiones Empresas del Grupo y Asoc. a C/P</t>
  </si>
  <si>
    <t xml:space="preserve">    V.Inversiones Financieras a C/P</t>
  </si>
  <si>
    <t xml:space="preserve">    VI.Periodificaciones a Corto Plazo (1)</t>
  </si>
  <si>
    <t xml:space="preserve">    VII.Efectivo y otros Activos Líquidos Equivalentes.</t>
  </si>
  <si>
    <t xml:space="preserve">       1. Tesorería.</t>
  </si>
  <si>
    <t xml:space="preserve">       2. Otros activos líquidos equivalentes.</t>
  </si>
  <si>
    <t xml:space="preserve">        TOTAL ACTIVO (A+B)</t>
  </si>
  <si>
    <t>(1) Especificar o explicitar su importe para su consolidación</t>
  </si>
  <si>
    <t>ACTIVO - PASIVO</t>
  </si>
  <si>
    <t>Cuadre con pasivo</t>
  </si>
  <si>
    <t>Fondo de maniobra</t>
  </si>
  <si>
    <t>Variación fondo de maniobra</t>
  </si>
  <si>
    <t>PASIVO</t>
  </si>
  <si>
    <t>PATRIMONIO NETO Y PASIVO</t>
  </si>
  <si>
    <t>A) PATRIMONIO NETO</t>
  </si>
  <si>
    <t xml:space="preserve">   A-1)Fondos Propios</t>
  </si>
  <si>
    <t xml:space="preserve">       I.Capital</t>
  </si>
  <si>
    <t xml:space="preserve">             1. Capital escriturado.</t>
  </si>
  <si>
    <t xml:space="preserve">            2. (Capital no exigido).</t>
  </si>
  <si>
    <t xml:space="preserve">       II.Prima de Emisión </t>
  </si>
  <si>
    <t xml:space="preserve">       III.Reservas</t>
  </si>
  <si>
    <t xml:space="preserve">            1. Legal y estatutarias.</t>
  </si>
  <si>
    <t xml:space="preserve">            2. Otras reservas.</t>
  </si>
  <si>
    <t xml:space="preserve">       IV.(Acciones y participaciones en patrimonio propias).</t>
  </si>
  <si>
    <t xml:space="preserve">       V.Resultados de ejercicios anteriores</t>
  </si>
  <si>
    <t xml:space="preserve">             1. Remanente.</t>
  </si>
  <si>
    <t xml:space="preserve">             2. (Resultados negativos ejercicios anteriores)</t>
  </si>
  <si>
    <t xml:space="preserve">       VI.Otras aportaciones de socios.</t>
  </si>
  <si>
    <t xml:space="preserve">      VII. Resultado del Ejercicio</t>
  </si>
  <si>
    <t xml:space="preserve">       VIII.(Dividendo a cuenta).</t>
  </si>
  <si>
    <t xml:space="preserve">       IX.Otros instrumentos de patrimonio neto.</t>
  </si>
  <si>
    <t xml:space="preserve">   A-2) Ajustes por Cambios de Valor.</t>
  </si>
  <si>
    <t xml:space="preserve">       I.Activos Financieros Disponibles para la Venta.</t>
  </si>
  <si>
    <t xml:space="preserve">       II.Operaciones de Cobertura.</t>
  </si>
  <si>
    <t xml:space="preserve">       III.Otros.</t>
  </si>
  <si>
    <t xml:space="preserve">   A-3) Subvenciones, Donaciones y Legados Recibidos.</t>
  </si>
  <si>
    <t>B) PASIVO NO CORRIENTE</t>
  </si>
  <si>
    <t xml:space="preserve">       I.Provisiones a Largo Plazo.</t>
  </si>
  <si>
    <t xml:space="preserve">              1. Provisión por retribuciones al personal</t>
  </si>
  <si>
    <t xml:space="preserve">              2. Provisión por desmantelamiento, retiro o rehabilitación del Inmovilizado.</t>
  </si>
  <si>
    <t xml:space="preserve">        3. Otras provisiones.</t>
  </si>
  <si>
    <t xml:space="preserve">       II.Deudas a Largo Plazo.</t>
  </si>
  <si>
    <t xml:space="preserve">              1. Obligaciones y otros valores negociables.</t>
  </si>
  <si>
    <t xml:space="preserve">              2. Deudas con Entidades de Crédito.</t>
  </si>
  <si>
    <t xml:space="preserve">              3. Acreedores por arrendamiento financiero.</t>
  </si>
  <si>
    <t xml:space="preserve">              4. Otras deudas a L/P.</t>
  </si>
  <si>
    <t xml:space="preserve">      III. Deudas con empresas del grupo y asociadas a L/P.</t>
  </si>
  <si>
    <t xml:space="preserve">      IV. Pasivos por impuesto diferido.</t>
  </si>
  <si>
    <t xml:space="preserve">    V. Periodificación a L/P.(1)</t>
  </si>
  <si>
    <t xml:space="preserve">    VI. Acreedores comerciales no corrientes </t>
  </si>
  <si>
    <t xml:space="preserve">    VII. Deudores con características especiales a L/P. </t>
  </si>
  <si>
    <t>C) PASIVO CORRIENTE</t>
  </si>
  <si>
    <t xml:space="preserve">       I.Pasivos vinculados con activos no corrientes mantenidos para la venta.</t>
  </si>
  <si>
    <t xml:space="preserve">       II. Provisiones a Corto Plazo.</t>
  </si>
  <si>
    <t xml:space="preserve">       III. Deudas a Corto Plazo.</t>
  </si>
  <si>
    <t xml:space="preserve">              4. Otras deudas a corto plazo</t>
  </si>
  <si>
    <t xml:space="preserve">      IV. Deudas con empresas del grupo y asociadas a C/P.</t>
  </si>
  <si>
    <t xml:space="preserve">      V. Acreedores comerciales y otras cuentas a pagar.</t>
  </si>
  <si>
    <t xml:space="preserve">              1. Proveedores.</t>
  </si>
  <si>
    <t xml:space="preserve">              2. Otros acreedores</t>
  </si>
  <si>
    <t xml:space="preserve">    VI. Periodificación a C/P.(1)</t>
  </si>
  <si>
    <t xml:space="preserve">    VII.- Deuda con característica especiales a corto plazo</t>
  </si>
  <si>
    <t xml:space="preserve">        TOTAL PASIVO (A+B+C)</t>
  </si>
  <si>
    <t>(1) Especificar el Importe para su consolidación</t>
  </si>
  <si>
    <t>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</si>
</sst>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P_t_s_-;\-* #,##0.00\ _P_t_s_-;_-* &quot;-&quot;??\ _P_t_s_-;_-@_-"/>
    <numFmt numFmtId="165" formatCode="#,##0.00_ ;\-#,##0.00\ "/>
    <numFmt numFmtId="166" formatCode="#,##0.00;\(#,##0.00\)"/>
    <numFmt numFmtId="168" formatCode="_-* #,##0.00\ [$€]_-;\-* #,##0.00\ [$€]_-;_-* &quot;-&quot;??\ [$€]_-;_-@_-"/>
    <numFmt numFmtId="169" formatCode="_(* #,##0\ &quot;pta&quot;_);_(* \(#,##0\ &quot;pta&quot;\);_(* &quot;-&quot;??\ &quot;pta&quot;_);_(@_)"/>
  </numFmts>
  <fonts count="15" x14ac:knownFonts="1">
    <font>
      <sz val="10"/>
      <name val="Arial"/>
    </font>
    <font>
      <sz val="10"/>
      <name val="MS Sans Serif"/>
      <family val="2"/>
    </font>
    <font>
      <b/>
      <sz val="13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13"/>
      <color indexed="8"/>
      <name val="Tahoma"/>
      <family val="2"/>
    </font>
    <font>
      <b/>
      <sz val="12"/>
      <color indexed="8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color indexed="55"/>
      <name val="Calibri"/>
      <family val="2"/>
    </font>
    <font>
      <b/>
      <sz val="10"/>
      <color indexed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164" fontId="11" fillId="0" borderId="0" applyFont="0" applyFill="0" applyBorder="0" applyAlignment="0" applyProtection="0"/>
    <xf numFmtId="0" fontId="1" fillId="0" borderId="0"/>
    <xf numFmtId="0" fontId="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169" fontId="11" fillId="0" borderId="0" applyFont="0" applyFill="0" applyBorder="0" applyAlignment="0" applyProtection="0"/>
  </cellStyleXfs>
  <cellXfs count="120">
    <xf numFmtId="0" fontId="0" fillId="0" borderId="0" xfId="0"/>
    <xf numFmtId="3" fontId="4" fillId="0" borderId="0" xfId="3" applyNumberFormat="1" applyFont="1" applyBorder="1"/>
    <xf numFmtId="3" fontId="5" fillId="0" borderId="0" xfId="3" applyNumberFormat="1" applyFont="1" applyBorder="1"/>
    <xf numFmtId="2" fontId="2" fillId="3" borderId="3" xfId="2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center" vertical="center"/>
    </xf>
    <xf numFmtId="2" fontId="3" fillId="0" borderId="0" xfId="2" applyNumberFormat="1" applyFont="1" applyFill="1" applyBorder="1" applyAlignment="1">
      <alignment horizontal="center" vertical="center"/>
    </xf>
    <xf numFmtId="3" fontId="8" fillId="0" borderId="5" xfId="3" applyNumberFormat="1" applyFont="1" applyFill="1" applyBorder="1" applyAlignment="1">
      <alignment horizontal="centerContinuous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4" fontId="3" fillId="0" borderId="0" xfId="3" applyNumberFormat="1" applyFont="1" applyBorder="1" applyAlignment="1">
      <alignment horizontal="center" vertical="center" wrapText="1"/>
    </xf>
    <xf numFmtId="3" fontId="10" fillId="0" borderId="1" xfId="3" applyNumberFormat="1" applyFont="1" applyFill="1" applyBorder="1" applyAlignment="1">
      <alignment vertical="center"/>
    </xf>
    <xf numFmtId="4" fontId="8" fillId="0" borderId="3" xfId="3" applyNumberFormat="1" applyFont="1" applyFill="1" applyBorder="1" applyAlignment="1" applyProtection="1">
      <alignment horizontal="right" vertical="center"/>
      <protection locked="0"/>
    </xf>
    <xf numFmtId="4" fontId="8" fillId="0" borderId="0" xfId="3" applyNumberFormat="1" applyFont="1" applyBorder="1" applyAlignment="1">
      <alignment horizontal="right" vertical="center"/>
    </xf>
    <xf numFmtId="3" fontId="5" fillId="0" borderId="0" xfId="3" applyNumberFormat="1" applyFont="1" applyBorder="1" applyAlignment="1">
      <alignment vertical="center"/>
    </xf>
    <xf numFmtId="3" fontId="9" fillId="0" borderId="3" xfId="3" applyNumberFormat="1" applyFont="1" applyFill="1" applyBorder="1" applyAlignment="1">
      <alignment vertical="center"/>
    </xf>
    <xf numFmtId="165" fontId="9" fillId="0" borderId="3" xfId="1" applyNumberFormat="1" applyFont="1" applyFill="1" applyBorder="1" applyAlignment="1" applyProtection="1">
      <alignment horizontal="right" vertical="center"/>
    </xf>
    <xf numFmtId="165" fontId="8" fillId="0" borderId="0" xfId="1" applyNumberFormat="1" applyFont="1" applyBorder="1" applyAlignment="1" applyProtection="1">
      <alignment horizontal="right" vertical="center"/>
      <protection locked="0"/>
    </xf>
    <xf numFmtId="165" fontId="3" fillId="0" borderId="0" xfId="1" applyNumberFormat="1" applyFont="1" applyBorder="1" applyAlignment="1" applyProtection="1">
      <alignment horizontal="right" vertical="center"/>
      <protection locked="0"/>
    </xf>
    <xf numFmtId="4" fontId="3" fillId="0" borderId="0" xfId="3" applyNumberFormat="1" applyFont="1" applyBorder="1" applyAlignment="1">
      <alignment vertical="center"/>
    </xf>
    <xf numFmtId="3" fontId="5" fillId="0" borderId="3" xfId="3" applyNumberFormat="1" applyFont="1" applyFill="1" applyBorder="1" applyAlignment="1">
      <alignment vertical="center"/>
    </xf>
    <xf numFmtId="165" fontId="5" fillId="0" borderId="3" xfId="1" applyNumberFormat="1" applyFont="1" applyFill="1" applyBorder="1" applyAlignment="1" applyProtection="1">
      <alignment horizontal="right" vertical="center"/>
    </xf>
    <xf numFmtId="165" fontId="12" fillId="0" borderId="0" xfId="1" applyNumberFormat="1" applyFont="1" applyBorder="1" applyAlignment="1" applyProtection="1">
      <alignment horizontal="right" vertical="center"/>
      <protection locked="0"/>
    </xf>
    <xf numFmtId="165" fontId="4" fillId="0" borderId="0" xfId="1" applyNumberFormat="1" applyFont="1" applyBorder="1" applyAlignment="1" applyProtection="1">
      <alignment horizontal="right" vertical="center"/>
      <protection locked="0"/>
    </xf>
    <xf numFmtId="3" fontId="4" fillId="0" borderId="0" xfId="3" applyNumberFormat="1" applyFont="1" applyBorder="1" applyAlignment="1">
      <alignment vertical="center"/>
    </xf>
    <xf numFmtId="165" fontId="5" fillId="0" borderId="3" xfId="1" applyNumberFormat="1" applyFont="1" applyFill="1" applyBorder="1" applyAlignment="1" applyProtection="1">
      <alignment horizontal="right" vertical="center"/>
      <protection locked="0"/>
    </xf>
    <xf numFmtId="165" fontId="12" fillId="0" borderId="0" xfId="1" applyNumberFormat="1" applyFont="1" applyFill="1" applyBorder="1" applyAlignment="1" applyProtection="1">
      <alignment horizontal="right" vertical="center"/>
      <protection locked="0"/>
    </xf>
    <xf numFmtId="3" fontId="9" fillId="0" borderId="3" xfId="3" applyNumberFormat="1" applyFont="1" applyFill="1" applyBorder="1" applyAlignment="1">
      <alignment vertical="center" wrapText="1"/>
    </xf>
    <xf numFmtId="165" fontId="8" fillId="0" borderId="0" xfId="1" applyNumberFormat="1" applyFont="1" applyFill="1" applyBorder="1" applyAlignment="1" applyProtection="1">
      <alignment horizontal="right" vertical="center"/>
      <protection locked="0"/>
    </xf>
    <xf numFmtId="165" fontId="3" fillId="0" borderId="0" xfId="1" applyNumberFormat="1" applyFont="1" applyFill="1" applyBorder="1" applyAlignment="1" applyProtection="1">
      <alignment horizontal="right" vertical="center"/>
      <protection locked="0"/>
    </xf>
    <xf numFmtId="165" fontId="9" fillId="0" borderId="3" xfId="1" applyNumberFormat="1" applyFont="1" applyFill="1" applyBorder="1" applyAlignment="1" applyProtection="1">
      <alignment horizontal="right" vertical="center"/>
      <protection locked="0"/>
    </xf>
    <xf numFmtId="4" fontId="13" fillId="0" borderId="3" xfId="0" applyNumberFormat="1" applyFont="1" applyFill="1" applyBorder="1" applyAlignment="1" applyProtection="1">
      <alignment horizontal="right"/>
      <protection locked="0"/>
    </xf>
    <xf numFmtId="3" fontId="9" fillId="0" borderId="3" xfId="3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 applyBorder="1" applyAlignment="1" applyProtection="1">
      <alignment horizontal="right" vertical="center"/>
      <protection locked="0"/>
    </xf>
    <xf numFmtId="4" fontId="5" fillId="0" borderId="0" xfId="3" applyNumberFormat="1" applyFont="1" applyBorder="1" applyAlignment="1">
      <alignment vertical="center"/>
    </xf>
    <xf numFmtId="3" fontId="4" fillId="0" borderId="0" xfId="3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3" fontId="5" fillId="0" borderId="0" xfId="3" applyNumberFormat="1" applyFont="1" applyFill="1" applyBorder="1" applyAlignment="1">
      <alignment vertical="center"/>
    </xf>
    <xf numFmtId="165" fontId="12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3" fontId="5" fillId="0" borderId="3" xfId="3" applyNumberFormat="1" applyFont="1" applyFill="1" applyBorder="1" applyAlignment="1">
      <alignment vertical="center" wrapText="1"/>
    </xf>
    <xf numFmtId="3" fontId="10" fillId="0" borderId="3" xfId="3" applyNumberFormat="1" applyFont="1" applyFill="1" applyBorder="1" applyAlignment="1">
      <alignment vertical="center"/>
    </xf>
    <xf numFmtId="165" fontId="9" fillId="0" borderId="3" xfId="1" applyNumberFormat="1" applyFont="1" applyFill="1" applyBorder="1" applyAlignment="1" applyProtection="1">
      <alignment vertical="center"/>
    </xf>
    <xf numFmtId="165" fontId="8" fillId="0" borderId="0" xfId="1" applyNumberFormat="1" applyFont="1" applyBorder="1" applyAlignment="1" applyProtection="1">
      <alignment vertical="center"/>
      <protection locked="0"/>
    </xf>
    <xf numFmtId="165" fontId="9" fillId="0" borderId="3" xfId="1" applyNumberFormat="1" applyFont="1" applyFill="1" applyBorder="1" applyAlignment="1" applyProtection="1">
      <alignment vertical="center"/>
      <protection locked="0"/>
    </xf>
    <xf numFmtId="165" fontId="8" fillId="0" borderId="0" xfId="1" applyNumberFormat="1" applyFont="1" applyFill="1" applyBorder="1" applyAlignment="1">
      <alignment vertical="center"/>
    </xf>
    <xf numFmtId="3" fontId="10" fillId="0" borderId="3" xfId="3" applyNumberFormat="1" applyFont="1" applyFill="1" applyBorder="1" applyAlignment="1">
      <alignment vertical="center" wrapText="1"/>
    </xf>
    <xf numFmtId="3" fontId="8" fillId="0" borderId="3" xfId="3" applyNumberFormat="1" applyFont="1" applyFill="1" applyBorder="1" applyAlignment="1">
      <alignment vertical="center"/>
    </xf>
    <xf numFmtId="4" fontId="5" fillId="0" borderId="0" xfId="3" applyNumberFormat="1" applyFont="1" applyBorder="1"/>
    <xf numFmtId="4" fontId="4" fillId="0" borderId="0" xfId="3" applyNumberFormat="1" applyFont="1" applyBorder="1"/>
    <xf numFmtId="0" fontId="4" fillId="0" borderId="0" xfId="0" applyFont="1"/>
    <xf numFmtId="3" fontId="9" fillId="0" borderId="0" xfId="3" applyNumberFormat="1" applyFont="1" applyBorder="1"/>
    <xf numFmtId="4" fontId="5" fillId="0" borderId="0" xfId="3" applyNumberFormat="1" applyFont="1" applyBorder="1" applyAlignment="1">
      <alignment horizontal="center"/>
    </xf>
    <xf numFmtId="4" fontId="4" fillId="0" borderId="0" xfId="3" applyNumberFormat="1" applyFont="1" applyBorder="1" applyAlignment="1">
      <alignment horizontal="center"/>
    </xf>
    <xf numFmtId="166" fontId="5" fillId="0" borderId="0" xfId="3" applyNumberFormat="1" applyFont="1" applyBorder="1"/>
    <xf numFmtId="166" fontId="4" fillId="0" borderId="0" xfId="3" applyNumberFormat="1" applyFont="1" applyBorder="1"/>
    <xf numFmtId="166" fontId="5" fillId="4" borderId="0" xfId="3" applyNumberFormat="1" applyFont="1" applyFill="1" applyBorder="1"/>
    <xf numFmtId="166" fontId="4" fillId="4" borderId="0" xfId="3" applyNumberFormat="1" applyFont="1" applyFill="1" applyBorder="1"/>
    <xf numFmtId="3" fontId="5" fillId="0" borderId="0" xfId="3" applyNumberFormat="1" applyFont="1" applyFill="1" applyBorder="1"/>
    <xf numFmtId="166" fontId="5" fillId="0" borderId="0" xfId="3" applyNumberFormat="1" applyFont="1" applyFill="1" applyBorder="1"/>
    <xf numFmtId="166" fontId="4" fillId="0" borderId="0" xfId="3" applyNumberFormat="1" applyFont="1" applyFill="1" applyBorder="1"/>
    <xf numFmtId="3" fontId="4" fillId="0" borderId="0" xfId="3" applyNumberFormat="1" applyFont="1" applyFill="1" applyBorder="1"/>
    <xf numFmtId="3" fontId="5" fillId="4" borderId="0" xfId="3" applyNumberFormat="1" applyFont="1" applyFill="1" applyBorder="1" applyAlignment="1">
      <alignment horizontal="right"/>
    </xf>
    <xf numFmtId="4" fontId="5" fillId="4" borderId="0" xfId="3" applyNumberFormat="1" applyFont="1" applyFill="1" applyBorder="1"/>
    <xf numFmtId="4" fontId="4" fillId="4" borderId="0" xfId="3" applyNumberFormat="1" applyFont="1" applyFill="1" applyBorder="1"/>
    <xf numFmtId="0" fontId="5" fillId="0" borderId="0" xfId="2" applyFont="1" applyAlignment="1">
      <alignment vertical="center"/>
    </xf>
    <xf numFmtId="0" fontId="10" fillId="0" borderId="3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vertical="center"/>
    </xf>
    <xf numFmtId="4" fontId="9" fillId="0" borderId="3" xfId="2" applyNumberFormat="1" applyFont="1" applyFill="1" applyBorder="1" applyAlignment="1" applyProtection="1">
      <alignment horizontal="right" vertical="center"/>
    </xf>
    <xf numFmtId="4" fontId="9" fillId="0" borderId="0" xfId="2" applyNumberFormat="1" applyFont="1" applyFill="1" applyBorder="1" applyAlignment="1">
      <alignment horizontal="right" vertical="center"/>
    </xf>
    <xf numFmtId="4" fontId="5" fillId="0" borderId="0" xfId="2" applyNumberFormat="1" applyFont="1" applyFill="1" applyBorder="1" applyAlignment="1">
      <alignment horizontal="right" vertical="center"/>
    </xf>
    <xf numFmtId="0" fontId="5" fillId="0" borderId="3" xfId="2" applyFont="1" applyFill="1" applyBorder="1" applyAlignment="1">
      <alignment vertical="center"/>
    </xf>
    <xf numFmtId="4" fontId="5" fillId="0" borderId="3" xfId="2" applyNumberFormat="1" applyFont="1" applyFill="1" applyBorder="1" applyAlignment="1" applyProtection="1">
      <alignment horizontal="right" vertical="center"/>
      <protection locked="0"/>
    </xf>
    <xf numFmtId="4" fontId="5" fillId="0" borderId="0" xfId="2" applyNumberFormat="1" applyFont="1" applyAlignment="1">
      <alignment vertical="center"/>
    </xf>
    <xf numFmtId="4" fontId="9" fillId="0" borderId="3" xfId="2" applyNumberFormat="1" applyFont="1" applyFill="1" applyBorder="1" applyAlignment="1" applyProtection="1">
      <alignment horizontal="right" vertical="center"/>
      <protection locked="0"/>
    </xf>
    <xf numFmtId="0" fontId="5" fillId="0" borderId="0" xfId="2" applyFont="1" applyFill="1" applyAlignment="1">
      <alignment vertical="center"/>
    </xf>
    <xf numFmtId="4" fontId="5" fillId="0" borderId="3" xfId="2" applyNumberFormat="1" applyFont="1" applyFill="1" applyBorder="1" applyAlignment="1" applyProtection="1">
      <alignment horizontal="right" vertical="center"/>
    </xf>
    <xf numFmtId="0" fontId="8" fillId="0" borderId="3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4" fontId="9" fillId="0" borderId="0" xfId="2" applyNumberFormat="1" applyFont="1" applyBorder="1" applyAlignment="1">
      <alignment horizontal="right" vertical="center"/>
    </xf>
    <xf numFmtId="0" fontId="14" fillId="0" borderId="0" xfId="2" quotePrefix="1" applyFont="1" applyAlignment="1">
      <alignment vertical="center"/>
    </xf>
    <xf numFmtId="2" fontId="5" fillId="0" borderId="0" xfId="2" applyNumberFormat="1" applyFont="1" applyAlignment="1">
      <alignment vertical="center"/>
    </xf>
    <xf numFmtId="2" fontId="5" fillId="0" borderId="0" xfId="2" applyNumberFormat="1" applyFont="1" applyFill="1" applyAlignment="1">
      <alignment vertical="center"/>
    </xf>
    <xf numFmtId="4" fontId="5" fillId="0" borderId="3" xfId="2" applyNumberFormat="1" applyFont="1" applyFill="1" applyBorder="1" applyAlignment="1">
      <alignment vertical="center"/>
    </xf>
    <xf numFmtId="4" fontId="5" fillId="0" borderId="0" xfId="2" applyNumberFormat="1" applyFont="1" applyFill="1" applyBorder="1" applyAlignment="1">
      <alignment vertical="center"/>
    </xf>
    <xf numFmtId="4" fontId="5" fillId="5" borderId="0" xfId="2" applyNumberFormat="1" applyFont="1" applyFill="1" applyBorder="1" applyAlignment="1">
      <alignment vertical="center"/>
    </xf>
    <xf numFmtId="166" fontId="5" fillId="0" borderId="2" xfId="2" applyNumberFormat="1" applyFont="1" applyFill="1" applyBorder="1" applyAlignment="1">
      <alignment vertical="center"/>
    </xf>
    <xf numFmtId="0" fontId="5" fillId="0" borderId="2" xfId="2" applyFont="1" applyBorder="1" applyAlignment="1">
      <alignment vertical="center"/>
    </xf>
    <xf numFmtId="4" fontId="5" fillId="6" borderId="3" xfId="2" applyNumberFormat="1" applyFont="1" applyFill="1" applyBorder="1" applyAlignment="1">
      <alignment vertical="center"/>
    </xf>
    <xf numFmtId="4" fontId="9" fillId="0" borderId="0" xfId="2" applyNumberFormat="1" applyFont="1" applyFill="1" applyBorder="1" applyAlignment="1">
      <alignment vertical="center"/>
    </xf>
    <xf numFmtId="2" fontId="5" fillId="0" borderId="0" xfId="2" applyNumberFormat="1" applyFont="1" applyFill="1" applyBorder="1" applyAlignment="1">
      <alignment vertical="center"/>
    </xf>
    <xf numFmtId="0" fontId="5" fillId="0" borderId="0" xfId="2" applyFont="1"/>
    <xf numFmtId="2" fontId="5" fillId="0" borderId="0" xfId="2" applyNumberFormat="1" applyFont="1"/>
    <xf numFmtId="2" fontId="5" fillId="0" borderId="0" xfId="2" applyNumberFormat="1" applyFont="1" applyFill="1"/>
    <xf numFmtId="0" fontId="5" fillId="0" borderId="0" xfId="2" applyFont="1" applyFill="1"/>
    <xf numFmtId="0" fontId="2" fillId="2" borderId="3" xfId="2" applyFont="1" applyFill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left" vertical="center"/>
    </xf>
    <xf numFmtId="0" fontId="9" fillId="0" borderId="3" xfId="2" applyFont="1" applyBorder="1" applyAlignment="1">
      <alignment vertical="center"/>
    </xf>
    <xf numFmtId="4" fontId="9" fillId="0" borderId="3" xfId="2" applyNumberFormat="1" applyFont="1" applyBorder="1" applyAlignment="1" applyProtection="1">
      <alignment vertical="center"/>
    </xf>
    <xf numFmtId="4" fontId="5" fillId="0" borderId="3" xfId="2" applyNumberFormat="1" applyFont="1" applyBorder="1" applyAlignment="1" applyProtection="1">
      <alignment vertical="center"/>
    </xf>
    <xf numFmtId="0" fontId="5" fillId="0" borderId="3" xfId="2" applyFont="1" applyBorder="1" applyAlignment="1">
      <alignment vertical="center"/>
    </xf>
    <xf numFmtId="4" fontId="5" fillId="0" borderId="3" xfId="2" applyNumberFormat="1" applyFont="1" applyBorder="1" applyAlignment="1" applyProtection="1">
      <alignment vertical="center"/>
      <protection locked="0"/>
    </xf>
    <xf numFmtId="4" fontId="5" fillId="0" borderId="3" xfId="2" applyNumberFormat="1" applyFont="1" applyFill="1" applyBorder="1" applyAlignment="1" applyProtection="1">
      <alignment vertical="center"/>
      <protection locked="0"/>
    </xf>
    <xf numFmtId="4" fontId="5" fillId="0" borderId="3" xfId="3" applyNumberFormat="1" applyFont="1" applyFill="1" applyBorder="1" applyAlignment="1" applyProtection="1">
      <alignment horizontal="right" vertical="center"/>
      <protection locked="0"/>
    </xf>
    <xf numFmtId="4" fontId="5" fillId="0" borderId="0" xfId="3" applyNumberFormat="1" applyFont="1" applyFill="1" applyBorder="1" applyAlignment="1">
      <alignment horizontal="right" vertical="center"/>
    </xf>
    <xf numFmtId="4" fontId="9" fillId="0" borderId="3" xfId="2" applyNumberFormat="1" applyFont="1" applyFill="1" applyBorder="1" applyAlignment="1" applyProtection="1">
      <alignment vertical="center"/>
    </xf>
    <xf numFmtId="0" fontId="5" fillId="0" borderId="3" xfId="2" applyFont="1" applyFill="1" applyBorder="1" applyAlignment="1">
      <alignment vertical="center" wrapText="1"/>
    </xf>
    <xf numFmtId="4" fontId="9" fillId="0" borderId="3" xfId="2" applyNumberFormat="1" applyFont="1" applyFill="1" applyBorder="1" applyAlignment="1" applyProtection="1">
      <alignment vertical="center"/>
      <protection locked="0"/>
    </xf>
    <xf numFmtId="0" fontId="9" fillId="0" borderId="3" xfId="2" applyFont="1" applyFill="1" applyBorder="1" applyAlignment="1">
      <alignment vertical="center" wrapText="1"/>
    </xf>
    <xf numFmtId="4" fontId="9" fillId="0" borderId="3" xfId="2" applyNumberFormat="1" applyFont="1" applyBorder="1" applyAlignment="1" applyProtection="1">
      <alignment horizontal="right" vertical="center"/>
    </xf>
    <xf numFmtId="4" fontId="5" fillId="0" borderId="0" xfId="2" applyNumberFormat="1" applyFont="1" applyFill="1" applyAlignment="1">
      <alignment vertical="center"/>
    </xf>
    <xf numFmtId="2" fontId="6" fillId="3" borderId="1" xfId="2" applyNumberFormat="1" applyFont="1" applyFill="1" applyBorder="1" applyAlignment="1" applyProtection="1">
      <alignment horizontal="center" vertical="center"/>
      <protection locked="0"/>
    </xf>
    <xf numFmtId="2" fontId="7" fillId="3" borderId="1" xfId="2" applyNumberFormat="1" applyFont="1" applyFill="1" applyBorder="1" applyAlignment="1">
      <alignment horizontal="center" vertical="center" wrapText="1"/>
    </xf>
    <xf numFmtId="2" fontId="2" fillId="3" borderId="1" xfId="2" applyNumberFormat="1" applyFont="1" applyFill="1" applyBorder="1" applyAlignment="1">
      <alignment horizontal="center" vertical="center"/>
    </xf>
  </cellXfs>
  <cellStyles count="9">
    <cellStyle name="Euro" xfId="4"/>
    <cellStyle name="Euro 2" xfId="5"/>
    <cellStyle name="Millares" xfId="1" builtinId="3"/>
    <cellStyle name="Normal" xfId="0" builtinId="0"/>
    <cellStyle name="Normal 2" xfId="6"/>
    <cellStyle name="Normal 3" xfId="7"/>
    <cellStyle name="Normal_AGBOD-94 2" xfId="2"/>
    <cellStyle name="Normal_PYG96" xfId="3"/>
    <cellStyle name="Währung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99</xdr:row>
      <xdr:rowOff>85725</xdr:rowOff>
    </xdr:from>
    <xdr:to>
      <xdr:col>2</xdr:col>
      <xdr:colOff>1123950</xdr:colOff>
      <xdr:row>100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963025" y="26708100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CI&#211;N/2015/CABILDO/PAIF%202015/141126.%20PAIF%202015%20SPET%20Definit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 rellenar Consolidación"/>
      <sheetName val="COMPROBACION"/>
      <sheetName val="PRESUPUESTO"/>
      <sheetName val="PRESUPUESTO CPYG"/>
      <sheetName val="CPYG"/>
      <sheetName val="ACTIVO"/>
      <sheetName val="PASIVO"/>
      <sheetName val="Estado de Flujos"/>
      <sheetName val="Inversiones reales"/>
      <sheetName val="Inv. NO FIN"/>
      <sheetName val="Inv. FIN"/>
      <sheetName val="No rellenar EP-5 "/>
      <sheetName val="INF. ADIC. CPYG"/>
      <sheetName val="Transf. y subv."/>
      <sheetName val="Estado de situación de la deuda"/>
      <sheetName val="Deuda L.P."/>
      <sheetName val="EP7 A"/>
      <sheetName val="Deuda C.P."/>
      <sheetName val="Personal"/>
      <sheetName val="Operaciones Internas"/>
      <sheetName val="Encomien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4">
          <cell r="F24">
            <v>3156000</v>
          </cell>
        </row>
        <row r="25">
          <cell r="F25">
            <v>171387.3</v>
          </cell>
        </row>
        <row r="26">
          <cell r="F26">
            <v>3222914.48</v>
          </cell>
        </row>
        <row r="30">
          <cell r="F30">
            <v>1470000</v>
          </cell>
        </row>
        <row r="32">
          <cell r="F32">
            <v>98000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23">
          <cell r="D23">
            <v>249478.16999999998</v>
          </cell>
        </row>
        <row r="25">
          <cell r="J25">
            <v>-8887.5157943925296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G275"/>
  <sheetViews>
    <sheetView topLeftCell="A86" zoomScale="85" zoomScaleNormal="115" workbookViewId="0">
      <selection activeCell="H50" sqref="H50"/>
    </sheetView>
  </sheetViews>
  <sheetFormatPr baseColWidth="10" defaultColWidth="11.5703125" defaultRowHeight="12.75" x14ac:dyDescent="0.2"/>
  <cols>
    <col min="1" max="1" width="5" style="2" customWidth="1"/>
    <col min="2" max="2" width="73.5703125" style="2" customWidth="1"/>
    <col min="3" max="3" width="20.7109375" style="2" customWidth="1"/>
    <col min="4" max="4" width="1.5703125" style="2" customWidth="1"/>
    <col min="5" max="5" width="14.5703125" style="1" hidden="1" customWidth="1"/>
    <col min="6" max="6" width="15.28515625" style="1" hidden="1" customWidth="1"/>
    <col min="7" max="7" width="12.28515625" style="2" bestFit="1" customWidth="1"/>
    <col min="8" max="16384" width="11.5703125" style="2"/>
  </cols>
  <sheetData>
    <row r="2" spans="2:6" ht="25.9" customHeight="1" x14ac:dyDescent="0.2">
      <c r="B2" s="117" t="s">
        <v>0</v>
      </c>
      <c r="C2" s="3" t="s">
        <v>1</v>
      </c>
      <c r="D2" s="4"/>
      <c r="E2" s="5"/>
    </row>
    <row r="3" spans="2:6" ht="31.5" customHeight="1" x14ac:dyDescent="0.2">
      <c r="B3" s="6" t="s">
        <v>2</v>
      </c>
      <c r="C3" s="7" t="s">
        <v>3</v>
      </c>
      <c r="D3" s="8"/>
      <c r="E3" s="9" t="s">
        <v>4</v>
      </c>
      <c r="F3" s="9" t="s">
        <v>5</v>
      </c>
    </row>
    <row r="4" spans="2:6" s="13" customFormat="1" ht="19.899999999999999" customHeight="1" x14ac:dyDescent="0.2">
      <c r="B4" s="10" t="s">
        <v>6</v>
      </c>
      <c r="C4" s="11"/>
      <c r="D4" s="12"/>
    </row>
    <row r="5" spans="2:6" s="13" customFormat="1" ht="19.899999999999999" customHeight="1" x14ac:dyDescent="0.2">
      <c r="B5" s="14" t="s">
        <v>7</v>
      </c>
      <c r="C5" s="15">
        <f>C6+C12</f>
        <v>1792569.35</v>
      </c>
      <c r="D5" s="16"/>
      <c r="E5" s="17" t="e">
        <f>+#REF!-#REF!</f>
        <v>#REF!</v>
      </c>
      <c r="F5" s="18" t="e">
        <f>+C5-#REF!</f>
        <v>#REF!</v>
      </c>
    </row>
    <row r="6" spans="2:6" s="13" customFormat="1" ht="19.899999999999999" customHeight="1" x14ac:dyDescent="0.2">
      <c r="B6" s="19" t="s">
        <v>8</v>
      </c>
      <c r="C6" s="20">
        <f>C7+C11</f>
        <v>0</v>
      </c>
      <c r="D6" s="21"/>
      <c r="E6" s="22"/>
      <c r="F6" s="23"/>
    </row>
    <row r="7" spans="2:6" s="13" customFormat="1" ht="19.899999999999999" customHeight="1" x14ac:dyDescent="0.2">
      <c r="B7" s="19" t="s">
        <v>9</v>
      </c>
      <c r="C7" s="20">
        <f>SUM(C8:C10)</f>
        <v>0</v>
      </c>
      <c r="D7" s="21"/>
      <c r="E7" s="22"/>
      <c r="F7" s="23"/>
    </row>
    <row r="8" spans="2:6" s="13" customFormat="1" ht="19.899999999999999" customHeight="1" x14ac:dyDescent="0.2">
      <c r="B8" s="19" t="s">
        <v>10</v>
      </c>
      <c r="C8" s="24"/>
      <c r="D8" s="21"/>
      <c r="E8" s="22"/>
      <c r="F8" s="23"/>
    </row>
    <row r="9" spans="2:6" s="13" customFormat="1" ht="19.899999999999999" customHeight="1" x14ac:dyDescent="0.2">
      <c r="B9" s="19" t="s">
        <v>11</v>
      </c>
      <c r="C9" s="24"/>
      <c r="D9" s="21"/>
      <c r="E9" s="22"/>
      <c r="F9" s="23"/>
    </row>
    <row r="10" spans="2:6" s="13" customFormat="1" ht="19.899999999999999" customHeight="1" x14ac:dyDescent="0.2">
      <c r="B10" s="19" t="s">
        <v>12</v>
      </c>
      <c r="C10" s="24"/>
      <c r="D10" s="21"/>
      <c r="E10" s="22"/>
      <c r="F10" s="23"/>
    </row>
    <row r="11" spans="2:6" s="13" customFormat="1" ht="19.899999999999999" customHeight="1" x14ac:dyDescent="0.2">
      <c r="B11" s="19" t="s">
        <v>13</v>
      </c>
      <c r="C11" s="24"/>
      <c r="D11" s="21"/>
      <c r="E11" s="22"/>
      <c r="F11" s="23"/>
    </row>
    <row r="12" spans="2:6" s="13" customFormat="1" ht="19.899999999999999" customHeight="1" x14ac:dyDescent="0.2">
      <c r="B12" s="19" t="s">
        <v>14</v>
      </c>
      <c r="C12" s="20">
        <f>C13+C17</f>
        <v>1792569.35</v>
      </c>
      <c r="D12" s="21"/>
      <c r="E12" s="22" t="e">
        <f>+#REF!-#REF!</f>
        <v>#REF!</v>
      </c>
      <c r="F12" s="23" t="e">
        <f>-C12-#REF!</f>
        <v>#REF!</v>
      </c>
    </row>
    <row r="13" spans="2:6" s="13" customFormat="1" ht="19.899999999999999" customHeight="1" x14ac:dyDescent="0.2">
      <c r="B13" s="19" t="s">
        <v>15</v>
      </c>
      <c r="C13" s="20">
        <f>SUM(C14:C16)</f>
        <v>1088178.17</v>
      </c>
      <c r="D13" s="25"/>
      <c r="E13" s="22" t="e">
        <f>+#REF!-#REF!</f>
        <v>#REF!</v>
      </c>
      <c r="F13" s="23" t="e">
        <f>-C13-#REF!</f>
        <v>#REF!</v>
      </c>
    </row>
    <row r="14" spans="2:6" s="13" customFormat="1" ht="19.899999999999999" customHeight="1" x14ac:dyDescent="0.2">
      <c r="B14" s="19" t="s">
        <v>16</v>
      </c>
      <c r="C14" s="24">
        <f>+[1]Encomiendas!D23</f>
        <v>249478.16999999998</v>
      </c>
      <c r="D14" s="25"/>
      <c r="E14" s="22" t="e">
        <f>+#REF!-#REF!</f>
        <v>#REF!</v>
      </c>
      <c r="F14" s="23" t="e">
        <f>-C14-#REF!</f>
        <v>#REF!</v>
      </c>
    </row>
    <row r="15" spans="2:6" s="13" customFormat="1" ht="19.899999999999999" customHeight="1" x14ac:dyDescent="0.2">
      <c r="B15" s="19" t="s">
        <v>17</v>
      </c>
      <c r="C15" s="24">
        <v>0</v>
      </c>
      <c r="D15" s="25"/>
      <c r="E15" s="22" t="e">
        <f>+#REF!-#REF!</f>
        <v>#REF!</v>
      </c>
      <c r="F15" s="23" t="e">
        <f>-C15-#REF!</f>
        <v>#REF!</v>
      </c>
    </row>
    <row r="16" spans="2:6" s="13" customFormat="1" ht="19.899999999999999" customHeight="1" x14ac:dyDescent="0.2">
      <c r="B16" s="19" t="s">
        <v>18</v>
      </c>
      <c r="C16" s="24">
        <v>838700</v>
      </c>
      <c r="D16" s="25"/>
      <c r="E16" s="22" t="e">
        <f>+#REF!-#REF!</f>
        <v>#REF!</v>
      </c>
      <c r="F16" s="23" t="e">
        <f>-C16-#REF!</f>
        <v>#REF!</v>
      </c>
    </row>
    <row r="17" spans="2:7" s="13" customFormat="1" ht="19.899999999999999" customHeight="1" x14ac:dyDescent="0.2">
      <c r="B17" s="19" t="s">
        <v>19</v>
      </c>
      <c r="C17" s="24">
        <f>674391.18+30000</f>
        <v>704391.18</v>
      </c>
      <c r="D17" s="25"/>
      <c r="E17" s="22" t="e">
        <f>+#REF!-#REF!</f>
        <v>#REF!</v>
      </c>
      <c r="F17" s="23" t="e">
        <f>-C17-#REF!</f>
        <v>#REF!</v>
      </c>
    </row>
    <row r="18" spans="2:7" s="13" customFormat="1" ht="27.75" customHeight="1" x14ac:dyDescent="0.2">
      <c r="B18" s="26" t="s">
        <v>20</v>
      </c>
      <c r="C18" s="15">
        <f>SUM(C19:C20)</f>
        <v>0</v>
      </c>
      <c r="D18" s="27"/>
      <c r="E18" s="28"/>
      <c r="F18" s="23"/>
    </row>
    <row r="19" spans="2:7" s="13" customFormat="1" ht="18.600000000000001" customHeight="1" x14ac:dyDescent="0.2">
      <c r="B19" s="19" t="s">
        <v>21</v>
      </c>
      <c r="C19" s="29"/>
      <c r="D19" s="27"/>
      <c r="E19" s="28"/>
      <c r="F19" s="23"/>
    </row>
    <row r="20" spans="2:7" s="13" customFormat="1" ht="18" customHeight="1" x14ac:dyDescent="0.2">
      <c r="B20" s="19" t="s">
        <v>22</v>
      </c>
      <c r="C20" s="30"/>
      <c r="D20" s="27"/>
      <c r="E20" s="28"/>
      <c r="F20" s="23"/>
    </row>
    <row r="21" spans="2:7" s="13" customFormat="1" ht="25.5" customHeight="1" x14ac:dyDescent="0.2">
      <c r="B21" s="26" t="s">
        <v>23</v>
      </c>
      <c r="C21" s="29"/>
      <c r="D21" s="27"/>
      <c r="E21" s="28"/>
      <c r="F21" s="23"/>
    </row>
    <row r="22" spans="2:7" s="13" customFormat="1" ht="19.899999999999999" customHeight="1" x14ac:dyDescent="0.2">
      <c r="B22" s="31" t="s">
        <v>24</v>
      </c>
      <c r="C22" s="15">
        <f>SUM(C23:C26)</f>
        <v>0</v>
      </c>
      <c r="D22" s="27"/>
      <c r="E22" s="17" t="e">
        <f>+#REF!-#REF!</f>
        <v>#REF!</v>
      </c>
      <c r="F22" s="18" t="e">
        <f>+C22-#REF!</f>
        <v>#REF!</v>
      </c>
    </row>
    <row r="23" spans="2:7" s="13" customFormat="1" ht="19.899999999999999" customHeight="1" x14ac:dyDescent="0.2">
      <c r="B23" s="19" t="s">
        <v>25</v>
      </c>
      <c r="C23" s="24"/>
      <c r="D23" s="25"/>
      <c r="E23" s="32"/>
      <c r="F23" s="23"/>
    </row>
    <row r="24" spans="2:7" s="13" customFormat="1" ht="19.899999999999999" customHeight="1" x14ac:dyDescent="0.2">
      <c r="B24" s="19" t="s">
        <v>26</v>
      </c>
      <c r="C24" s="24">
        <v>0</v>
      </c>
      <c r="D24" s="25"/>
      <c r="E24" s="32"/>
      <c r="F24" s="23"/>
    </row>
    <row r="25" spans="2:7" s="13" customFormat="1" ht="19.899999999999999" customHeight="1" x14ac:dyDescent="0.2">
      <c r="B25" s="19" t="s">
        <v>27</v>
      </c>
      <c r="C25" s="24"/>
      <c r="D25" s="25"/>
      <c r="E25" s="22" t="e">
        <f>+#REF!-#REF!</f>
        <v>#REF!</v>
      </c>
      <c r="F25" s="23" t="e">
        <f>-C25-#REF!</f>
        <v>#REF!</v>
      </c>
    </row>
    <row r="26" spans="2:7" s="13" customFormat="1" ht="19.899999999999999" customHeight="1" x14ac:dyDescent="0.2">
      <c r="B26" s="19" t="s">
        <v>28</v>
      </c>
      <c r="C26" s="24"/>
      <c r="D26" s="25"/>
      <c r="E26" s="32"/>
      <c r="F26" s="23"/>
    </row>
    <row r="27" spans="2:7" s="13" customFormat="1" ht="19.899999999999999" customHeight="1" x14ac:dyDescent="0.2">
      <c r="B27" s="26" t="s">
        <v>29</v>
      </c>
      <c r="C27" s="15">
        <f>C28+C32</f>
        <v>8649073.129999999</v>
      </c>
      <c r="D27" s="16"/>
      <c r="E27" s="17" t="e">
        <f>+#REF!-#REF!</f>
        <v>#REF!</v>
      </c>
      <c r="F27" s="18" t="e">
        <f>+C27-#REF!</f>
        <v>#REF!</v>
      </c>
    </row>
    <row r="28" spans="2:7" s="13" customFormat="1" ht="19.899999999999999" customHeight="1" x14ac:dyDescent="0.2">
      <c r="B28" s="19" t="s">
        <v>30</v>
      </c>
      <c r="C28" s="20">
        <f>SUM(C29:C31)</f>
        <v>0</v>
      </c>
      <c r="D28" s="21"/>
      <c r="E28" s="22"/>
      <c r="F28" s="23"/>
    </row>
    <row r="29" spans="2:7" s="13" customFormat="1" ht="19.899999999999999" customHeight="1" x14ac:dyDescent="0.2">
      <c r="B29" s="19" t="s">
        <v>31</v>
      </c>
      <c r="C29" s="24"/>
      <c r="D29" s="21"/>
      <c r="E29" s="22"/>
      <c r="F29" s="23"/>
    </row>
    <row r="30" spans="2:7" s="13" customFormat="1" ht="19.899999999999999" customHeight="1" x14ac:dyDescent="0.2">
      <c r="B30" s="19" t="s">
        <v>32</v>
      </c>
      <c r="C30" s="24"/>
      <c r="D30" s="21"/>
      <c r="E30" s="22"/>
      <c r="F30" s="23"/>
    </row>
    <row r="31" spans="2:7" s="13" customFormat="1" ht="19.899999999999999" customHeight="1" x14ac:dyDescent="0.2">
      <c r="B31" s="19" t="s">
        <v>33</v>
      </c>
      <c r="C31" s="24">
        <v>0</v>
      </c>
      <c r="D31" s="21"/>
      <c r="E31" s="22"/>
      <c r="F31" s="23"/>
    </row>
    <row r="32" spans="2:7" s="13" customFormat="1" ht="19.899999999999999" customHeight="1" x14ac:dyDescent="0.2">
      <c r="B32" s="19" t="s">
        <v>34</v>
      </c>
      <c r="C32" s="20">
        <f>SUM(C33:C38)</f>
        <v>8649073.129999999</v>
      </c>
      <c r="D32" s="21"/>
      <c r="E32" s="22" t="e">
        <f>+#REF!-#REF!</f>
        <v>#REF!</v>
      </c>
      <c r="F32" s="23" t="e">
        <f>-C32-#REF!</f>
        <v>#REF!</v>
      </c>
      <c r="G32" s="33"/>
    </row>
    <row r="33" spans="2:6" s="13" customFormat="1" ht="19.899999999999999" customHeight="1" x14ac:dyDescent="0.2">
      <c r="B33" s="19" t="s">
        <v>35</v>
      </c>
      <c r="C33" s="24"/>
      <c r="D33" s="21"/>
      <c r="E33" s="22"/>
      <c r="F33" s="23"/>
    </row>
    <row r="34" spans="2:6" s="13" customFormat="1" ht="19.899999999999999" customHeight="1" x14ac:dyDescent="0.2">
      <c r="B34" s="19" t="s">
        <v>36</v>
      </c>
      <c r="C34" s="24"/>
      <c r="D34" s="25"/>
      <c r="E34" s="22" t="e">
        <f>+#REF!-#REF!</f>
        <v>#REF!</v>
      </c>
      <c r="F34" s="23" t="e">
        <f>-C34-#REF!</f>
        <v>#REF!</v>
      </c>
    </row>
    <row r="35" spans="2:6" s="13" customFormat="1" ht="19.899999999999999" customHeight="1" x14ac:dyDescent="0.2">
      <c r="B35" s="19" t="s">
        <v>37</v>
      </c>
      <c r="C35" s="24">
        <v>415851</v>
      </c>
      <c r="D35" s="25"/>
      <c r="E35" s="32"/>
      <c r="F35" s="23"/>
    </row>
    <row r="36" spans="2:6" s="13" customFormat="1" ht="19.899999999999999" customHeight="1" x14ac:dyDescent="0.2">
      <c r="B36" s="19" t="s">
        <v>38</v>
      </c>
      <c r="C36" s="24">
        <f>+'[1]Transf. y subv.'!F24+'[1]Transf. y subv.'!F25+'[1]Transf. y subv.'!F26+'[1]Transf. y subv.'!F30+'[1]Transf. y subv.'!F32</f>
        <v>8118301.7799999993</v>
      </c>
      <c r="D36" s="25"/>
      <c r="E36" s="32"/>
      <c r="F36" s="23"/>
    </row>
    <row r="37" spans="2:6" s="13" customFormat="1" ht="19.899999999999999" customHeight="1" x14ac:dyDescent="0.2">
      <c r="B37" s="19" t="s">
        <v>39</v>
      </c>
      <c r="C37" s="24">
        <v>114920.35</v>
      </c>
      <c r="D37" s="25"/>
      <c r="E37" s="22" t="e">
        <f>+#REF!-#REF!</f>
        <v>#REF!</v>
      </c>
      <c r="F37" s="23" t="e">
        <f>-C37-#REF!</f>
        <v>#REF!</v>
      </c>
    </row>
    <row r="38" spans="2:6" s="13" customFormat="1" ht="19.899999999999999" customHeight="1" x14ac:dyDescent="0.2">
      <c r="B38" s="19" t="s">
        <v>40</v>
      </c>
      <c r="C38" s="24"/>
      <c r="D38" s="25"/>
      <c r="E38" s="32"/>
      <c r="F38" s="23"/>
    </row>
    <row r="39" spans="2:6" s="13" customFormat="1" ht="19.899999999999999" customHeight="1" x14ac:dyDescent="0.2">
      <c r="B39" s="26" t="s">
        <v>41</v>
      </c>
      <c r="C39" s="15">
        <f>SUM(C40:C45)</f>
        <v>-1953605.9</v>
      </c>
      <c r="D39" s="27"/>
      <c r="E39" s="17" t="e">
        <f>+#REF!-#REF!</f>
        <v>#REF!</v>
      </c>
      <c r="F39" s="18" t="e">
        <f>+C39-#REF!</f>
        <v>#REF!</v>
      </c>
    </row>
    <row r="40" spans="2:6" s="13" customFormat="1" ht="19.899999999999999" customHeight="1" x14ac:dyDescent="0.2">
      <c r="B40" s="19" t="s">
        <v>42</v>
      </c>
      <c r="C40" s="24">
        <f>-1475362.99-26923.08</f>
        <v>-1502286.07</v>
      </c>
      <c r="D40" s="25"/>
      <c r="E40" s="22" t="e">
        <f>+#REF!-#REF!</f>
        <v>#REF!</v>
      </c>
      <c r="F40" s="23" t="e">
        <f>-C40-#REF!</f>
        <v>#REF!</v>
      </c>
    </row>
    <row r="41" spans="2:6" s="13" customFormat="1" ht="19.899999999999999" customHeight="1" x14ac:dyDescent="0.2">
      <c r="B41" s="19" t="s">
        <v>43</v>
      </c>
      <c r="C41" s="24">
        <v>0</v>
      </c>
      <c r="D41" s="25"/>
      <c r="E41" s="22" t="e">
        <f>+#REF!-#REF!</f>
        <v>#REF!</v>
      </c>
      <c r="F41" s="23" t="e">
        <f>-C41-#REF!</f>
        <v>#REF!</v>
      </c>
    </row>
    <row r="42" spans="2:6" s="13" customFormat="1" ht="19.899999999999999" customHeight="1" x14ac:dyDescent="0.2">
      <c r="B42" s="19" t="s">
        <v>44</v>
      </c>
      <c r="C42" s="24">
        <f>-443242.91-8076.92</f>
        <v>-451319.82999999996</v>
      </c>
      <c r="D42" s="25"/>
      <c r="E42" s="22" t="e">
        <f>+#REF!-#REF!</f>
        <v>#REF!</v>
      </c>
      <c r="F42" s="23" t="e">
        <f>-C42-#REF!</f>
        <v>#REF!</v>
      </c>
    </row>
    <row r="43" spans="2:6" s="13" customFormat="1" ht="19.899999999999999" customHeight="1" x14ac:dyDescent="0.2">
      <c r="B43" s="19" t="s">
        <v>45</v>
      </c>
      <c r="C43" s="24"/>
      <c r="D43" s="25"/>
      <c r="E43" s="22" t="e">
        <f>+#REF!-#REF!</f>
        <v>#REF!</v>
      </c>
      <c r="F43" s="23" t="e">
        <f>-C43-#REF!</f>
        <v>#REF!</v>
      </c>
    </row>
    <row r="44" spans="2:6" s="13" customFormat="1" ht="19.899999999999999" customHeight="1" x14ac:dyDescent="0.2">
      <c r="B44" s="19" t="s">
        <v>46</v>
      </c>
      <c r="C44" s="24">
        <v>0</v>
      </c>
      <c r="D44" s="25"/>
      <c r="E44" s="32"/>
      <c r="F44" s="23"/>
    </row>
    <row r="45" spans="2:6" s="13" customFormat="1" ht="19.899999999999999" customHeight="1" x14ac:dyDescent="0.2">
      <c r="B45" s="19" t="s">
        <v>47</v>
      </c>
      <c r="C45" s="24"/>
      <c r="D45" s="25"/>
      <c r="E45" s="32"/>
      <c r="F45" s="34"/>
    </row>
    <row r="46" spans="2:6" s="13" customFormat="1" ht="19.899999999999999" hidden="1" customHeight="1" x14ac:dyDescent="0.2">
      <c r="B46" s="19" t="s">
        <v>48</v>
      </c>
      <c r="C46" s="24"/>
      <c r="D46" s="25"/>
      <c r="E46" s="32"/>
      <c r="F46" s="34"/>
    </row>
    <row r="47" spans="2:6" s="13" customFormat="1" ht="19.899999999999999" customHeight="1" x14ac:dyDescent="0.2">
      <c r="B47" s="14" t="s">
        <v>49</v>
      </c>
      <c r="C47" s="15">
        <f>+C48+C49+C50+C51</f>
        <v>-10293992.414205607</v>
      </c>
      <c r="D47" s="27"/>
      <c r="E47" s="17" t="e">
        <f>+#REF!-#REF!</f>
        <v>#REF!</v>
      </c>
      <c r="F47" s="18" t="e">
        <f>+C47-#REF!</f>
        <v>#REF!</v>
      </c>
    </row>
    <row r="48" spans="2:6" s="13" customFormat="1" ht="19.899999999999999" customHeight="1" x14ac:dyDescent="0.2">
      <c r="B48" s="19" t="s">
        <v>50</v>
      </c>
      <c r="C48" s="24">
        <f>-8258282.43-401931.86-24299.06+388700-556000+0.05-[1]Encomiendas!J25-1500000+54933.37</f>
        <v>-10287992.414205607</v>
      </c>
      <c r="D48" s="25"/>
      <c r="E48" s="22" t="e">
        <f>+#REF!-#REF!</f>
        <v>#REF!</v>
      </c>
      <c r="F48" s="23" t="e">
        <f>-C48-#REF!</f>
        <v>#REF!</v>
      </c>
    </row>
    <row r="49" spans="1:6" s="13" customFormat="1" ht="19.899999999999999" customHeight="1" x14ac:dyDescent="0.2">
      <c r="B49" s="19" t="s">
        <v>51</v>
      </c>
      <c r="C49" s="24">
        <v>-6000</v>
      </c>
      <c r="D49" s="25"/>
      <c r="E49" s="22" t="e">
        <f>+#REF!-#REF!</f>
        <v>#REF!</v>
      </c>
      <c r="F49" s="23" t="e">
        <f>-C49-#REF!</f>
        <v>#REF!</v>
      </c>
    </row>
    <row r="50" spans="1:6" s="13" customFormat="1" ht="19.899999999999999" customHeight="1" x14ac:dyDescent="0.2">
      <c r="B50" s="19" t="s">
        <v>52</v>
      </c>
      <c r="C50" s="24">
        <v>0</v>
      </c>
      <c r="D50" s="21"/>
      <c r="E50" s="22" t="e">
        <f>+#REF!-#REF!</f>
        <v>#REF!</v>
      </c>
      <c r="F50" s="23" t="e">
        <f>-C50-#REF!</f>
        <v>#REF!</v>
      </c>
    </row>
    <row r="51" spans="1:6" s="13" customFormat="1" ht="19.899999999999999" customHeight="1" x14ac:dyDescent="0.2">
      <c r="B51" s="19" t="s">
        <v>53</v>
      </c>
      <c r="C51" s="29"/>
      <c r="D51" s="35"/>
      <c r="E51" s="36"/>
      <c r="F51" s="23"/>
    </row>
    <row r="52" spans="1:6" s="13" customFormat="1" ht="19.899999999999999" customHeight="1" x14ac:dyDescent="0.2">
      <c r="B52" s="14" t="s">
        <v>54</v>
      </c>
      <c r="C52" s="15">
        <f>SUM(C53:C55)</f>
        <v>-103216.16</v>
      </c>
      <c r="D52" s="27"/>
      <c r="E52" s="17" t="e">
        <f>+#REF!-#REF!</f>
        <v>#REF!</v>
      </c>
      <c r="F52" s="18" t="e">
        <f>+C52-#REF!</f>
        <v>#REF!</v>
      </c>
    </row>
    <row r="53" spans="1:6" s="13" customFormat="1" ht="19.899999999999999" customHeight="1" x14ac:dyDescent="0.2">
      <c r="B53" s="19" t="s">
        <v>55</v>
      </c>
      <c r="C53" s="29">
        <v>-37720.93</v>
      </c>
      <c r="D53" s="27"/>
      <c r="E53" s="17"/>
      <c r="F53" s="18"/>
    </row>
    <row r="54" spans="1:6" s="13" customFormat="1" ht="19.899999999999999" customHeight="1" x14ac:dyDescent="0.2">
      <c r="B54" s="19" t="s">
        <v>56</v>
      </c>
      <c r="C54" s="29">
        <v>-65495.23</v>
      </c>
      <c r="D54" s="27"/>
      <c r="E54" s="17"/>
      <c r="F54" s="18"/>
    </row>
    <row r="55" spans="1:6" s="13" customFormat="1" ht="19.899999999999999" customHeight="1" x14ac:dyDescent="0.2">
      <c r="B55" s="19" t="s">
        <v>57</v>
      </c>
      <c r="C55" s="29"/>
      <c r="D55" s="27"/>
      <c r="E55" s="17"/>
      <c r="F55" s="18"/>
    </row>
    <row r="56" spans="1:6" s="13" customFormat="1" ht="25.5" customHeight="1" x14ac:dyDescent="0.2">
      <c r="A56" s="37"/>
      <c r="B56" s="26" t="s">
        <v>58</v>
      </c>
      <c r="C56" s="29">
        <v>5826.05</v>
      </c>
      <c r="D56" s="27"/>
      <c r="E56" s="17" t="e">
        <f>+#REF!-#REF!</f>
        <v>#REF!</v>
      </c>
      <c r="F56" s="18" t="e">
        <f>+C56-#REF!</f>
        <v>#REF!</v>
      </c>
    </row>
    <row r="57" spans="1:6" s="13" customFormat="1" ht="24.75" customHeight="1" x14ac:dyDescent="0.2">
      <c r="B57" s="26" t="s">
        <v>59</v>
      </c>
      <c r="C57" s="29"/>
      <c r="D57" s="16"/>
      <c r="E57" s="17"/>
      <c r="F57" s="23"/>
    </row>
    <row r="58" spans="1:6" s="13" customFormat="1" ht="28.5" customHeight="1" x14ac:dyDescent="0.2">
      <c r="B58" s="26" t="s">
        <v>60</v>
      </c>
      <c r="C58" s="15">
        <f>C59+C63</f>
        <v>0</v>
      </c>
      <c r="D58" s="27"/>
      <c r="E58" s="17" t="e">
        <f>+#REF!-#REF!</f>
        <v>#REF!</v>
      </c>
      <c r="F58" s="18" t="e">
        <f>+C58-#REF!</f>
        <v>#REF!</v>
      </c>
    </row>
    <row r="59" spans="1:6" s="13" customFormat="1" ht="19.899999999999999" customHeight="1" x14ac:dyDescent="0.2">
      <c r="B59" s="19" t="s">
        <v>61</v>
      </c>
      <c r="C59" s="20">
        <f>SUM(C60:C62)</f>
        <v>0</v>
      </c>
      <c r="D59" s="21"/>
      <c r="E59" s="22"/>
      <c r="F59" s="23"/>
    </row>
    <row r="60" spans="1:6" s="13" customFormat="1" ht="19.899999999999999" customHeight="1" x14ac:dyDescent="0.2">
      <c r="B60" s="19" t="s">
        <v>62</v>
      </c>
      <c r="C60" s="24"/>
      <c r="D60" s="21"/>
      <c r="E60" s="22"/>
      <c r="F60" s="23"/>
    </row>
    <row r="61" spans="1:6" s="13" customFormat="1" ht="19.899999999999999" customHeight="1" x14ac:dyDescent="0.2">
      <c r="B61" s="19" t="s">
        <v>63</v>
      </c>
      <c r="C61" s="24">
        <v>0</v>
      </c>
      <c r="D61" s="21"/>
      <c r="E61" s="22"/>
      <c r="F61" s="23"/>
    </row>
    <row r="62" spans="1:6" s="13" customFormat="1" ht="19.899999999999999" customHeight="1" x14ac:dyDescent="0.2">
      <c r="B62" s="19" t="s">
        <v>64</v>
      </c>
      <c r="C62" s="24"/>
      <c r="D62" s="21"/>
      <c r="E62" s="22"/>
      <c r="F62" s="23"/>
    </row>
    <row r="63" spans="1:6" s="13" customFormat="1" ht="19.899999999999999" customHeight="1" x14ac:dyDescent="0.2">
      <c r="B63" s="19" t="s">
        <v>65</v>
      </c>
      <c r="C63" s="20">
        <f>SUM(C64:C66)</f>
        <v>0</v>
      </c>
      <c r="D63" s="25"/>
      <c r="E63" s="22" t="e">
        <f>+#REF!-#REF!</f>
        <v>#REF!</v>
      </c>
      <c r="F63" s="23" t="e">
        <f>-C63-#REF!</f>
        <v>#REF!</v>
      </c>
    </row>
    <row r="64" spans="1:6" s="13" customFormat="1" ht="19.899999999999999" customHeight="1" x14ac:dyDescent="0.2">
      <c r="B64" s="19" t="s">
        <v>62</v>
      </c>
      <c r="C64" s="24"/>
      <c r="D64" s="25"/>
      <c r="E64" s="22"/>
      <c r="F64" s="23"/>
    </row>
    <row r="65" spans="1:6" s="13" customFormat="1" ht="19.899999999999999" customHeight="1" x14ac:dyDescent="0.2">
      <c r="B65" s="19" t="s">
        <v>63</v>
      </c>
      <c r="C65" s="24"/>
      <c r="D65" s="25"/>
      <c r="E65" s="22"/>
      <c r="F65" s="23"/>
    </row>
    <row r="66" spans="1:6" s="13" customFormat="1" ht="19.899999999999999" customHeight="1" x14ac:dyDescent="0.2">
      <c r="B66" s="19" t="s">
        <v>64</v>
      </c>
      <c r="C66" s="24"/>
      <c r="D66" s="25"/>
      <c r="E66" s="22"/>
      <c r="F66" s="23"/>
    </row>
    <row r="67" spans="1:6" s="13" customFormat="1" ht="27" customHeight="1" x14ac:dyDescent="0.2">
      <c r="B67" s="26" t="s">
        <v>66</v>
      </c>
      <c r="C67" s="24"/>
      <c r="D67" s="25"/>
      <c r="E67" s="22"/>
      <c r="F67" s="23"/>
    </row>
    <row r="68" spans="1:6" s="13" customFormat="1" ht="27.6" customHeight="1" x14ac:dyDescent="0.2">
      <c r="B68" s="26" t="s">
        <v>67</v>
      </c>
      <c r="C68" s="15">
        <f>SUM(C69:C71)</f>
        <v>0</v>
      </c>
      <c r="D68" s="25"/>
      <c r="E68" s="22"/>
      <c r="F68" s="23"/>
    </row>
    <row r="69" spans="1:6" s="13" customFormat="1" ht="19.899999999999999" customHeight="1" x14ac:dyDescent="0.2">
      <c r="B69" s="19" t="s">
        <v>68</v>
      </c>
      <c r="C69" s="24"/>
      <c r="D69" s="25"/>
      <c r="E69" s="22"/>
      <c r="F69" s="23"/>
    </row>
    <row r="70" spans="1:6" s="13" customFormat="1" ht="19.899999999999999" customHeight="1" x14ac:dyDescent="0.2">
      <c r="B70" s="19" t="s">
        <v>69</v>
      </c>
      <c r="C70" s="24"/>
      <c r="D70" s="25"/>
      <c r="E70" s="22"/>
      <c r="F70" s="23"/>
    </row>
    <row r="71" spans="1:6" s="13" customFormat="1" ht="19.899999999999999" customHeight="1" x14ac:dyDescent="0.2">
      <c r="B71" s="19" t="s">
        <v>70</v>
      </c>
      <c r="C71" s="24"/>
      <c r="D71" s="25"/>
      <c r="E71" s="22"/>
      <c r="F71" s="23"/>
    </row>
    <row r="72" spans="1:6" s="13" customFormat="1" ht="29.25" customHeight="1" x14ac:dyDescent="0.2">
      <c r="A72" s="37"/>
      <c r="B72" s="26" t="s">
        <v>71</v>
      </c>
      <c r="C72" s="15">
        <f>SUM(C73:C74)</f>
        <v>0</v>
      </c>
      <c r="D72" s="25"/>
      <c r="E72" s="22" t="e">
        <f>+#REF!-#REF!</f>
        <v>#REF!</v>
      </c>
      <c r="F72" s="23" t="e">
        <f>-C72-#REF!</f>
        <v>#REF!</v>
      </c>
    </row>
    <row r="73" spans="1:6" s="13" customFormat="1" ht="22.15" customHeight="1" x14ac:dyDescent="0.2">
      <c r="A73" s="37"/>
      <c r="B73" s="19" t="s">
        <v>72</v>
      </c>
      <c r="C73" s="29">
        <v>0</v>
      </c>
      <c r="D73" s="25"/>
      <c r="E73" s="22"/>
      <c r="F73" s="23"/>
    </row>
    <row r="74" spans="1:6" s="13" customFormat="1" ht="21.6" customHeight="1" x14ac:dyDescent="0.2">
      <c r="A74" s="37"/>
      <c r="B74" s="19" t="s">
        <v>73</v>
      </c>
      <c r="C74" s="29">
        <v>0</v>
      </c>
      <c r="D74" s="25"/>
      <c r="E74" s="22"/>
      <c r="F74" s="23"/>
    </row>
    <row r="75" spans="1:6" s="13" customFormat="1" ht="33.6" customHeight="1" x14ac:dyDescent="0.2">
      <c r="B75" s="26" t="s">
        <v>74</v>
      </c>
      <c r="C75" s="15">
        <f>C5+C18+C21+C22+C27+C39+C47+C52+C56+C57+C58+C72+C67+C68</f>
        <v>-1903345.9442056087</v>
      </c>
      <c r="D75" s="16"/>
      <c r="E75" s="17" t="e">
        <f>+#REF!-#REF!</f>
        <v>#REF!</v>
      </c>
      <c r="F75" s="18" t="e">
        <f>+C75-#REF!</f>
        <v>#REF!</v>
      </c>
    </row>
    <row r="76" spans="1:6" s="13" customFormat="1" ht="27.75" customHeight="1" x14ac:dyDescent="0.2">
      <c r="B76" s="26" t="s">
        <v>75</v>
      </c>
      <c r="C76" s="15">
        <f>SUM(C77+C80+C83)</f>
        <v>3000</v>
      </c>
      <c r="D76" s="16"/>
      <c r="E76" s="17" t="e">
        <f>+#REF!-#REF!</f>
        <v>#REF!</v>
      </c>
      <c r="F76" s="18" t="e">
        <f>+C76-#REF!</f>
        <v>#REF!</v>
      </c>
    </row>
    <row r="77" spans="1:6" s="13" customFormat="1" ht="19.899999999999999" customHeight="1" x14ac:dyDescent="0.2">
      <c r="B77" s="19" t="s">
        <v>76</v>
      </c>
      <c r="C77" s="20">
        <f>SUM(C78:C79)</f>
        <v>0</v>
      </c>
      <c r="D77" s="25"/>
      <c r="E77" s="32"/>
      <c r="F77" s="23"/>
    </row>
    <row r="78" spans="1:6" s="13" customFormat="1" ht="19.899999999999999" customHeight="1" x14ac:dyDescent="0.2">
      <c r="B78" s="19" t="s">
        <v>77</v>
      </c>
      <c r="C78" s="24"/>
      <c r="D78" s="25"/>
      <c r="E78" s="32"/>
      <c r="F78" s="23"/>
    </row>
    <row r="79" spans="1:6" s="13" customFormat="1" ht="19.899999999999999" customHeight="1" x14ac:dyDescent="0.2">
      <c r="B79" s="19" t="s">
        <v>78</v>
      </c>
      <c r="C79" s="24"/>
      <c r="D79" s="25"/>
      <c r="E79" s="32"/>
      <c r="F79" s="23"/>
    </row>
    <row r="80" spans="1:6" s="13" customFormat="1" ht="19.899999999999999" customHeight="1" x14ac:dyDescent="0.2">
      <c r="B80" s="19" t="s">
        <v>79</v>
      </c>
      <c r="C80" s="20">
        <f>SUM(C81:C82)</f>
        <v>3000</v>
      </c>
      <c r="D80" s="25"/>
      <c r="E80" s="22" t="e">
        <f>+#REF!-#REF!</f>
        <v>#REF!</v>
      </c>
      <c r="F80" s="23" t="e">
        <f>-C80-#REF!</f>
        <v>#REF!</v>
      </c>
    </row>
    <row r="81" spans="2:6" s="13" customFormat="1" ht="19.899999999999999" customHeight="1" x14ac:dyDescent="0.2">
      <c r="B81" s="19" t="s">
        <v>80</v>
      </c>
      <c r="C81" s="24"/>
      <c r="D81" s="25"/>
      <c r="E81" s="32"/>
      <c r="F81" s="23"/>
    </row>
    <row r="82" spans="2:6" s="13" customFormat="1" ht="19.899999999999999" customHeight="1" x14ac:dyDescent="0.2">
      <c r="B82" s="19" t="s">
        <v>81</v>
      </c>
      <c r="C82" s="24">
        <v>3000</v>
      </c>
      <c r="D82" s="38"/>
      <c r="E82" s="22" t="e">
        <f>+#REF!-#REF!</f>
        <v>#REF!</v>
      </c>
      <c r="F82" s="23" t="e">
        <f>-C82-#REF!</f>
        <v>#REF!</v>
      </c>
    </row>
    <row r="83" spans="2:6" s="13" customFormat="1" ht="19.899999999999999" customHeight="1" x14ac:dyDescent="0.2">
      <c r="B83" s="19" t="s">
        <v>82</v>
      </c>
      <c r="C83" s="24"/>
      <c r="D83" s="38"/>
      <c r="E83" s="22"/>
      <c r="F83" s="23"/>
    </row>
    <row r="84" spans="2:6" s="13" customFormat="1" ht="19.899999999999999" customHeight="1" x14ac:dyDescent="0.2">
      <c r="B84" s="26" t="s">
        <v>83</v>
      </c>
      <c r="C84" s="15">
        <f>C85+C86+C87</f>
        <v>-2850.07</v>
      </c>
      <c r="D84" s="27"/>
      <c r="E84" s="17" t="e">
        <f>+#REF!-#REF!</f>
        <v>#REF!</v>
      </c>
      <c r="F84" s="18" t="e">
        <f>+C84-#REF!</f>
        <v>#REF!</v>
      </c>
    </row>
    <row r="85" spans="2:6" s="13" customFormat="1" ht="19.899999999999999" customHeight="1" x14ac:dyDescent="0.2">
      <c r="B85" s="19" t="s">
        <v>84</v>
      </c>
      <c r="C85" s="24"/>
      <c r="D85" s="25"/>
      <c r="E85" s="32"/>
      <c r="F85" s="23"/>
    </row>
    <row r="86" spans="2:6" s="13" customFormat="1" ht="19.899999999999999" customHeight="1" x14ac:dyDescent="0.2">
      <c r="B86" s="19" t="s">
        <v>85</v>
      </c>
      <c r="C86" s="24">
        <v>-2850.07</v>
      </c>
      <c r="D86" s="38"/>
      <c r="E86" s="39"/>
      <c r="F86" s="23"/>
    </row>
    <row r="87" spans="2:6" s="13" customFormat="1" ht="19.899999999999999" customHeight="1" x14ac:dyDescent="0.2">
      <c r="B87" s="19" t="s">
        <v>86</v>
      </c>
      <c r="C87" s="29"/>
      <c r="D87" s="40"/>
      <c r="E87" s="41"/>
      <c r="F87" s="23"/>
    </row>
    <row r="88" spans="2:6" s="13" customFormat="1" ht="24.75" customHeight="1" x14ac:dyDescent="0.2">
      <c r="B88" s="26" t="s">
        <v>87</v>
      </c>
      <c r="C88" s="15">
        <f>C89+C90</f>
        <v>0</v>
      </c>
      <c r="D88" s="27"/>
      <c r="E88" s="17" t="e">
        <f>+#REF!-#REF!</f>
        <v>#REF!</v>
      </c>
      <c r="F88" s="18" t="e">
        <f>+C88-#REF!</f>
        <v>#REF!</v>
      </c>
    </row>
    <row r="89" spans="2:6" s="13" customFormat="1" ht="19.899999999999999" customHeight="1" x14ac:dyDescent="0.2">
      <c r="B89" s="19" t="s">
        <v>88</v>
      </c>
      <c r="C89" s="29"/>
      <c r="D89" s="40"/>
      <c r="E89" s="41"/>
      <c r="F89" s="23"/>
    </row>
    <row r="90" spans="2:6" s="13" customFormat="1" ht="28.5" customHeight="1" x14ac:dyDescent="0.2">
      <c r="B90" s="42" t="s">
        <v>89</v>
      </c>
      <c r="C90" s="29"/>
      <c r="D90" s="40"/>
      <c r="E90" s="41"/>
      <c r="F90" s="23"/>
    </row>
    <row r="91" spans="2:6" s="13" customFormat="1" ht="21.75" customHeight="1" x14ac:dyDescent="0.2">
      <c r="B91" s="26" t="s">
        <v>90</v>
      </c>
      <c r="C91" s="29">
        <v>0</v>
      </c>
      <c r="D91" s="27"/>
      <c r="E91" s="28"/>
      <c r="F91" s="23"/>
    </row>
    <row r="92" spans="2:6" s="13" customFormat="1" ht="28.5" customHeight="1" x14ac:dyDescent="0.2">
      <c r="B92" s="26" t="s">
        <v>91</v>
      </c>
      <c r="C92" s="15">
        <f>SUM(C93:C94)</f>
        <v>0</v>
      </c>
      <c r="D92" s="16"/>
      <c r="E92" s="17"/>
      <c r="F92" s="23"/>
    </row>
    <row r="93" spans="2:6" s="13" customFormat="1" ht="20.25" customHeight="1" x14ac:dyDescent="0.2">
      <c r="B93" s="19" t="s">
        <v>92</v>
      </c>
      <c r="C93" s="29"/>
      <c r="D93" s="35"/>
      <c r="E93" s="36"/>
      <c r="F93" s="23"/>
    </row>
    <row r="94" spans="2:6" s="13" customFormat="1" ht="17.25" customHeight="1" x14ac:dyDescent="0.2">
      <c r="B94" s="42" t="s">
        <v>93</v>
      </c>
      <c r="C94" s="29"/>
      <c r="D94" s="35"/>
      <c r="E94" s="36"/>
      <c r="F94" s="23"/>
    </row>
    <row r="95" spans="2:6" s="13" customFormat="1" ht="17.25" customHeight="1" x14ac:dyDescent="0.2">
      <c r="B95" s="26" t="s">
        <v>94</v>
      </c>
      <c r="C95" s="15">
        <f>SUM(C96:C97)</f>
        <v>0</v>
      </c>
      <c r="D95" s="35"/>
      <c r="E95" s="36"/>
      <c r="F95" s="23"/>
    </row>
    <row r="96" spans="2:6" s="13" customFormat="1" ht="17.25" customHeight="1" x14ac:dyDescent="0.2">
      <c r="B96" s="26" t="s">
        <v>95</v>
      </c>
      <c r="C96" s="29"/>
      <c r="D96" s="35"/>
      <c r="E96" s="36"/>
      <c r="F96" s="23"/>
    </row>
    <row r="97" spans="2:6" s="13" customFormat="1" ht="17.25" customHeight="1" x14ac:dyDescent="0.2">
      <c r="B97" s="26" t="s">
        <v>96</v>
      </c>
      <c r="C97" s="29"/>
      <c r="D97" s="35"/>
      <c r="E97" s="36"/>
      <c r="F97" s="23"/>
    </row>
    <row r="98" spans="2:6" s="13" customFormat="1" ht="19.899999999999999" customHeight="1" x14ac:dyDescent="0.2">
      <c r="B98" s="43" t="s">
        <v>97</v>
      </c>
      <c r="C98" s="15">
        <f>C76+C84+C88+C91+C92+C95</f>
        <v>149.92999999999984</v>
      </c>
      <c r="D98" s="16"/>
      <c r="E98" s="17" t="e">
        <f>+#REF!-#REF!</f>
        <v>#REF!</v>
      </c>
      <c r="F98" s="18" t="e">
        <f>+C98-#REF!</f>
        <v>#REF!</v>
      </c>
    </row>
    <row r="99" spans="2:6" s="13" customFormat="1" ht="19.899999999999999" customHeight="1" x14ac:dyDescent="0.2">
      <c r="B99" s="43" t="s">
        <v>98</v>
      </c>
      <c r="C99" s="44">
        <f>C98+C75</f>
        <v>-1903196.0142056087</v>
      </c>
      <c r="D99" s="45"/>
      <c r="E99" s="17" t="e">
        <f>+#REF!-#REF!</f>
        <v>#REF!</v>
      </c>
      <c r="F99" s="18" t="e">
        <f>+C99-#REF!</f>
        <v>#REF!</v>
      </c>
    </row>
    <row r="100" spans="2:6" s="13" customFormat="1" ht="21.75" customHeight="1" x14ac:dyDescent="0.2">
      <c r="B100" s="26" t="s">
        <v>99</v>
      </c>
      <c r="C100" s="46"/>
      <c r="D100" s="47"/>
      <c r="E100" s="17" t="e">
        <f>+#REF!-#REF!</f>
        <v>#REF!</v>
      </c>
      <c r="F100" s="18" t="e">
        <f>+C100-#REF!</f>
        <v>#REF!</v>
      </c>
    </row>
    <row r="101" spans="2:6" s="13" customFormat="1" ht="31.5" customHeight="1" x14ac:dyDescent="0.2">
      <c r="B101" s="48" t="s">
        <v>100</v>
      </c>
      <c r="C101" s="15">
        <f>C99+C100</f>
        <v>-1903196.0142056087</v>
      </c>
      <c r="D101" s="16"/>
      <c r="E101" s="17" t="e">
        <f>+#REF!-#REF!</f>
        <v>#REF!</v>
      </c>
      <c r="F101" s="18" t="e">
        <f>+C101-#REF!</f>
        <v>#REF!</v>
      </c>
    </row>
    <row r="102" spans="2:6" s="13" customFormat="1" ht="19.899999999999999" customHeight="1" x14ac:dyDescent="0.2">
      <c r="B102" s="43" t="s">
        <v>101</v>
      </c>
      <c r="C102" s="29"/>
      <c r="D102" s="35"/>
      <c r="E102" s="17" t="e">
        <f>+#REF!-#REF!</f>
        <v>#REF!</v>
      </c>
      <c r="F102" s="18" t="e">
        <f>+C102-#REF!</f>
        <v>#REF!</v>
      </c>
    </row>
    <row r="103" spans="2:6" s="13" customFormat="1" ht="29.25" customHeight="1" x14ac:dyDescent="0.2">
      <c r="B103" s="26" t="s">
        <v>102</v>
      </c>
      <c r="C103" s="29"/>
      <c r="D103" s="35"/>
      <c r="E103" s="17" t="e">
        <f>+#REF!-#REF!</f>
        <v>#REF!</v>
      </c>
      <c r="F103" s="18" t="e">
        <f>+C103-#REF!</f>
        <v>#REF!</v>
      </c>
    </row>
    <row r="104" spans="2:6" s="13" customFormat="1" ht="39.75" customHeight="1" x14ac:dyDescent="0.2">
      <c r="B104" s="49" t="s">
        <v>103</v>
      </c>
      <c r="C104" s="15">
        <f>C101+C102+C103</f>
        <v>-1903196.0142056087</v>
      </c>
      <c r="D104" s="40"/>
      <c r="E104" s="17" t="e">
        <f>+#REF!-#REF!</f>
        <v>#REF!</v>
      </c>
      <c r="F104" s="18" t="e">
        <f>+C104-#REF!</f>
        <v>#REF!</v>
      </c>
    </row>
    <row r="105" spans="2:6" ht="19.899999999999999" customHeight="1" x14ac:dyDescent="0.2">
      <c r="C105" s="50"/>
      <c r="D105" s="50"/>
      <c r="E105" s="51"/>
      <c r="F105" s="52"/>
    </row>
    <row r="106" spans="2:6" ht="19.899999999999999" hidden="1" customHeight="1" x14ac:dyDescent="0.2">
      <c r="B106" s="53" t="s">
        <v>104</v>
      </c>
      <c r="C106" s="54"/>
      <c r="D106" s="54"/>
      <c r="E106" s="55"/>
    </row>
    <row r="107" spans="2:6" ht="19.899999999999999" hidden="1" customHeight="1" x14ac:dyDescent="0.2">
      <c r="B107" s="2" t="s">
        <v>105</v>
      </c>
      <c r="C107" s="50"/>
      <c r="D107" s="50"/>
      <c r="E107" s="51"/>
    </row>
    <row r="108" spans="2:6" ht="19.899999999999999" hidden="1" customHeight="1" x14ac:dyDescent="0.2">
      <c r="C108" s="50"/>
      <c r="D108" s="50"/>
      <c r="E108" s="51"/>
    </row>
    <row r="109" spans="2:6" ht="19.899999999999999" hidden="1" customHeight="1" x14ac:dyDescent="0.2">
      <c r="C109" s="50"/>
      <c r="D109" s="50"/>
      <c r="E109" s="51"/>
    </row>
    <row r="110" spans="2:6" ht="19.899999999999999" hidden="1" customHeight="1" x14ac:dyDescent="0.2">
      <c r="C110" s="50"/>
      <c r="D110" s="50"/>
      <c r="E110" s="51"/>
    </row>
    <row r="111" spans="2:6" ht="19.899999999999999" hidden="1" customHeight="1" x14ac:dyDescent="0.2">
      <c r="C111" s="50"/>
      <c r="D111" s="50"/>
      <c r="E111" s="51"/>
    </row>
    <row r="112" spans="2:6" ht="19.899999999999999" hidden="1" customHeight="1" x14ac:dyDescent="0.2">
      <c r="C112" s="56">
        <f>+PASIVO!C18</f>
        <v>-1903196.0142056087</v>
      </c>
      <c r="D112" s="56"/>
      <c r="E112" s="57"/>
    </row>
    <row r="113" spans="1:7" ht="19.899999999999999" hidden="1" customHeight="1" x14ac:dyDescent="0.2">
      <c r="C113" s="58">
        <f>C104-C112</f>
        <v>0</v>
      </c>
      <c r="D113" s="58"/>
      <c r="E113" s="59"/>
    </row>
    <row r="114" spans="1:7" s="60" customFormat="1" ht="19.899999999999999" hidden="1" customHeight="1" x14ac:dyDescent="0.2">
      <c r="C114" s="61"/>
      <c r="D114" s="61"/>
      <c r="E114" s="62"/>
      <c r="F114" s="63"/>
    </row>
    <row r="115" spans="1:7" ht="19.899999999999999" hidden="1" customHeight="1" x14ac:dyDescent="0.2">
      <c r="B115" s="2" t="s">
        <v>106</v>
      </c>
      <c r="C115" s="58" t="e">
        <f>+PASIVO!C17-PASIVO!#REF!</f>
        <v>#REF!</v>
      </c>
      <c r="D115" s="58"/>
      <c r="E115" s="59"/>
    </row>
    <row r="116" spans="1:7" ht="19.899999999999999" hidden="1" customHeight="1" x14ac:dyDescent="0.2">
      <c r="B116" s="2" t="s">
        <v>107</v>
      </c>
      <c r="C116" s="58">
        <f>+C104</f>
        <v>-1903196.0142056087</v>
      </c>
      <c r="D116" s="58"/>
      <c r="E116" s="59"/>
    </row>
    <row r="117" spans="1:7" ht="19.899999999999999" hidden="1" customHeight="1" x14ac:dyDescent="0.2">
      <c r="B117" s="2" t="s">
        <v>108</v>
      </c>
      <c r="C117" s="56" t="e">
        <f>SUM(C115:C116)</f>
        <v>#REF!</v>
      </c>
      <c r="D117" s="56"/>
      <c r="E117" s="57"/>
    </row>
    <row r="118" spans="1:7" ht="19.899999999999999" hidden="1" customHeight="1" x14ac:dyDescent="0.2">
      <c r="B118" s="64" t="s">
        <v>109</v>
      </c>
      <c r="C118" s="58" t="e">
        <f>+PASIVO!C17+C104-PASIVO!#REF!</f>
        <v>#REF!</v>
      </c>
      <c r="D118" s="58"/>
      <c r="E118" s="59"/>
    </row>
    <row r="119" spans="1:7" ht="19.899999999999999" hidden="1" customHeight="1" x14ac:dyDescent="0.2">
      <c r="B119" s="2" t="s">
        <v>110</v>
      </c>
      <c r="C119" s="50">
        <v>0</v>
      </c>
      <c r="D119" s="50"/>
      <c r="E119" s="51"/>
    </row>
    <row r="120" spans="1:7" ht="19.899999999999999" hidden="1" customHeight="1" x14ac:dyDescent="0.2">
      <c r="B120" s="2" t="s">
        <v>111</v>
      </c>
      <c r="C120" s="65" t="e">
        <f>+C118-C119</f>
        <v>#REF!</v>
      </c>
      <c r="D120" s="65"/>
      <c r="E120" s="66"/>
    </row>
    <row r="121" spans="1:7" ht="19.899999999999999" hidden="1" customHeight="1" x14ac:dyDescent="0.2">
      <c r="C121" s="50"/>
      <c r="D121" s="50"/>
      <c r="E121" s="51"/>
    </row>
    <row r="122" spans="1:7" ht="19.899999999999999" hidden="1" customHeight="1" x14ac:dyDescent="0.2">
      <c r="C122" s="50"/>
      <c r="D122" s="50"/>
      <c r="E122" s="51"/>
    </row>
    <row r="123" spans="1:7" ht="19.899999999999999" hidden="1" customHeight="1" x14ac:dyDescent="0.2">
      <c r="C123" s="50"/>
      <c r="D123" s="50"/>
      <c r="E123" s="51"/>
    </row>
    <row r="124" spans="1:7" ht="19.899999999999999" hidden="1" customHeight="1" x14ac:dyDescent="0.2">
      <c r="C124" s="50"/>
      <c r="D124" s="50"/>
      <c r="E124" s="51"/>
    </row>
    <row r="125" spans="1:7" ht="19.899999999999999" hidden="1" customHeight="1" x14ac:dyDescent="0.2">
      <c r="C125" s="50"/>
      <c r="D125" s="50"/>
      <c r="E125" s="51"/>
    </row>
    <row r="126" spans="1:7" ht="19.899999999999999" hidden="1" customHeight="1" x14ac:dyDescent="0.2">
      <c r="C126" s="50"/>
      <c r="D126" s="50"/>
      <c r="E126" s="51"/>
    </row>
    <row r="127" spans="1:7" s="1" customFormat="1" ht="19.899999999999999" customHeight="1" x14ac:dyDescent="0.2">
      <c r="A127" s="2"/>
      <c r="B127" s="2"/>
      <c r="C127" s="50"/>
      <c r="D127" s="50"/>
      <c r="E127" s="51"/>
      <c r="G127" s="2"/>
    </row>
    <row r="128" spans="1:7" s="1" customFormat="1" ht="19.899999999999999" customHeight="1" x14ac:dyDescent="0.2">
      <c r="A128" s="2"/>
      <c r="B128" s="2"/>
      <c r="C128" s="50"/>
      <c r="D128" s="50"/>
      <c r="E128" s="51"/>
      <c r="G128" s="2"/>
    </row>
    <row r="129" spans="1:7" s="1" customFormat="1" ht="19.899999999999999" customHeight="1" x14ac:dyDescent="0.2">
      <c r="A129" s="2"/>
      <c r="B129" s="2"/>
      <c r="C129" s="50"/>
      <c r="D129" s="50"/>
      <c r="E129" s="51"/>
      <c r="G129" s="2"/>
    </row>
    <row r="130" spans="1:7" s="1" customFormat="1" ht="19.899999999999999" customHeight="1" x14ac:dyDescent="0.2">
      <c r="A130" s="2"/>
      <c r="B130" s="2"/>
      <c r="C130" s="50"/>
      <c r="D130" s="50"/>
      <c r="E130" s="51"/>
      <c r="G130" s="2"/>
    </row>
    <row r="131" spans="1:7" s="1" customFormat="1" ht="19.899999999999999" customHeight="1" x14ac:dyDescent="0.2">
      <c r="A131" s="2"/>
      <c r="B131" s="2"/>
      <c r="C131" s="50"/>
      <c r="D131" s="50"/>
      <c r="E131" s="51"/>
      <c r="G131" s="2"/>
    </row>
    <row r="132" spans="1:7" s="1" customFormat="1" ht="19.899999999999999" customHeight="1" x14ac:dyDescent="0.2">
      <c r="A132" s="2"/>
      <c r="B132" s="2"/>
      <c r="C132" s="50"/>
      <c r="D132" s="50"/>
      <c r="E132" s="51"/>
      <c r="G132" s="2"/>
    </row>
    <row r="133" spans="1:7" s="1" customFormat="1" ht="19.899999999999999" customHeight="1" x14ac:dyDescent="0.2">
      <c r="A133" s="2"/>
      <c r="B133" s="2"/>
      <c r="C133" s="50"/>
      <c r="D133" s="50"/>
      <c r="E133" s="51"/>
      <c r="G133" s="2"/>
    </row>
    <row r="134" spans="1:7" s="1" customFormat="1" ht="19.899999999999999" customHeight="1" x14ac:dyDescent="0.2">
      <c r="A134" s="2"/>
      <c r="B134" s="2"/>
      <c r="C134" s="50"/>
      <c r="D134" s="50"/>
      <c r="E134" s="51"/>
      <c r="G134" s="2"/>
    </row>
    <row r="135" spans="1:7" s="1" customFormat="1" ht="19.899999999999999" customHeight="1" x14ac:dyDescent="0.2">
      <c r="A135" s="2"/>
      <c r="B135" s="2"/>
      <c r="C135" s="50"/>
      <c r="D135" s="50"/>
      <c r="E135" s="51"/>
      <c r="G135" s="2"/>
    </row>
    <row r="136" spans="1:7" s="1" customFormat="1" ht="19.899999999999999" customHeight="1" x14ac:dyDescent="0.2">
      <c r="A136" s="2"/>
      <c r="B136" s="2"/>
      <c r="C136" s="50"/>
      <c r="D136" s="50"/>
      <c r="E136" s="51"/>
      <c r="G136" s="2"/>
    </row>
    <row r="137" spans="1:7" s="1" customFormat="1" ht="19.899999999999999" customHeight="1" x14ac:dyDescent="0.2">
      <c r="A137" s="2"/>
      <c r="B137" s="2"/>
      <c r="C137" s="50"/>
      <c r="D137" s="50"/>
      <c r="E137" s="51"/>
      <c r="G137" s="2"/>
    </row>
    <row r="138" spans="1:7" s="1" customFormat="1" ht="19.899999999999999" customHeight="1" x14ac:dyDescent="0.2">
      <c r="A138" s="2"/>
      <c r="B138" s="2"/>
      <c r="C138" s="50"/>
      <c r="D138" s="50"/>
      <c r="E138" s="51"/>
      <c r="G138" s="2"/>
    </row>
    <row r="139" spans="1:7" s="1" customFormat="1" ht="19.899999999999999" customHeight="1" x14ac:dyDescent="0.2">
      <c r="A139" s="2"/>
      <c r="B139" s="2"/>
      <c r="C139" s="50"/>
      <c r="D139" s="50"/>
      <c r="E139" s="51"/>
      <c r="G139" s="2"/>
    </row>
    <row r="140" spans="1:7" s="1" customFormat="1" ht="19.899999999999999" customHeight="1" x14ac:dyDescent="0.2">
      <c r="A140" s="2"/>
      <c r="B140" s="2"/>
      <c r="C140" s="50"/>
      <c r="D140" s="50"/>
      <c r="E140" s="51"/>
      <c r="G140" s="2"/>
    </row>
    <row r="141" spans="1:7" s="1" customFormat="1" ht="19.899999999999999" customHeight="1" x14ac:dyDescent="0.2">
      <c r="A141" s="2"/>
      <c r="B141" s="2"/>
      <c r="C141" s="50"/>
      <c r="D141" s="50"/>
      <c r="E141" s="51"/>
      <c r="G141" s="2"/>
    </row>
    <row r="142" spans="1:7" s="1" customFormat="1" ht="19.899999999999999" customHeight="1" x14ac:dyDescent="0.2">
      <c r="A142" s="2"/>
      <c r="B142" s="2"/>
      <c r="C142" s="50"/>
      <c r="D142" s="50"/>
      <c r="E142" s="51"/>
      <c r="G142" s="2"/>
    </row>
    <row r="143" spans="1:7" s="1" customFormat="1" ht="19.899999999999999" customHeight="1" x14ac:dyDescent="0.2">
      <c r="A143" s="2"/>
      <c r="B143" s="2"/>
      <c r="C143" s="50"/>
      <c r="D143" s="50"/>
      <c r="E143" s="51"/>
      <c r="G143" s="2"/>
    </row>
    <row r="144" spans="1:7" s="1" customFormat="1" ht="19.899999999999999" customHeight="1" x14ac:dyDescent="0.2">
      <c r="A144" s="2"/>
      <c r="B144" s="2"/>
      <c r="C144" s="50"/>
      <c r="D144" s="50"/>
      <c r="E144" s="51"/>
      <c r="G144" s="2"/>
    </row>
    <row r="145" spans="1:7" s="1" customFormat="1" ht="19.899999999999999" customHeight="1" x14ac:dyDescent="0.2">
      <c r="A145" s="2"/>
      <c r="B145" s="2"/>
      <c r="C145" s="50"/>
      <c r="D145" s="50"/>
      <c r="E145" s="51"/>
      <c r="G145" s="2"/>
    </row>
    <row r="146" spans="1:7" s="1" customFormat="1" ht="19.899999999999999" customHeight="1" x14ac:dyDescent="0.2">
      <c r="A146" s="2"/>
      <c r="B146" s="2"/>
      <c r="C146" s="50"/>
      <c r="D146" s="50"/>
      <c r="E146" s="51"/>
      <c r="G146" s="2"/>
    </row>
    <row r="147" spans="1:7" s="1" customFormat="1" ht="19.899999999999999" customHeight="1" x14ac:dyDescent="0.2">
      <c r="A147" s="2"/>
      <c r="B147" s="2"/>
      <c r="C147" s="50"/>
      <c r="D147" s="50"/>
      <c r="E147" s="51"/>
      <c r="G147" s="2"/>
    </row>
    <row r="148" spans="1:7" s="1" customFormat="1" ht="19.899999999999999" customHeight="1" x14ac:dyDescent="0.2">
      <c r="A148" s="2"/>
      <c r="B148" s="2"/>
      <c r="C148" s="50"/>
      <c r="D148" s="50"/>
      <c r="E148" s="51"/>
      <c r="G148" s="2"/>
    </row>
    <row r="149" spans="1:7" s="1" customFormat="1" ht="19.899999999999999" customHeight="1" x14ac:dyDescent="0.2">
      <c r="A149" s="2"/>
      <c r="B149" s="2"/>
      <c r="C149" s="50"/>
      <c r="D149" s="50"/>
      <c r="E149" s="51"/>
      <c r="G149" s="2"/>
    </row>
    <row r="150" spans="1:7" s="1" customFormat="1" ht="19.899999999999999" customHeight="1" x14ac:dyDescent="0.2">
      <c r="A150" s="2"/>
      <c r="B150" s="2"/>
      <c r="C150" s="50"/>
      <c r="D150" s="50"/>
      <c r="E150" s="51"/>
      <c r="G150" s="2"/>
    </row>
    <row r="151" spans="1:7" s="1" customFormat="1" ht="19.899999999999999" customHeight="1" x14ac:dyDescent="0.2">
      <c r="A151" s="2"/>
      <c r="B151" s="2"/>
      <c r="C151" s="50"/>
      <c r="D151" s="50"/>
      <c r="E151" s="51"/>
      <c r="G151" s="2"/>
    </row>
    <row r="152" spans="1:7" s="1" customFormat="1" ht="19.899999999999999" customHeight="1" x14ac:dyDescent="0.2">
      <c r="A152" s="2"/>
      <c r="B152" s="2"/>
      <c r="C152" s="50"/>
      <c r="D152" s="50"/>
      <c r="E152" s="51"/>
      <c r="G152" s="2"/>
    </row>
    <row r="153" spans="1:7" s="1" customFormat="1" ht="19.899999999999999" customHeight="1" x14ac:dyDescent="0.2">
      <c r="A153" s="2"/>
      <c r="B153" s="2"/>
      <c r="C153" s="50"/>
      <c r="D153" s="50"/>
      <c r="E153" s="51"/>
      <c r="G153" s="2"/>
    </row>
    <row r="154" spans="1:7" s="1" customFormat="1" ht="19.899999999999999" customHeight="1" x14ac:dyDescent="0.2">
      <c r="A154" s="2"/>
      <c r="B154" s="2"/>
      <c r="C154" s="50"/>
      <c r="D154" s="50"/>
      <c r="E154" s="51"/>
      <c r="G154" s="2"/>
    </row>
    <row r="155" spans="1:7" s="1" customFormat="1" ht="19.899999999999999" customHeight="1" x14ac:dyDescent="0.2">
      <c r="A155" s="2"/>
      <c r="B155" s="2"/>
      <c r="C155" s="50"/>
      <c r="D155" s="50"/>
      <c r="E155" s="51"/>
      <c r="G155" s="2"/>
    </row>
    <row r="156" spans="1:7" s="1" customFormat="1" ht="19.899999999999999" customHeight="1" x14ac:dyDescent="0.2">
      <c r="A156" s="2"/>
      <c r="B156" s="2"/>
      <c r="C156" s="50"/>
      <c r="D156" s="50"/>
      <c r="E156" s="51"/>
      <c r="G156" s="2"/>
    </row>
    <row r="157" spans="1:7" s="1" customFormat="1" ht="19.899999999999999" customHeight="1" x14ac:dyDescent="0.2">
      <c r="A157" s="2"/>
      <c r="B157" s="2"/>
      <c r="C157" s="50"/>
      <c r="D157" s="50"/>
      <c r="E157" s="51"/>
      <c r="G157" s="2"/>
    </row>
    <row r="158" spans="1:7" s="1" customFormat="1" ht="19.899999999999999" customHeight="1" x14ac:dyDescent="0.2">
      <c r="A158" s="2"/>
      <c r="B158" s="2"/>
      <c r="C158" s="50"/>
      <c r="D158" s="50"/>
      <c r="E158" s="51"/>
      <c r="G158" s="2"/>
    </row>
    <row r="159" spans="1:7" s="1" customFormat="1" ht="19.899999999999999" customHeight="1" x14ac:dyDescent="0.2">
      <c r="A159" s="2"/>
      <c r="B159" s="2"/>
      <c r="C159" s="50"/>
      <c r="D159" s="50"/>
      <c r="E159" s="51"/>
      <c r="G159" s="2"/>
    </row>
    <row r="160" spans="1:7" s="1" customFormat="1" ht="19.899999999999999" customHeight="1" x14ac:dyDescent="0.2">
      <c r="A160" s="2"/>
      <c r="B160" s="2"/>
      <c r="C160" s="50"/>
      <c r="D160" s="50"/>
      <c r="E160" s="51"/>
      <c r="G160" s="2"/>
    </row>
    <row r="161" spans="1:7" s="1" customFormat="1" ht="19.899999999999999" customHeight="1" x14ac:dyDescent="0.2">
      <c r="A161" s="2"/>
      <c r="B161" s="2"/>
      <c r="C161" s="50"/>
      <c r="D161" s="50"/>
      <c r="E161" s="51"/>
      <c r="G161" s="2"/>
    </row>
    <row r="162" spans="1:7" s="1" customFormat="1" ht="19.899999999999999" customHeight="1" x14ac:dyDescent="0.2">
      <c r="A162" s="2"/>
      <c r="B162" s="2"/>
      <c r="C162" s="50"/>
      <c r="D162" s="50"/>
      <c r="E162" s="51"/>
      <c r="G162" s="2"/>
    </row>
    <row r="163" spans="1:7" s="1" customFormat="1" ht="19.899999999999999" customHeight="1" x14ac:dyDescent="0.2">
      <c r="A163" s="2"/>
      <c r="B163" s="2"/>
      <c r="C163" s="50"/>
      <c r="D163" s="50"/>
      <c r="E163" s="51"/>
      <c r="G163" s="2"/>
    </row>
    <row r="164" spans="1:7" s="1" customFormat="1" ht="19.899999999999999" customHeight="1" x14ac:dyDescent="0.2">
      <c r="A164" s="2"/>
      <c r="B164" s="2"/>
      <c r="C164" s="50"/>
      <c r="D164" s="50"/>
      <c r="E164" s="51"/>
      <c r="G164" s="2"/>
    </row>
    <row r="165" spans="1:7" s="1" customFormat="1" ht="19.899999999999999" customHeight="1" x14ac:dyDescent="0.2">
      <c r="A165" s="2"/>
      <c r="B165" s="2"/>
      <c r="C165" s="50"/>
      <c r="D165" s="50"/>
      <c r="E165" s="51"/>
      <c r="G165" s="2"/>
    </row>
    <row r="166" spans="1:7" s="1" customFormat="1" ht="19.899999999999999" customHeight="1" x14ac:dyDescent="0.2">
      <c r="A166" s="2"/>
      <c r="B166" s="2"/>
      <c r="C166" s="50"/>
      <c r="D166" s="50"/>
      <c r="E166" s="51"/>
      <c r="G166" s="2"/>
    </row>
    <row r="167" spans="1:7" s="1" customFormat="1" ht="19.899999999999999" customHeight="1" x14ac:dyDescent="0.2">
      <c r="A167" s="2"/>
      <c r="B167" s="2"/>
      <c r="C167" s="50"/>
      <c r="D167" s="50"/>
      <c r="E167" s="51"/>
      <c r="G167" s="2"/>
    </row>
    <row r="168" spans="1:7" s="1" customFormat="1" ht="19.899999999999999" customHeight="1" x14ac:dyDescent="0.2">
      <c r="A168" s="2"/>
      <c r="B168" s="2"/>
      <c r="C168" s="50"/>
      <c r="D168" s="50"/>
      <c r="E168" s="51"/>
      <c r="G168" s="2"/>
    </row>
    <row r="169" spans="1:7" s="1" customFormat="1" ht="19.899999999999999" customHeight="1" x14ac:dyDescent="0.2">
      <c r="A169" s="2"/>
      <c r="B169" s="2"/>
      <c r="C169" s="50"/>
      <c r="D169" s="50"/>
      <c r="E169" s="51"/>
      <c r="G169" s="2"/>
    </row>
    <row r="170" spans="1:7" s="1" customFormat="1" ht="19.899999999999999" customHeight="1" x14ac:dyDescent="0.2">
      <c r="A170" s="2"/>
      <c r="B170" s="2"/>
      <c r="C170" s="50"/>
      <c r="D170" s="50"/>
      <c r="E170" s="51"/>
      <c r="G170" s="2"/>
    </row>
    <row r="171" spans="1:7" s="1" customFormat="1" ht="19.899999999999999" customHeight="1" x14ac:dyDescent="0.2">
      <c r="A171" s="2"/>
      <c r="B171" s="2"/>
      <c r="C171" s="50"/>
      <c r="D171" s="50"/>
      <c r="E171" s="51"/>
      <c r="G171" s="2"/>
    </row>
    <row r="172" spans="1:7" s="1" customFormat="1" ht="19.899999999999999" customHeight="1" x14ac:dyDescent="0.2">
      <c r="A172" s="2"/>
      <c r="B172" s="2"/>
      <c r="C172" s="50"/>
      <c r="D172" s="50"/>
      <c r="E172" s="51"/>
      <c r="G172" s="2"/>
    </row>
    <row r="173" spans="1:7" s="1" customFormat="1" ht="19.899999999999999" customHeight="1" x14ac:dyDescent="0.2">
      <c r="A173" s="2"/>
      <c r="B173" s="2"/>
      <c r="C173" s="50"/>
      <c r="D173" s="50"/>
      <c r="E173" s="51"/>
      <c r="G173" s="2"/>
    </row>
    <row r="174" spans="1:7" s="1" customFormat="1" ht="19.899999999999999" customHeight="1" x14ac:dyDescent="0.2">
      <c r="A174" s="2"/>
      <c r="B174" s="2"/>
      <c r="C174" s="50"/>
      <c r="D174" s="50"/>
      <c r="E174" s="51"/>
      <c r="G174" s="2"/>
    </row>
    <row r="175" spans="1:7" s="1" customFormat="1" ht="19.899999999999999" customHeight="1" x14ac:dyDescent="0.2">
      <c r="A175" s="2"/>
      <c r="B175" s="2"/>
      <c r="C175" s="50"/>
      <c r="D175" s="50"/>
      <c r="E175" s="51"/>
      <c r="G175" s="2"/>
    </row>
    <row r="176" spans="1:7" s="1" customFormat="1" ht="19.899999999999999" customHeight="1" x14ac:dyDescent="0.2">
      <c r="A176" s="2"/>
      <c r="B176" s="2"/>
      <c r="C176" s="50"/>
      <c r="D176" s="50"/>
      <c r="E176" s="51"/>
      <c r="G176" s="2"/>
    </row>
    <row r="177" spans="1:7" s="1" customFormat="1" ht="19.899999999999999" customHeight="1" x14ac:dyDescent="0.2">
      <c r="A177" s="2"/>
      <c r="B177" s="2"/>
      <c r="C177" s="50"/>
      <c r="D177" s="50"/>
      <c r="E177" s="51"/>
      <c r="G177" s="2"/>
    </row>
    <row r="178" spans="1:7" s="1" customFormat="1" ht="19.899999999999999" customHeight="1" x14ac:dyDescent="0.2">
      <c r="A178" s="2"/>
      <c r="B178" s="2"/>
      <c r="C178" s="50"/>
      <c r="D178" s="50"/>
      <c r="E178" s="51"/>
      <c r="G178" s="2"/>
    </row>
    <row r="179" spans="1:7" s="1" customFormat="1" ht="19.899999999999999" customHeight="1" x14ac:dyDescent="0.2">
      <c r="A179" s="2"/>
      <c r="B179" s="2"/>
      <c r="C179" s="50"/>
      <c r="D179" s="50"/>
      <c r="E179" s="51"/>
      <c r="G179" s="2"/>
    </row>
    <row r="180" spans="1:7" s="1" customFormat="1" ht="19.899999999999999" customHeight="1" x14ac:dyDescent="0.2">
      <c r="A180" s="2"/>
      <c r="B180" s="2"/>
      <c r="C180" s="50"/>
      <c r="D180" s="50"/>
      <c r="E180" s="51"/>
      <c r="G180" s="2"/>
    </row>
    <row r="181" spans="1:7" s="1" customFormat="1" ht="19.899999999999999" customHeight="1" x14ac:dyDescent="0.2">
      <c r="A181" s="2"/>
      <c r="B181" s="2"/>
      <c r="C181" s="50"/>
      <c r="D181" s="50"/>
      <c r="E181" s="51"/>
      <c r="G181" s="2"/>
    </row>
    <row r="182" spans="1:7" s="1" customFormat="1" ht="19.899999999999999" customHeight="1" x14ac:dyDescent="0.2">
      <c r="A182" s="2"/>
      <c r="B182" s="2"/>
      <c r="C182" s="50"/>
      <c r="D182" s="50"/>
      <c r="E182" s="51"/>
      <c r="G182" s="2"/>
    </row>
    <row r="183" spans="1:7" s="1" customFormat="1" ht="19.899999999999999" customHeight="1" x14ac:dyDescent="0.2">
      <c r="A183" s="2"/>
      <c r="B183" s="2"/>
      <c r="C183" s="50"/>
      <c r="D183" s="50"/>
      <c r="E183" s="51"/>
      <c r="G183" s="2"/>
    </row>
    <row r="184" spans="1:7" s="1" customFormat="1" ht="19.899999999999999" customHeight="1" x14ac:dyDescent="0.2">
      <c r="A184" s="2"/>
      <c r="B184" s="2"/>
      <c r="C184" s="50"/>
      <c r="D184" s="50"/>
      <c r="E184" s="51"/>
      <c r="G184" s="2"/>
    </row>
    <row r="185" spans="1:7" s="1" customFormat="1" ht="19.899999999999999" customHeight="1" x14ac:dyDescent="0.2">
      <c r="A185" s="2"/>
      <c r="B185" s="2"/>
      <c r="C185" s="50"/>
      <c r="D185" s="50"/>
      <c r="E185" s="51"/>
      <c r="G185" s="2"/>
    </row>
    <row r="186" spans="1:7" s="1" customFormat="1" ht="19.899999999999999" customHeight="1" x14ac:dyDescent="0.2">
      <c r="A186" s="2"/>
      <c r="B186" s="2"/>
      <c r="C186" s="50"/>
      <c r="D186" s="50"/>
      <c r="E186" s="51"/>
      <c r="G186" s="2"/>
    </row>
    <row r="187" spans="1:7" s="1" customFormat="1" ht="19.899999999999999" customHeight="1" x14ac:dyDescent="0.2">
      <c r="A187" s="2"/>
      <c r="B187" s="2"/>
      <c r="C187" s="50"/>
      <c r="D187" s="50"/>
      <c r="E187" s="51"/>
      <c r="G187" s="2"/>
    </row>
    <row r="188" spans="1:7" s="1" customFormat="1" ht="19.899999999999999" customHeight="1" x14ac:dyDescent="0.2">
      <c r="A188" s="2"/>
      <c r="B188" s="2"/>
      <c r="C188" s="50"/>
      <c r="D188" s="50"/>
      <c r="E188" s="51"/>
      <c r="G188" s="2"/>
    </row>
    <row r="189" spans="1:7" s="1" customFormat="1" ht="19.899999999999999" customHeight="1" x14ac:dyDescent="0.2">
      <c r="A189" s="2"/>
      <c r="B189" s="2"/>
      <c r="C189" s="50"/>
      <c r="D189" s="50"/>
      <c r="E189" s="51"/>
      <c r="G189" s="2"/>
    </row>
    <row r="190" spans="1:7" s="1" customFormat="1" ht="19.899999999999999" customHeight="1" x14ac:dyDescent="0.2">
      <c r="A190" s="2"/>
      <c r="B190" s="2"/>
      <c r="C190" s="50"/>
      <c r="D190" s="50"/>
      <c r="E190" s="51"/>
      <c r="G190" s="2"/>
    </row>
    <row r="191" spans="1:7" s="1" customFormat="1" ht="19.899999999999999" customHeight="1" x14ac:dyDescent="0.2">
      <c r="A191" s="2"/>
      <c r="B191" s="2"/>
      <c r="C191" s="50"/>
      <c r="D191" s="50"/>
      <c r="E191" s="51"/>
      <c r="G191" s="2"/>
    </row>
    <row r="192" spans="1:7" s="1" customFormat="1" ht="19.899999999999999" customHeight="1" x14ac:dyDescent="0.2">
      <c r="A192" s="2"/>
      <c r="B192" s="2"/>
      <c r="C192" s="50"/>
      <c r="D192" s="50"/>
      <c r="E192" s="51"/>
      <c r="G192" s="2"/>
    </row>
    <row r="193" spans="1:7" s="1" customFormat="1" ht="19.899999999999999" customHeight="1" x14ac:dyDescent="0.2">
      <c r="A193" s="2"/>
      <c r="B193" s="2"/>
      <c r="C193" s="50"/>
      <c r="D193" s="50"/>
      <c r="E193" s="51"/>
      <c r="G193" s="2"/>
    </row>
    <row r="194" spans="1:7" s="1" customFormat="1" ht="19.899999999999999" customHeight="1" x14ac:dyDescent="0.2">
      <c r="A194" s="2"/>
      <c r="B194" s="2"/>
      <c r="C194" s="50"/>
      <c r="D194" s="50"/>
      <c r="E194" s="51"/>
      <c r="G194" s="2"/>
    </row>
    <row r="195" spans="1:7" s="1" customFormat="1" ht="19.899999999999999" customHeight="1" x14ac:dyDescent="0.2">
      <c r="A195" s="2"/>
      <c r="B195" s="2"/>
      <c r="C195" s="50"/>
      <c r="D195" s="50"/>
      <c r="E195" s="51"/>
      <c r="G195" s="2"/>
    </row>
    <row r="196" spans="1:7" s="1" customFormat="1" ht="19.899999999999999" customHeight="1" x14ac:dyDescent="0.2">
      <c r="A196" s="2"/>
      <c r="B196" s="2"/>
      <c r="C196" s="50"/>
      <c r="D196" s="50"/>
      <c r="E196" s="51"/>
      <c r="G196" s="2"/>
    </row>
    <row r="197" spans="1:7" s="1" customFormat="1" ht="19.899999999999999" customHeight="1" x14ac:dyDescent="0.2">
      <c r="A197" s="2"/>
      <c r="B197" s="2"/>
      <c r="C197" s="50"/>
      <c r="D197" s="50"/>
      <c r="E197" s="51"/>
      <c r="G197" s="2"/>
    </row>
    <row r="198" spans="1:7" s="1" customFormat="1" ht="19.899999999999999" customHeight="1" x14ac:dyDescent="0.2">
      <c r="A198" s="2"/>
      <c r="B198" s="2"/>
      <c r="C198" s="50"/>
      <c r="D198" s="50"/>
      <c r="E198" s="51"/>
      <c r="G198" s="2"/>
    </row>
    <row r="199" spans="1:7" s="1" customFormat="1" ht="19.899999999999999" customHeight="1" x14ac:dyDescent="0.2">
      <c r="A199" s="2"/>
      <c r="B199" s="2"/>
      <c r="C199" s="50"/>
      <c r="D199" s="50"/>
      <c r="E199" s="51"/>
      <c r="G199" s="2"/>
    </row>
    <row r="200" spans="1:7" s="1" customFormat="1" ht="19.899999999999999" customHeight="1" x14ac:dyDescent="0.2">
      <c r="A200" s="2"/>
      <c r="B200" s="2"/>
      <c r="C200" s="50"/>
      <c r="D200" s="50"/>
      <c r="E200" s="51"/>
      <c r="G200" s="2"/>
    </row>
    <row r="201" spans="1:7" s="1" customFormat="1" ht="19.899999999999999" customHeight="1" x14ac:dyDescent="0.2">
      <c r="A201" s="2"/>
      <c r="B201" s="2"/>
      <c r="C201" s="50"/>
      <c r="D201" s="50"/>
      <c r="E201" s="51"/>
      <c r="G201" s="2"/>
    </row>
    <row r="202" spans="1:7" s="1" customFormat="1" ht="19.899999999999999" customHeight="1" x14ac:dyDescent="0.2">
      <c r="A202" s="2"/>
      <c r="B202" s="2"/>
      <c r="C202" s="50"/>
      <c r="D202" s="50"/>
      <c r="E202" s="51"/>
      <c r="G202" s="2"/>
    </row>
    <row r="203" spans="1:7" s="1" customFormat="1" ht="19.899999999999999" customHeight="1" x14ac:dyDescent="0.2">
      <c r="A203" s="2"/>
      <c r="B203" s="2"/>
      <c r="C203" s="50"/>
      <c r="D203" s="50"/>
      <c r="E203" s="51"/>
      <c r="G203" s="2"/>
    </row>
    <row r="204" spans="1:7" s="1" customFormat="1" ht="19.899999999999999" customHeight="1" x14ac:dyDescent="0.2">
      <c r="A204" s="2"/>
      <c r="B204" s="2"/>
      <c r="C204" s="50"/>
      <c r="D204" s="50"/>
      <c r="E204" s="51"/>
      <c r="G204" s="2"/>
    </row>
    <row r="205" spans="1:7" s="1" customFormat="1" ht="19.899999999999999" customHeight="1" x14ac:dyDescent="0.2">
      <c r="A205" s="2"/>
      <c r="B205" s="2"/>
      <c r="C205" s="50"/>
      <c r="D205" s="50"/>
      <c r="E205" s="51"/>
      <c r="G205" s="2"/>
    </row>
    <row r="206" spans="1:7" s="1" customFormat="1" ht="19.899999999999999" customHeight="1" x14ac:dyDescent="0.2">
      <c r="A206" s="2"/>
      <c r="B206" s="2"/>
      <c r="C206" s="50"/>
      <c r="D206" s="50"/>
      <c r="E206" s="51"/>
      <c r="G206" s="2"/>
    </row>
    <row r="207" spans="1:7" s="1" customFormat="1" ht="19.899999999999999" customHeight="1" x14ac:dyDescent="0.2">
      <c r="A207" s="2"/>
      <c r="B207" s="2"/>
      <c r="C207" s="50"/>
      <c r="D207" s="50"/>
      <c r="E207" s="51"/>
      <c r="G207" s="2"/>
    </row>
    <row r="208" spans="1:7" s="1" customFormat="1" ht="19.899999999999999" customHeight="1" x14ac:dyDescent="0.2">
      <c r="A208" s="2"/>
      <c r="B208" s="2"/>
      <c r="C208" s="50"/>
      <c r="D208" s="50"/>
      <c r="E208" s="51"/>
      <c r="G208" s="2"/>
    </row>
    <row r="209" spans="1:7" s="1" customFormat="1" ht="19.899999999999999" customHeight="1" x14ac:dyDescent="0.2">
      <c r="A209" s="2"/>
      <c r="B209" s="2"/>
      <c r="C209" s="50"/>
      <c r="D209" s="50"/>
      <c r="E209" s="51"/>
      <c r="G209" s="2"/>
    </row>
    <row r="210" spans="1:7" s="1" customFormat="1" ht="19.899999999999999" customHeight="1" x14ac:dyDescent="0.2">
      <c r="A210" s="2"/>
      <c r="B210" s="2"/>
      <c r="C210" s="50"/>
      <c r="D210" s="50"/>
      <c r="E210" s="51"/>
      <c r="G210" s="2"/>
    </row>
    <row r="211" spans="1:7" s="1" customFormat="1" ht="19.899999999999999" customHeight="1" x14ac:dyDescent="0.2">
      <c r="A211" s="2"/>
      <c r="B211" s="2"/>
      <c r="C211" s="50"/>
      <c r="D211" s="50"/>
      <c r="E211" s="51"/>
      <c r="G211" s="2"/>
    </row>
    <row r="212" spans="1:7" s="1" customFormat="1" ht="19.899999999999999" customHeight="1" x14ac:dyDescent="0.2">
      <c r="A212" s="2"/>
      <c r="B212" s="2"/>
      <c r="C212" s="50"/>
      <c r="D212" s="50"/>
      <c r="E212" s="51"/>
      <c r="G212" s="2"/>
    </row>
    <row r="213" spans="1:7" s="1" customFormat="1" ht="19.899999999999999" customHeight="1" x14ac:dyDescent="0.2">
      <c r="A213" s="2"/>
      <c r="B213" s="2"/>
      <c r="C213" s="50"/>
      <c r="D213" s="50"/>
      <c r="E213" s="51"/>
      <c r="G213" s="2"/>
    </row>
    <row r="214" spans="1:7" s="1" customFormat="1" ht="19.899999999999999" customHeight="1" x14ac:dyDescent="0.2">
      <c r="A214" s="2"/>
      <c r="B214" s="2"/>
      <c r="C214" s="50"/>
      <c r="D214" s="50"/>
      <c r="E214" s="51"/>
      <c r="G214" s="2"/>
    </row>
    <row r="215" spans="1:7" s="1" customFormat="1" ht="19.899999999999999" customHeight="1" x14ac:dyDescent="0.2">
      <c r="A215" s="2"/>
      <c r="B215" s="2"/>
      <c r="C215" s="50"/>
      <c r="D215" s="50"/>
      <c r="E215" s="51"/>
      <c r="G215" s="2"/>
    </row>
    <row r="216" spans="1:7" s="1" customFormat="1" ht="19.899999999999999" customHeight="1" x14ac:dyDescent="0.2">
      <c r="A216" s="2"/>
      <c r="B216" s="2"/>
      <c r="C216" s="50"/>
      <c r="D216" s="50"/>
      <c r="E216" s="51"/>
      <c r="G216" s="2"/>
    </row>
    <row r="217" spans="1:7" s="1" customFormat="1" ht="19.899999999999999" customHeight="1" x14ac:dyDescent="0.2">
      <c r="A217" s="2"/>
      <c r="B217" s="2"/>
      <c r="C217" s="50"/>
      <c r="D217" s="50"/>
      <c r="E217" s="51"/>
      <c r="G217" s="2"/>
    </row>
    <row r="218" spans="1:7" s="1" customFormat="1" ht="19.899999999999999" customHeight="1" x14ac:dyDescent="0.2">
      <c r="A218" s="2"/>
      <c r="B218" s="2"/>
      <c r="C218" s="50"/>
      <c r="D218" s="50"/>
      <c r="E218" s="51"/>
      <c r="G218" s="2"/>
    </row>
    <row r="219" spans="1:7" s="1" customFormat="1" ht="19.899999999999999" customHeight="1" x14ac:dyDescent="0.2">
      <c r="A219" s="2"/>
      <c r="B219" s="2"/>
      <c r="C219" s="50"/>
      <c r="D219" s="50"/>
      <c r="E219" s="51"/>
      <c r="G219" s="2"/>
    </row>
    <row r="220" spans="1:7" s="1" customFormat="1" ht="19.899999999999999" customHeight="1" x14ac:dyDescent="0.2">
      <c r="A220" s="2"/>
      <c r="B220" s="2"/>
      <c r="C220" s="50"/>
      <c r="D220" s="50"/>
      <c r="E220" s="51"/>
      <c r="G220" s="2"/>
    </row>
    <row r="221" spans="1:7" s="1" customFormat="1" ht="19.899999999999999" customHeight="1" x14ac:dyDescent="0.2">
      <c r="A221" s="2"/>
      <c r="B221" s="2"/>
      <c r="C221" s="50"/>
      <c r="D221" s="50"/>
      <c r="E221" s="51"/>
      <c r="G221" s="2"/>
    </row>
    <row r="222" spans="1:7" s="1" customFormat="1" ht="19.899999999999999" customHeight="1" x14ac:dyDescent="0.2">
      <c r="A222" s="2"/>
      <c r="B222" s="2"/>
      <c r="C222" s="50"/>
      <c r="D222" s="50"/>
      <c r="E222" s="51"/>
      <c r="G222" s="2"/>
    </row>
    <row r="223" spans="1:7" s="1" customFormat="1" ht="19.899999999999999" customHeight="1" x14ac:dyDescent="0.2">
      <c r="A223" s="2"/>
      <c r="B223" s="2"/>
      <c r="C223" s="50"/>
      <c r="D223" s="50"/>
      <c r="E223" s="51"/>
      <c r="G223" s="2"/>
    </row>
    <row r="224" spans="1:7" s="1" customFormat="1" ht="19.899999999999999" customHeight="1" x14ac:dyDescent="0.2">
      <c r="A224" s="2"/>
      <c r="B224" s="2"/>
      <c r="C224" s="50"/>
      <c r="D224" s="50"/>
      <c r="E224" s="51"/>
      <c r="G224" s="2"/>
    </row>
    <row r="225" spans="1:7" s="1" customFormat="1" ht="19.899999999999999" customHeight="1" x14ac:dyDescent="0.2">
      <c r="A225" s="2"/>
      <c r="B225" s="2"/>
      <c r="C225" s="50"/>
      <c r="D225" s="50"/>
      <c r="E225" s="51"/>
      <c r="G225" s="2"/>
    </row>
    <row r="226" spans="1:7" s="1" customFormat="1" ht="19.899999999999999" customHeight="1" x14ac:dyDescent="0.2">
      <c r="A226" s="2"/>
      <c r="B226" s="2"/>
      <c r="C226" s="50"/>
      <c r="D226" s="50"/>
      <c r="E226" s="51"/>
      <c r="G226" s="2"/>
    </row>
    <row r="227" spans="1:7" s="1" customFormat="1" ht="19.899999999999999" customHeight="1" x14ac:dyDescent="0.2">
      <c r="A227" s="2"/>
      <c r="B227" s="2"/>
      <c r="C227" s="50"/>
      <c r="D227" s="50"/>
      <c r="E227" s="51"/>
      <c r="G227" s="2"/>
    </row>
    <row r="228" spans="1:7" s="1" customFormat="1" ht="19.899999999999999" customHeight="1" x14ac:dyDescent="0.2">
      <c r="A228" s="2"/>
      <c r="B228" s="2"/>
      <c r="C228" s="50"/>
      <c r="D228" s="50"/>
      <c r="E228" s="51"/>
      <c r="G228" s="2"/>
    </row>
    <row r="229" spans="1:7" s="1" customFormat="1" ht="19.899999999999999" customHeight="1" x14ac:dyDescent="0.2">
      <c r="A229" s="2"/>
      <c r="B229" s="2"/>
      <c r="C229" s="50"/>
      <c r="D229" s="50"/>
      <c r="E229" s="51"/>
      <c r="G229" s="2"/>
    </row>
    <row r="230" spans="1:7" s="1" customFormat="1" ht="19.899999999999999" customHeight="1" x14ac:dyDescent="0.2">
      <c r="A230" s="2"/>
      <c r="B230" s="2"/>
      <c r="C230" s="50"/>
      <c r="D230" s="50"/>
      <c r="E230" s="51"/>
      <c r="G230" s="2"/>
    </row>
    <row r="231" spans="1:7" s="1" customFormat="1" ht="19.899999999999999" customHeight="1" x14ac:dyDescent="0.2">
      <c r="A231" s="2"/>
      <c r="B231" s="2"/>
      <c r="C231" s="50"/>
      <c r="D231" s="50"/>
      <c r="E231" s="51"/>
      <c r="G231" s="2"/>
    </row>
    <row r="232" spans="1:7" s="1" customFormat="1" ht="19.899999999999999" customHeight="1" x14ac:dyDescent="0.2">
      <c r="A232" s="2"/>
      <c r="B232" s="2"/>
      <c r="C232" s="50"/>
      <c r="D232" s="50"/>
      <c r="E232" s="51"/>
      <c r="G232" s="2"/>
    </row>
    <row r="233" spans="1:7" s="1" customFormat="1" ht="19.899999999999999" customHeight="1" x14ac:dyDescent="0.2">
      <c r="A233" s="2"/>
      <c r="B233" s="2"/>
      <c r="C233" s="50"/>
      <c r="D233" s="50"/>
      <c r="E233" s="51"/>
      <c r="G233" s="2"/>
    </row>
    <row r="234" spans="1:7" s="1" customFormat="1" ht="19.899999999999999" customHeight="1" x14ac:dyDescent="0.2">
      <c r="A234" s="2"/>
      <c r="B234" s="2"/>
      <c r="C234" s="50"/>
      <c r="D234" s="50"/>
      <c r="E234" s="51"/>
      <c r="G234" s="2"/>
    </row>
    <row r="235" spans="1:7" s="1" customFormat="1" ht="19.899999999999999" customHeight="1" x14ac:dyDescent="0.2">
      <c r="A235" s="2"/>
      <c r="B235" s="2"/>
      <c r="C235" s="50"/>
      <c r="D235" s="50"/>
      <c r="E235" s="51"/>
      <c r="G235" s="2"/>
    </row>
    <row r="236" spans="1:7" s="1" customFormat="1" ht="19.899999999999999" customHeight="1" x14ac:dyDescent="0.2">
      <c r="A236" s="2"/>
      <c r="B236" s="2"/>
      <c r="C236" s="50"/>
      <c r="D236" s="50"/>
      <c r="E236" s="51"/>
      <c r="G236" s="2"/>
    </row>
    <row r="237" spans="1:7" s="1" customFormat="1" ht="19.899999999999999" customHeight="1" x14ac:dyDescent="0.2">
      <c r="A237" s="2"/>
      <c r="B237" s="2"/>
      <c r="C237" s="50"/>
      <c r="D237" s="50"/>
      <c r="E237" s="51"/>
      <c r="G237" s="2"/>
    </row>
    <row r="238" spans="1:7" s="1" customFormat="1" ht="19.899999999999999" customHeight="1" x14ac:dyDescent="0.2">
      <c r="A238" s="2"/>
      <c r="B238" s="2"/>
      <c r="C238" s="50"/>
      <c r="D238" s="50"/>
      <c r="E238" s="51"/>
      <c r="G238" s="2"/>
    </row>
    <row r="239" spans="1:7" s="1" customFormat="1" ht="19.899999999999999" customHeight="1" x14ac:dyDescent="0.2">
      <c r="A239" s="2"/>
      <c r="B239" s="2"/>
      <c r="C239" s="50"/>
      <c r="D239" s="50"/>
      <c r="E239" s="51"/>
      <c r="G239" s="2"/>
    </row>
    <row r="240" spans="1:7" s="1" customFormat="1" ht="19.899999999999999" customHeight="1" x14ac:dyDescent="0.2">
      <c r="A240" s="2"/>
      <c r="B240" s="2"/>
      <c r="C240" s="50"/>
      <c r="D240" s="50"/>
      <c r="E240" s="51"/>
      <c r="G240" s="2"/>
    </row>
    <row r="241" spans="1:7" s="1" customFormat="1" ht="19.899999999999999" customHeight="1" x14ac:dyDescent="0.2">
      <c r="A241" s="2"/>
      <c r="B241" s="2"/>
      <c r="C241" s="50"/>
      <c r="D241" s="50"/>
      <c r="E241" s="51"/>
      <c r="G241" s="2"/>
    </row>
    <row r="242" spans="1:7" s="1" customFormat="1" ht="19.899999999999999" customHeight="1" x14ac:dyDescent="0.2">
      <c r="A242" s="2"/>
      <c r="B242" s="2"/>
      <c r="C242" s="50"/>
      <c r="D242" s="50"/>
      <c r="E242" s="51"/>
      <c r="G242" s="2"/>
    </row>
    <row r="243" spans="1:7" s="1" customFormat="1" ht="19.899999999999999" customHeight="1" x14ac:dyDescent="0.2">
      <c r="A243" s="2"/>
      <c r="B243" s="2"/>
      <c r="C243" s="50"/>
      <c r="D243" s="50"/>
      <c r="E243" s="51"/>
      <c r="G243" s="2"/>
    </row>
    <row r="244" spans="1:7" s="1" customFormat="1" ht="19.899999999999999" customHeight="1" x14ac:dyDescent="0.2">
      <c r="A244" s="2"/>
      <c r="B244" s="2"/>
      <c r="C244" s="50"/>
      <c r="D244" s="50"/>
      <c r="E244" s="51"/>
      <c r="G244" s="2"/>
    </row>
    <row r="245" spans="1:7" s="1" customFormat="1" ht="19.899999999999999" customHeight="1" x14ac:dyDescent="0.2">
      <c r="A245" s="2"/>
      <c r="B245" s="2"/>
      <c r="C245" s="50"/>
      <c r="D245" s="50"/>
      <c r="E245" s="51"/>
      <c r="G245" s="2"/>
    </row>
    <row r="246" spans="1:7" s="1" customFormat="1" ht="19.899999999999999" customHeight="1" x14ac:dyDescent="0.2">
      <c r="A246" s="2"/>
      <c r="B246" s="2"/>
      <c r="C246" s="50"/>
      <c r="D246" s="50"/>
      <c r="E246" s="51"/>
      <c r="G246" s="2"/>
    </row>
    <row r="247" spans="1:7" s="1" customFormat="1" ht="19.899999999999999" customHeight="1" x14ac:dyDescent="0.2">
      <c r="A247" s="2"/>
      <c r="B247" s="2"/>
      <c r="C247" s="50"/>
      <c r="D247" s="50"/>
      <c r="E247" s="51"/>
      <c r="G247" s="2"/>
    </row>
    <row r="248" spans="1:7" s="1" customFormat="1" ht="19.899999999999999" customHeight="1" x14ac:dyDescent="0.2">
      <c r="A248" s="2"/>
      <c r="B248" s="2"/>
      <c r="C248" s="50"/>
      <c r="D248" s="50"/>
      <c r="E248" s="51"/>
      <c r="G248" s="2"/>
    </row>
    <row r="249" spans="1:7" s="1" customFormat="1" ht="19.899999999999999" customHeight="1" x14ac:dyDescent="0.2">
      <c r="A249" s="2"/>
      <c r="B249" s="2"/>
      <c r="C249" s="50"/>
      <c r="D249" s="50"/>
      <c r="E249" s="51"/>
      <c r="G249" s="2"/>
    </row>
    <row r="250" spans="1:7" s="1" customFormat="1" ht="19.899999999999999" customHeight="1" x14ac:dyDescent="0.2">
      <c r="A250" s="2"/>
      <c r="B250" s="2"/>
      <c r="C250" s="50"/>
      <c r="D250" s="50"/>
      <c r="E250" s="51"/>
      <c r="G250" s="2"/>
    </row>
    <row r="251" spans="1:7" s="1" customFormat="1" ht="19.899999999999999" customHeight="1" x14ac:dyDescent="0.2">
      <c r="A251" s="2"/>
      <c r="B251" s="2"/>
      <c r="C251" s="50"/>
      <c r="D251" s="50"/>
      <c r="E251" s="51"/>
      <c r="G251" s="2"/>
    </row>
    <row r="252" spans="1:7" s="1" customFormat="1" ht="19.899999999999999" customHeight="1" x14ac:dyDescent="0.2">
      <c r="A252" s="2"/>
      <c r="B252" s="2"/>
      <c r="C252" s="50"/>
      <c r="D252" s="50"/>
      <c r="E252" s="51"/>
      <c r="G252" s="2"/>
    </row>
    <row r="253" spans="1:7" s="1" customFormat="1" ht="19.899999999999999" customHeight="1" x14ac:dyDescent="0.2">
      <c r="A253" s="2"/>
      <c r="B253" s="2"/>
      <c r="C253" s="50"/>
      <c r="D253" s="50"/>
      <c r="E253" s="51"/>
      <c r="G253" s="2"/>
    </row>
    <row r="254" spans="1:7" s="1" customFormat="1" ht="19.899999999999999" customHeight="1" x14ac:dyDescent="0.2">
      <c r="A254" s="2"/>
      <c r="B254" s="2"/>
      <c r="C254" s="50"/>
      <c r="D254" s="50"/>
      <c r="E254" s="51"/>
      <c r="G254" s="2"/>
    </row>
    <row r="255" spans="1:7" s="1" customFormat="1" ht="19.899999999999999" customHeight="1" x14ac:dyDescent="0.2">
      <c r="A255" s="2"/>
      <c r="B255" s="2"/>
      <c r="C255" s="50"/>
      <c r="D255" s="50"/>
      <c r="E255" s="51"/>
      <c r="G255" s="2"/>
    </row>
    <row r="256" spans="1:7" s="1" customFormat="1" ht="19.899999999999999" customHeight="1" x14ac:dyDescent="0.2">
      <c r="A256" s="2"/>
      <c r="B256" s="2"/>
      <c r="C256" s="50"/>
      <c r="D256" s="50"/>
      <c r="E256" s="51"/>
      <c r="G256" s="2"/>
    </row>
    <row r="257" spans="1:7" s="1" customFormat="1" ht="19.899999999999999" customHeight="1" x14ac:dyDescent="0.2">
      <c r="A257" s="2"/>
      <c r="B257" s="2"/>
      <c r="C257" s="50"/>
      <c r="D257" s="50"/>
      <c r="E257" s="51"/>
      <c r="G257" s="2"/>
    </row>
    <row r="258" spans="1:7" s="1" customFormat="1" ht="19.899999999999999" customHeight="1" x14ac:dyDescent="0.2">
      <c r="A258" s="2"/>
      <c r="B258" s="2"/>
      <c r="C258" s="50"/>
      <c r="D258" s="50"/>
      <c r="E258" s="51"/>
      <c r="G258" s="2"/>
    </row>
    <row r="259" spans="1:7" s="1" customFormat="1" ht="19.899999999999999" customHeight="1" x14ac:dyDescent="0.2">
      <c r="A259" s="2"/>
      <c r="B259" s="2"/>
      <c r="C259" s="50"/>
      <c r="D259" s="50"/>
      <c r="E259" s="51"/>
      <c r="G259" s="2"/>
    </row>
    <row r="260" spans="1:7" s="1" customFormat="1" ht="19.899999999999999" customHeight="1" x14ac:dyDescent="0.2">
      <c r="A260" s="2"/>
      <c r="B260" s="2"/>
      <c r="C260" s="50"/>
      <c r="D260" s="50"/>
      <c r="E260" s="51"/>
      <c r="G260" s="2"/>
    </row>
    <row r="261" spans="1:7" s="1" customFormat="1" ht="19.899999999999999" customHeight="1" x14ac:dyDescent="0.2">
      <c r="A261" s="2"/>
      <c r="B261" s="2"/>
      <c r="C261" s="50"/>
      <c r="D261" s="50"/>
      <c r="E261" s="51"/>
      <c r="G261" s="2"/>
    </row>
    <row r="262" spans="1:7" s="1" customFormat="1" ht="19.899999999999999" customHeight="1" x14ac:dyDescent="0.2">
      <c r="A262" s="2"/>
      <c r="B262" s="2"/>
      <c r="C262" s="50"/>
      <c r="D262" s="50"/>
      <c r="E262" s="51"/>
      <c r="G262" s="2"/>
    </row>
    <row r="263" spans="1:7" s="1" customFormat="1" ht="19.899999999999999" customHeight="1" x14ac:dyDescent="0.2">
      <c r="A263" s="2"/>
      <c r="B263" s="2"/>
      <c r="C263" s="50"/>
      <c r="D263" s="50"/>
      <c r="E263" s="51"/>
      <c r="G263" s="2"/>
    </row>
    <row r="264" spans="1:7" s="1" customFormat="1" ht="19.899999999999999" customHeight="1" x14ac:dyDescent="0.2">
      <c r="A264" s="2"/>
      <c r="B264" s="2"/>
      <c r="C264" s="50"/>
      <c r="D264" s="50"/>
      <c r="E264" s="51"/>
      <c r="G264" s="2"/>
    </row>
    <row r="265" spans="1:7" s="1" customFormat="1" ht="19.899999999999999" customHeight="1" x14ac:dyDescent="0.2">
      <c r="A265" s="2"/>
      <c r="B265" s="2"/>
      <c r="C265" s="50"/>
      <c r="D265" s="50"/>
      <c r="E265" s="51"/>
      <c r="G265" s="2"/>
    </row>
    <row r="266" spans="1:7" s="1" customFormat="1" ht="19.899999999999999" customHeight="1" x14ac:dyDescent="0.2">
      <c r="A266" s="2"/>
      <c r="B266" s="2"/>
      <c r="C266" s="2"/>
      <c r="D266" s="2"/>
      <c r="G266" s="2"/>
    </row>
    <row r="267" spans="1:7" s="1" customFormat="1" ht="19.899999999999999" customHeight="1" x14ac:dyDescent="0.2">
      <c r="A267" s="2"/>
      <c r="B267" s="2"/>
      <c r="C267" s="2"/>
      <c r="D267" s="2"/>
      <c r="G267" s="2"/>
    </row>
    <row r="268" spans="1:7" s="1" customFormat="1" ht="19.899999999999999" customHeight="1" x14ac:dyDescent="0.2">
      <c r="A268" s="2"/>
      <c r="B268" s="2"/>
      <c r="C268" s="2"/>
      <c r="D268" s="2"/>
      <c r="G268" s="2"/>
    </row>
    <row r="269" spans="1:7" s="1" customFormat="1" ht="19.899999999999999" customHeight="1" x14ac:dyDescent="0.2">
      <c r="A269" s="2"/>
      <c r="B269" s="2"/>
      <c r="C269" s="2"/>
      <c r="D269" s="2"/>
      <c r="G269" s="2"/>
    </row>
    <row r="270" spans="1:7" s="1" customFormat="1" ht="19.899999999999999" customHeight="1" x14ac:dyDescent="0.2">
      <c r="A270" s="2"/>
      <c r="B270" s="2"/>
      <c r="C270" s="2"/>
      <c r="D270" s="2"/>
      <c r="G270" s="2"/>
    </row>
    <row r="271" spans="1:7" ht="19.899999999999999" customHeight="1" x14ac:dyDescent="0.2"/>
    <row r="272" spans="1:7" ht="19.899999999999999" customHeight="1" x14ac:dyDescent="0.2"/>
    <row r="273" ht="19.899999999999999" customHeight="1" x14ac:dyDescent="0.2"/>
    <row r="274" ht="19.899999999999999" customHeight="1" x14ac:dyDescent="0.2"/>
    <row r="275" ht="19.899999999999999" customHeight="1" x14ac:dyDescent="0.2"/>
  </sheetData>
  <sheetProtection formatCells="0" formatColumns="0" formatRows="0" insertColumns="0" insertRows="0" insertHyperlinks="0" deleteColumns="0" deleteRows="0" sort="0" autoFilter="0" pivotTables="0"/>
  <conditionalFormatting sqref="C39:D39">
    <cfRule type="cellIs" priority="1" stopIfTrue="1" operator="notEqual">
      <formula>-#REF!</formula>
    </cfRule>
  </conditionalFormatting>
  <dataValidations count="3">
    <dataValidation allowBlank="1" showInputMessage="1" showErrorMessage="1" promptTitle="DIVIDENDOS" prompt="COMPROBAR QUE LOS INGRESOS POR REPARTO POR DIVIDENDOS COINCIDEN CON LA HOJA EP-4 INV ACT NO FIN" sqref="C28:E31"/>
    <dataValidation allowBlank="1" showInputMessage="1" showErrorMessage="1" promptTitle="FICHA EP-9" prompt="ESTE DATO DEBE COINCIDIR CON LA FICHA EP-9" sqref="C39:D39"/>
    <dataValidation allowBlank="1" showInputMessage="1" showErrorMessage="1" error="LOS DATOS DEBEN COINCIDIR CON LA CIFRA DE AMORTIZACIONES FICHA EP-4 INV" sqref="C52:D55"/>
  </dataValidations>
  <printOptions horizontalCentered="1" verticalCentered="1"/>
  <pageMargins left="0.78740157480314965" right="0.74803149606299213" top="0" bottom="0" header="0" footer="0"/>
  <pageSetup paperSize="9" scale="35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45"/>
  <sheetViews>
    <sheetView showGridLines="0" zoomScale="115" zoomScaleNormal="115" workbookViewId="0">
      <selection activeCell="G11" sqref="G10:G11"/>
    </sheetView>
  </sheetViews>
  <sheetFormatPr baseColWidth="10" defaultColWidth="10.7109375" defaultRowHeight="12.75" x14ac:dyDescent="0.2"/>
  <cols>
    <col min="1" max="1" width="6.42578125" style="95" customWidth="1"/>
    <col min="2" max="2" width="53.140625" style="95" bestFit="1" customWidth="1"/>
    <col min="3" max="3" width="17.85546875" style="96" customWidth="1"/>
    <col min="4" max="4" width="0.85546875" style="97" customWidth="1"/>
    <col min="5" max="16384" width="10.7109375" style="95"/>
  </cols>
  <sheetData>
    <row r="2" spans="2:4" s="67" customFormat="1" ht="37.5" customHeight="1" x14ac:dyDescent="0.2">
      <c r="B2" s="118" t="str">
        <f>CPYG!B2</f>
        <v>EMPRESA PÚBLICA: SPET, TURISMO DE TENERIFE, S.A.</v>
      </c>
      <c r="C2" s="3" t="s">
        <v>112</v>
      </c>
      <c r="D2" s="4"/>
    </row>
    <row r="3" spans="2:4" s="67" customFormat="1" ht="40.9" customHeight="1" x14ac:dyDescent="0.2">
      <c r="B3" s="68" t="s">
        <v>112</v>
      </c>
      <c r="C3" s="69" t="s">
        <v>113</v>
      </c>
      <c r="D3" s="70"/>
    </row>
    <row r="4" spans="2:4" s="67" customFormat="1" ht="19.899999999999999" customHeight="1" x14ac:dyDescent="0.2">
      <c r="B4" s="71" t="s">
        <v>114</v>
      </c>
      <c r="C4" s="72">
        <v>3520429.7199999997</v>
      </c>
      <c r="D4" s="73"/>
    </row>
    <row r="5" spans="2:4" s="67" customFormat="1" ht="19.899999999999999" customHeight="1" x14ac:dyDescent="0.2">
      <c r="B5" s="71" t="s">
        <v>115</v>
      </c>
      <c r="C5" s="72">
        <v>41267.320000000007</v>
      </c>
      <c r="D5" s="74"/>
    </row>
    <row r="6" spans="2:4" s="67" customFormat="1" ht="19.899999999999999" customHeight="1" x14ac:dyDescent="0.2">
      <c r="B6" s="75" t="s">
        <v>116</v>
      </c>
      <c r="C6" s="76"/>
      <c r="D6" s="74"/>
    </row>
    <row r="7" spans="2:4" s="67" customFormat="1" ht="19.899999999999999" customHeight="1" x14ac:dyDescent="0.2">
      <c r="B7" s="75" t="s">
        <v>117</v>
      </c>
      <c r="C7" s="76">
        <v>25126.440000000002</v>
      </c>
      <c r="D7" s="74"/>
    </row>
    <row r="8" spans="2:4" s="67" customFormat="1" ht="19.899999999999999" customHeight="1" x14ac:dyDescent="0.2">
      <c r="B8" s="75" t="s">
        <v>118</v>
      </c>
      <c r="C8" s="76"/>
      <c r="D8" s="74"/>
    </row>
    <row r="9" spans="2:4" s="67" customFormat="1" ht="19.899999999999999" customHeight="1" x14ac:dyDescent="0.2">
      <c r="B9" s="75" t="s">
        <v>119</v>
      </c>
      <c r="C9" s="76">
        <v>16140.880000000001</v>
      </c>
      <c r="D9" s="74"/>
    </row>
    <row r="10" spans="2:4" s="67" customFormat="1" ht="19.899999999999999" customHeight="1" x14ac:dyDescent="0.2">
      <c r="B10" s="71" t="s">
        <v>120</v>
      </c>
      <c r="C10" s="72">
        <v>829296.4</v>
      </c>
      <c r="D10" s="74"/>
    </row>
    <row r="11" spans="2:4" s="67" customFormat="1" ht="19.899999999999999" customHeight="1" x14ac:dyDescent="0.2">
      <c r="B11" s="75" t="s">
        <v>121</v>
      </c>
      <c r="C11" s="76"/>
      <c r="D11" s="74"/>
    </row>
    <row r="12" spans="2:4" s="67" customFormat="1" ht="19.899999999999999" customHeight="1" x14ac:dyDescent="0.2">
      <c r="B12" s="75" t="s">
        <v>122</v>
      </c>
      <c r="C12" s="76"/>
      <c r="D12" s="74"/>
    </row>
    <row r="13" spans="2:4" s="67" customFormat="1" ht="19.899999999999999" customHeight="1" x14ac:dyDescent="0.2">
      <c r="B13" s="75" t="s">
        <v>123</v>
      </c>
      <c r="C13" s="76">
        <v>829296.4</v>
      </c>
      <c r="D13" s="74"/>
    </row>
    <row r="14" spans="2:4" s="67" customFormat="1" ht="19.899999999999999" customHeight="1" x14ac:dyDescent="0.2">
      <c r="B14" s="71" t="s">
        <v>124</v>
      </c>
      <c r="C14" s="72">
        <v>0</v>
      </c>
      <c r="D14" s="74"/>
    </row>
    <row r="15" spans="2:4" s="67" customFormat="1" ht="19.899999999999999" customHeight="1" x14ac:dyDescent="0.2">
      <c r="B15" s="75" t="s">
        <v>125</v>
      </c>
      <c r="C15" s="76"/>
      <c r="D15" s="74"/>
    </row>
    <row r="16" spans="2:4" s="67" customFormat="1" ht="19.899999999999999" customHeight="1" x14ac:dyDescent="0.2">
      <c r="B16" s="75" t="s">
        <v>126</v>
      </c>
      <c r="C16" s="76"/>
      <c r="D16" s="74"/>
    </row>
    <row r="17" spans="1:4" s="67" customFormat="1" ht="19.899999999999999" customHeight="1" x14ac:dyDescent="0.2">
      <c r="B17" s="71" t="s">
        <v>127</v>
      </c>
      <c r="C17" s="78">
        <v>111500</v>
      </c>
      <c r="D17" s="74"/>
    </row>
    <row r="18" spans="1:4" s="67" customFormat="1" ht="19.899999999999999" customHeight="1" x14ac:dyDescent="0.2">
      <c r="A18" s="79"/>
      <c r="B18" s="71" t="s">
        <v>128</v>
      </c>
      <c r="C18" s="78">
        <v>2538366</v>
      </c>
      <c r="D18" s="74"/>
    </row>
    <row r="19" spans="1:4" s="67" customFormat="1" ht="19.899999999999999" customHeight="1" x14ac:dyDescent="0.2">
      <c r="B19" s="71" t="s">
        <v>129</v>
      </c>
      <c r="C19" s="78"/>
    </row>
    <row r="20" spans="1:4" s="67" customFormat="1" ht="19.899999999999999" customHeight="1" x14ac:dyDescent="0.2">
      <c r="B20" s="71" t="s">
        <v>130</v>
      </c>
      <c r="C20" s="78"/>
    </row>
    <row r="21" spans="1:4" s="67" customFormat="1" ht="19.899999999999999" customHeight="1" x14ac:dyDescent="0.2">
      <c r="B21" s="71" t="s">
        <v>131</v>
      </c>
      <c r="C21" s="72">
        <v>5357081.0799999991</v>
      </c>
      <c r="D21" s="73"/>
    </row>
    <row r="22" spans="1:4" s="67" customFormat="1" ht="23.25" customHeight="1" x14ac:dyDescent="0.2">
      <c r="B22" s="71" t="s">
        <v>132</v>
      </c>
      <c r="C22" s="72">
        <v>0</v>
      </c>
      <c r="D22" s="74"/>
    </row>
    <row r="23" spans="1:4" s="67" customFormat="1" ht="23.25" customHeight="1" x14ac:dyDescent="0.2">
      <c r="B23" s="75" t="s">
        <v>133</v>
      </c>
      <c r="C23" s="80">
        <v>0</v>
      </c>
      <c r="D23" s="74"/>
    </row>
    <row r="24" spans="1:4" s="67" customFormat="1" ht="23.25" customHeight="1" x14ac:dyDescent="0.2">
      <c r="B24" s="75" t="s">
        <v>134</v>
      </c>
      <c r="C24" s="76"/>
      <c r="D24" s="74"/>
    </row>
    <row r="25" spans="1:4" s="67" customFormat="1" ht="23.25" customHeight="1" x14ac:dyDescent="0.2">
      <c r="B25" s="75" t="s">
        <v>135</v>
      </c>
      <c r="C25" s="76"/>
      <c r="D25" s="74"/>
    </row>
    <row r="26" spans="1:4" s="67" customFormat="1" ht="23.25" customHeight="1" x14ac:dyDescent="0.2">
      <c r="B26" s="75" t="s">
        <v>136</v>
      </c>
      <c r="C26" s="76"/>
      <c r="D26" s="74"/>
    </row>
    <row r="27" spans="1:4" s="67" customFormat="1" ht="23.25" customHeight="1" x14ac:dyDescent="0.2">
      <c r="B27" s="75" t="s">
        <v>137</v>
      </c>
      <c r="C27" s="76"/>
      <c r="D27" s="74"/>
    </row>
    <row r="28" spans="1:4" s="67" customFormat="1" ht="19.899999999999999" customHeight="1" x14ac:dyDescent="0.2">
      <c r="B28" s="71" t="s">
        <v>138</v>
      </c>
      <c r="C28" s="72">
        <v>91816.81</v>
      </c>
      <c r="D28" s="74"/>
    </row>
    <row r="29" spans="1:4" s="67" customFormat="1" ht="19.899999999999999" customHeight="1" x14ac:dyDescent="0.2">
      <c r="B29" s="75" t="s">
        <v>139</v>
      </c>
      <c r="C29" s="76">
        <v>91816.81</v>
      </c>
      <c r="D29" s="74"/>
    </row>
    <row r="30" spans="1:4" s="67" customFormat="1" ht="19.899999999999999" customHeight="1" x14ac:dyDescent="0.2">
      <c r="B30" s="75" t="s">
        <v>140</v>
      </c>
      <c r="C30" s="76"/>
      <c r="D30" s="74"/>
    </row>
    <row r="31" spans="1:4" s="67" customFormat="1" ht="19.899999999999999" customHeight="1" x14ac:dyDescent="0.2">
      <c r="B31" s="71" t="s">
        <v>141</v>
      </c>
      <c r="C31" s="72">
        <v>4640264.2699999996</v>
      </c>
      <c r="D31" s="74"/>
    </row>
    <row r="32" spans="1:4" s="67" customFormat="1" ht="19.899999999999999" customHeight="1" x14ac:dyDescent="0.2">
      <c r="B32" s="75" t="s">
        <v>142</v>
      </c>
      <c r="C32" s="76">
        <v>1484264.27</v>
      </c>
      <c r="D32" s="74"/>
    </row>
    <row r="33" spans="2:4" s="67" customFormat="1" ht="19.899999999999999" customHeight="1" x14ac:dyDescent="0.2">
      <c r="B33" s="75" t="s">
        <v>143</v>
      </c>
      <c r="C33" s="76"/>
      <c r="D33" s="74"/>
    </row>
    <row r="34" spans="2:4" s="67" customFormat="1" ht="19.899999999999999" customHeight="1" x14ac:dyDescent="0.2">
      <c r="B34" s="75" t="s">
        <v>144</v>
      </c>
      <c r="C34" s="76">
        <v>3156000</v>
      </c>
      <c r="D34" s="74"/>
    </row>
    <row r="35" spans="2:4" s="67" customFormat="1" ht="19.899999999999999" customHeight="1" x14ac:dyDescent="0.2">
      <c r="B35" s="71" t="s">
        <v>145</v>
      </c>
      <c r="C35" s="78"/>
      <c r="D35" s="74"/>
    </row>
    <row r="36" spans="2:4" s="67" customFormat="1" ht="19.899999999999999" customHeight="1" x14ac:dyDescent="0.2">
      <c r="B36" s="71" t="s">
        <v>146</v>
      </c>
      <c r="C36" s="78"/>
      <c r="D36" s="74"/>
    </row>
    <row r="37" spans="2:4" s="67" customFormat="1" ht="19.899999999999999" customHeight="1" x14ac:dyDescent="0.2">
      <c r="B37" s="71" t="s">
        <v>147</v>
      </c>
      <c r="C37" s="78">
        <v>200000</v>
      </c>
      <c r="D37" s="74"/>
    </row>
    <row r="38" spans="2:4" s="67" customFormat="1" ht="19.899999999999999" customHeight="1" x14ac:dyDescent="0.2">
      <c r="B38" s="71" t="s">
        <v>148</v>
      </c>
      <c r="C38" s="72">
        <v>425000</v>
      </c>
      <c r="D38" s="74"/>
    </row>
    <row r="39" spans="2:4" s="67" customFormat="1" ht="19.899999999999999" customHeight="1" x14ac:dyDescent="0.2">
      <c r="B39" s="75" t="s">
        <v>149</v>
      </c>
      <c r="C39" s="76">
        <v>425000</v>
      </c>
      <c r="D39" s="74"/>
    </row>
    <row r="40" spans="2:4" s="67" customFormat="1" ht="19.899999999999999" customHeight="1" x14ac:dyDescent="0.2">
      <c r="B40" s="75" t="s">
        <v>150</v>
      </c>
      <c r="C40" s="76"/>
      <c r="D40" s="74"/>
    </row>
    <row r="41" spans="2:4" s="67" customFormat="1" ht="22.15" customHeight="1" x14ac:dyDescent="0.2">
      <c r="B41" s="81" t="s">
        <v>151</v>
      </c>
      <c r="C41" s="72">
        <v>8877510.7999999989</v>
      </c>
      <c r="D41" s="73"/>
    </row>
    <row r="42" spans="2:4" s="67" customFormat="1" ht="10.5" customHeight="1" x14ac:dyDescent="0.2">
      <c r="B42" s="82"/>
      <c r="C42" s="83"/>
      <c r="D42" s="73"/>
    </row>
    <row r="43" spans="2:4" s="67" customFormat="1" hidden="1" x14ac:dyDescent="0.2">
      <c r="B43" s="84" t="s">
        <v>152</v>
      </c>
      <c r="C43" s="85"/>
      <c r="D43" s="86"/>
    </row>
    <row r="44" spans="2:4" s="67" customFormat="1" x14ac:dyDescent="0.2">
      <c r="B44" s="75" t="s">
        <v>153</v>
      </c>
      <c r="C44" s="87">
        <v>4.2056087404489517E-3</v>
      </c>
      <c r="D44" s="88"/>
    </row>
    <row r="45" spans="2:4" s="67" customFormat="1" hidden="1" x14ac:dyDescent="0.2">
      <c r="B45" s="79"/>
      <c r="C45" s="88"/>
      <c r="D45" s="88"/>
    </row>
    <row r="46" spans="2:4" s="67" customFormat="1" hidden="1" x14ac:dyDescent="0.2">
      <c r="B46" s="79"/>
      <c r="C46" s="88"/>
      <c r="D46" s="88"/>
    </row>
    <row r="47" spans="2:4" s="67" customFormat="1" hidden="1" x14ac:dyDescent="0.2">
      <c r="B47" s="79" t="s">
        <v>154</v>
      </c>
      <c r="C47" s="89">
        <v>4.2056087404489517E-3</v>
      </c>
      <c r="D47" s="88"/>
    </row>
    <row r="48" spans="2:4" s="67" customFormat="1" hidden="1" x14ac:dyDescent="0.2">
      <c r="B48" s="79"/>
      <c r="C48" s="88"/>
      <c r="D48" s="88"/>
    </row>
    <row r="49" spans="2:4" s="67" customFormat="1" hidden="1" x14ac:dyDescent="0.2">
      <c r="B49" s="90" t="s">
        <v>155</v>
      </c>
      <c r="C49" s="87">
        <v>172705.89999999944</v>
      </c>
      <c r="D49" s="88"/>
    </row>
    <row r="50" spans="2:4" s="67" customFormat="1" hidden="1" x14ac:dyDescent="0.2">
      <c r="B50" s="91" t="s">
        <v>156</v>
      </c>
      <c r="C50" s="92">
        <v>69694.11999999918</v>
      </c>
      <c r="D50" s="88"/>
    </row>
    <row r="51" spans="2:4" s="67" customFormat="1" hidden="1" x14ac:dyDescent="0.2">
      <c r="C51" s="93"/>
      <c r="D51" s="93"/>
    </row>
    <row r="52" spans="2:4" s="67" customFormat="1" hidden="1" x14ac:dyDescent="0.2">
      <c r="C52" s="94"/>
      <c r="D52" s="94"/>
    </row>
    <row r="53" spans="2:4" s="67" customFormat="1" hidden="1" x14ac:dyDescent="0.2">
      <c r="C53" s="88"/>
      <c r="D53" s="88"/>
    </row>
    <row r="54" spans="2:4" s="67" customFormat="1" x14ac:dyDescent="0.2">
      <c r="C54" s="88"/>
      <c r="D54" s="88"/>
    </row>
    <row r="55" spans="2:4" s="67" customFormat="1" x14ac:dyDescent="0.2">
      <c r="C55" s="88"/>
      <c r="D55" s="88">
        <f>+D41-D54</f>
        <v>0</v>
      </c>
    </row>
    <row r="56" spans="2:4" s="67" customFormat="1" x14ac:dyDescent="0.2">
      <c r="C56" s="88"/>
      <c r="D56" s="88"/>
    </row>
    <row r="57" spans="2:4" s="67" customFormat="1" x14ac:dyDescent="0.2">
      <c r="C57" s="88"/>
      <c r="D57" s="88"/>
    </row>
    <row r="58" spans="2:4" s="67" customFormat="1" x14ac:dyDescent="0.2">
      <c r="C58" s="88"/>
      <c r="D58" s="88"/>
    </row>
    <row r="59" spans="2:4" s="67" customFormat="1" x14ac:dyDescent="0.2">
      <c r="C59" s="93"/>
      <c r="D59" s="93"/>
    </row>
    <row r="60" spans="2:4" s="67" customFormat="1" x14ac:dyDescent="0.2">
      <c r="C60" s="94"/>
      <c r="D60" s="94"/>
    </row>
    <row r="61" spans="2:4" s="67" customFormat="1" x14ac:dyDescent="0.2">
      <c r="C61" s="94"/>
      <c r="D61" s="94"/>
    </row>
    <row r="62" spans="2:4" s="67" customFormat="1" x14ac:dyDescent="0.2">
      <c r="C62" s="94"/>
      <c r="D62" s="94"/>
    </row>
    <row r="63" spans="2:4" s="67" customFormat="1" x14ac:dyDescent="0.2">
      <c r="C63" s="85"/>
      <c r="D63" s="86"/>
    </row>
    <row r="64" spans="2:4" s="67" customFormat="1" x14ac:dyDescent="0.2">
      <c r="C64" s="85"/>
      <c r="D64" s="86"/>
    </row>
    <row r="65" spans="3:4" s="67" customFormat="1" x14ac:dyDescent="0.2">
      <c r="C65" s="85"/>
      <c r="D65" s="86"/>
    </row>
    <row r="66" spans="3:4" s="67" customFormat="1" x14ac:dyDescent="0.2">
      <c r="C66" s="85"/>
      <c r="D66" s="86"/>
    </row>
    <row r="67" spans="3:4" s="67" customFormat="1" x14ac:dyDescent="0.2">
      <c r="C67" s="85"/>
      <c r="D67" s="86"/>
    </row>
    <row r="68" spans="3:4" s="67" customFormat="1" x14ac:dyDescent="0.2">
      <c r="C68" s="85"/>
      <c r="D68" s="86"/>
    </row>
    <row r="69" spans="3:4" s="67" customFormat="1" x14ac:dyDescent="0.2">
      <c r="C69" s="85"/>
      <c r="D69" s="86"/>
    </row>
    <row r="70" spans="3:4" s="67" customFormat="1" x14ac:dyDescent="0.2">
      <c r="C70" s="85"/>
      <c r="D70" s="86"/>
    </row>
    <row r="71" spans="3:4" s="67" customFormat="1" x14ac:dyDescent="0.2">
      <c r="C71" s="85"/>
      <c r="D71" s="86"/>
    </row>
    <row r="72" spans="3:4" s="67" customFormat="1" x14ac:dyDescent="0.2">
      <c r="C72" s="85"/>
      <c r="D72" s="86"/>
    </row>
    <row r="73" spans="3:4" s="67" customFormat="1" x14ac:dyDescent="0.2">
      <c r="C73" s="85"/>
      <c r="D73" s="86"/>
    </row>
    <row r="74" spans="3:4" s="67" customFormat="1" x14ac:dyDescent="0.2">
      <c r="C74" s="85"/>
      <c r="D74" s="86"/>
    </row>
    <row r="75" spans="3:4" s="67" customFormat="1" x14ac:dyDescent="0.2">
      <c r="C75" s="85"/>
      <c r="D75" s="86"/>
    </row>
    <row r="76" spans="3:4" s="67" customFormat="1" x14ac:dyDescent="0.2">
      <c r="C76" s="85"/>
      <c r="D76" s="86"/>
    </row>
    <row r="77" spans="3:4" s="67" customFormat="1" x14ac:dyDescent="0.2">
      <c r="C77" s="85"/>
      <c r="D77" s="86"/>
    </row>
    <row r="78" spans="3:4" s="67" customFormat="1" x14ac:dyDescent="0.2">
      <c r="C78" s="85"/>
      <c r="D78" s="86"/>
    </row>
    <row r="79" spans="3:4" s="67" customFormat="1" x14ac:dyDescent="0.2">
      <c r="C79" s="85"/>
      <c r="D79" s="86"/>
    </row>
    <row r="80" spans="3:4" s="67" customFormat="1" x14ac:dyDescent="0.2">
      <c r="C80" s="85"/>
      <c r="D80" s="86"/>
    </row>
    <row r="81" spans="3:4" s="67" customFormat="1" x14ac:dyDescent="0.2">
      <c r="C81" s="85"/>
      <c r="D81" s="86"/>
    </row>
    <row r="82" spans="3:4" s="67" customFormat="1" x14ac:dyDescent="0.2">
      <c r="C82" s="85"/>
      <c r="D82" s="86"/>
    </row>
    <row r="83" spans="3:4" s="67" customFormat="1" x14ac:dyDescent="0.2">
      <c r="C83" s="85"/>
      <c r="D83" s="86"/>
    </row>
    <row r="84" spans="3:4" s="67" customFormat="1" x14ac:dyDescent="0.2">
      <c r="C84" s="85"/>
      <c r="D84" s="86"/>
    </row>
    <row r="85" spans="3:4" s="67" customFormat="1" x14ac:dyDescent="0.2">
      <c r="C85" s="85"/>
      <c r="D85" s="86"/>
    </row>
    <row r="86" spans="3:4" s="67" customFormat="1" x14ac:dyDescent="0.2">
      <c r="C86" s="85"/>
      <c r="D86" s="86"/>
    </row>
    <row r="87" spans="3:4" s="67" customFormat="1" x14ac:dyDescent="0.2">
      <c r="C87" s="85"/>
      <c r="D87" s="86"/>
    </row>
    <row r="88" spans="3:4" s="67" customFormat="1" x14ac:dyDescent="0.2">
      <c r="C88" s="85"/>
      <c r="D88" s="86"/>
    </row>
    <row r="89" spans="3:4" s="67" customFormat="1" x14ac:dyDescent="0.2">
      <c r="C89" s="85"/>
      <c r="D89" s="86"/>
    </row>
    <row r="90" spans="3:4" s="67" customFormat="1" x14ac:dyDescent="0.2">
      <c r="C90" s="85"/>
      <c r="D90" s="86"/>
    </row>
    <row r="91" spans="3:4" s="67" customFormat="1" x14ac:dyDescent="0.2">
      <c r="C91" s="85"/>
      <c r="D91" s="86"/>
    </row>
    <row r="92" spans="3:4" s="67" customFormat="1" x14ac:dyDescent="0.2">
      <c r="C92" s="85"/>
      <c r="D92" s="86"/>
    </row>
    <row r="93" spans="3:4" s="67" customFormat="1" x14ac:dyDescent="0.2">
      <c r="C93" s="85"/>
      <c r="D93" s="86"/>
    </row>
    <row r="94" spans="3:4" s="67" customFormat="1" x14ac:dyDescent="0.2">
      <c r="C94" s="85"/>
      <c r="D94" s="86"/>
    </row>
    <row r="95" spans="3:4" s="67" customFormat="1" x14ac:dyDescent="0.2">
      <c r="C95" s="85"/>
      <c r="D95" s="86"/>
    </row>
    <row r="96" spans="3:4" s="67" customFormat="1" x14ac:dyDescent="0.2">
      <c r="C96" s="85"/>
      <c r="D96" s="86"/>
    </row>
    <row r="97" spans="3:4" s="67" customFormat="1" x14ac:dyDescent="0.2">
      <c r="C97" s="85"/>
      <c r="D97" s="86"/>
    </row>
    <row r="98" spans="3:4" s="67" customFormat="1" x14ac:dyDescent="0.2">
      <c r="C98" s="85"/>
      <c r="D98" s="86"/>
    </row>
    <row r="99" spans="3:4" s="67" customFormat="1" x14ac:dyDescent="0.2">
      <c r="C99" s="85"/>
      <c r="D99" s="86"/>
    </row>
    <row r="100" spans="3:4" s="67" customFormat="1" x14ac:dyDescent="0.2">
      <c r="C100" s="85"/>
      <c r="D100" s="86"/>
    </row>
    <row r="101" spans="3:4" s="67" customFormat="1" x14ac:dyDescent="0.2">
      <c r="C101" s="85"/>
      <c r="D101" s="86"/>
    </row>
    <row r="102" spans="3:4" s="67" customFormat="1" x14ac:dyDescent="0.2">
      <c r="C102" s="85"/>
      <c r="D102" s="86"/>
    </row>
    <row r="103" spans="3:4" s="67" customFormat="1" x14ac:dyDescent="0.2">
      <c r="C103" s="85"/>
      <c r="D103" s="86"/>
    </row>
    <row r="104" spans="3:4" s="67" customFormat="1" x14ac:dyDescent="0.2">
      <c r="C104" s="85"/>
      <c r="D104" s="86"/>
    </row>
    <row r="105" spans="3:4" s="67" customFormat="1" x14ac:dyDescent="0.2">
      <c r="C105" s="85"/>
      <c r="D105" s="86"/>
    </row>
    <row r="106" spans="3:4" s="67" customFormat="1" x14ac:dyDescent="0.2">
      <c r="C106" s="85"/>
      <c r="D106" s="86"/>
    </row>
    <row r="107" spans="3:4" s="67" customFormat="1" x14ac:dyDescent="0.2">
      <c r="C107" s="85"/>
      <c r="D107" s="86"/>
    </row>
    <row r="108" spans="3:4" s="67" customFormat="1" x14ac:dyDescent="0.2">
      <c r="C108" s="85"/>
      <c r="D108" s="86"/>
    </row>
    <row r="109" spans="3:4" s="67" customFormat="1" x14ac:dyDescent="0.2">
      <c r="C109" s="85"/>
      <c r="D109" s="86"/>
    </row>
    <row r="110" spans="3:4" s="67" customFormat="1" x14ac:dyDescent="0.2">
      <c r="C110" s="85"/>
      <c r="D110" s="86"/>
    </row>
    <row r="111" spans="3:4" s="67" customFormat="1" x14ac:dyDescent="0.2">
      <c r="C111" s="85"/>
      <c r="D111" s="86"/>
    </row>
    <row r="112" spans="3:4" s="67" customFormat="1" x14ac:dyDescent="0.2">
      <c r="C112" s="85"/>
      <c r="D112" s="86"/>
    </row>
    <row r="113" spans="3:4" s="67" customFormat="1" x14ac:dyDescent="0.2">
      <c r="C113" s="85"/>
      <c r="D113" s="86"/>
    </row>
    <row r="114" spans="3:4" s="67" customFormat="1" x14ac:dyDescent="0.2">
      <c r="C114" s="85"/>
      <c r="D114" s="86"/>
    </row>
    <row r="115" spans="3:4" s="67" customFormat="1" x14ac:dyDescent="0.2">
      <c r="C115" s="85"/>
      <c r="D115" s="86"/>
    </row>
    <row r="116" spans="3:4" s="67" customFormat="1" x14ac:dyDescent="0.2">
      <c r="C116" s="85"/>
      <c r="D116" s="86"/>
    </row>
    <row r="117" spans="3:4" s="67" customFormat="1" x14ac:dyDescent="0.2">
      <c r="C117" s="85"/>
      <c r="D117" s="86"/>
    </row>
    <row r="118" spans="3:4" s="67" customFormat="1" x14ac:dyDescent="0.2">
      <c r="C118" s="85"/>
      <c r="D118" s="86"/>
    </row>
    <row r="119" spans="3:4" s="67" customFormat="1" x14ac:dyDescent="0.2">
      <c r="C119" s="85"/>
      <c r="D119" s="86"/>
    </row>
    <row r="120" spans="3:4" s="67" customFormat="1" x14ac:dyDescent="0.2">
      <c r="C120" s="85"/>
      <c r="D120" s="86"/>
    </row>
    <row r="121" spans="3:4" s="67" customFormat="1" x14ac:dyDescent="0.2">
      <c r="C121" s="85"/>
      <c r="D121" s="86"/>
    </row>
    <row r="122" spans="3:4" s="67" customFormat="1" x14ac:dyDescent="0.2">
      <c r="C122" s="85"/>
      <c r="D122" s="86"/>
    </row>
    <row r="123" spans="3:4" s="67" customFormat="1" x14ac:dyDescent="0.2">
      <c r="C123" s="85"/>
      <c r="D123" s="86"/>
    </row>
    <row r="124" spans="3:4" s="67" customFormat="1" x14ac:dyDescent="0.2">
      <c r="C124" s="85"/>
      <c r="D124" s="86"/>
    </row>
    <row r="125" spans="3:4" s="67" customFormat="1" x14ac:dyDescent="0.2">
      <c r="C125" s="85"/>
      <c r="D125" s="86"/>
    </row>
    <row r="126" spans="3:4" s="67" customFormat="1" x14ac:dyDescent="0.2">
      <c r="C126" s="85"/>
      <c r="D126" s="86"/>
    </row>
    <row r="127" spans="3:4" s="67" customFormat="1" x14ac:dyDescent="0.2">
      <c r="C127" s="85"/>
      <c r="D127" s="86"/>
    </row>
    <row r="128" spans="3:4" s="67" customFormat="1" x14ac:dyDescent="0.2">
      <c r="C128" s="85"/>
      <c r="D128" s="86"/>
    </row>
    <row r="129" spans="3:4" s="67" customFormat="1" x14ac:dyDescent="0.2">
      <c r="C129" s="85"/>
      <c r="D129" s="86"/>
    </row>
    <row r="130" spans="3:4" s="67" customFormat="1" x14ac:dyDescent="0.2">
      <c r="C130" s="85"/>
      <c r="D130" s="86"/>
    </row>
    <row r="131" spans="3:4" s="67" customFormat="1" x14ac:dyDescent="0.2">
      <c r="C131" s="85"/>
      <c r="D131" s="86"/>
    </row>
    <row r="132" spans="3:4" s="67" customFormat="1" x14ac:dyDescent="0.2">
      <c r="C132" s="85"/>
      <c r="D132" s="86"/>
    </row>
    <row r="133" spans="3:4" s="67" customFormat="1" x14ac:dyDescent="0.2">
      <c r="C133" s="85"/>
      <c r="D133" s="86"/>
    </row>
    <row r="134" spans="3:4" s="67" customFormat="1" x14ac:dyDescent="0.2">
      <c r="C134" s="85"/>
      <c r="D134" s="86"/>
    </row>
    <row r="135" spans="3:4" s="67" customFormat="1" x14ac:dyDescent="0.2">
      <c r="C135" s="85"/>
      <c r="D135" s="86"/>
    </row>
    <row r="136" spans="3:4" s="67" customFormat="1" x14ac:dyDescent="0.2">
      <c r="C136" s="85"/>
      <c r="D136" s="86"/>
    </row>
    <row r="137" spans="3:4" s="67" customFormat="1" x14ac:dyDescent="0.2">
      <c r="C137" s="85"/>
      <c r="D137" s="86"/>
    </row>
    <row r="138" spans="3:4" s="67" customFormat="1" x14ac:dyDescent="0.2">
      <c r="C138" s="85"/>
      <c r="D138" s="86"/>
    </row>
    <row r="139" spans="3:4" s="67" customFormat="1" x14ac:dyDescent="0.2">
      <c r="C139" s="85"/>
      <c r="D139" s="86"/>
    </row>
    <row r="140" spans="3:4" s="67" customFormat="1" x14ac:dyDescent="0.2">
      <c r="C140" s="85"/>
      <c r="D140" s="86"/>
    </row>
    <row r="141" spans="3:4" s="67" customFormat="1" x14ac:dyDescent="0.2">
      <c r="C141" s="85"/>
      <c r="D141" s="86"/>
    </row>
    <row r="142" spans="3:4" s="67" customFormat="1" x14ac:dyDescent="0.2">
      <c r="C142" s="85"/>
      <c r="D142" s="86"/>
    </row>
    <row r="143" spans="3:4" s="67" customFormat="1" x14ac:dyDescent="0.2">
      <c r="C143" s="85"/>
      <c r="D143" s="86"/>
    </row>
    <row r="144" spans="3:4" s="67" customFormat="1" x14ac:dyDescent="0.2">
      <c r="C144" s="85"/>
      <c r="D144" s="86"/>
    </row>
    <row r="145" spans="3:4" s="67" customFormat="1" x14ac:dyDescent="0.2">
      <c r="C145" s="85"/>
      <c r="D145" s="86"/>
    </row>
    <row r="146" spans="3:4" s="67" customFormat="1" x14ac:dyDescent="0.2">
      <c r="C146" s="85"/>
      <c r="D146" s="86"/>
    </row>
    <row r="147" spans="3:4" s="67" customFormat="1" x14ac:dyDescent="0.2">
      <c r="C147" s="85"/>
      <c r="D147" s="86"/>
    </row>
    <row r="148" spans="3:4" s="67" customFormat="1" x14ac:dyDescent="0.2">
      <c r="C148" s="85"/>
      <c r="D148" s="86"/>
    </row>
    <row r="149" spans="3:4" s="67" customFormat="1" x14ac:dyDescent="0.2">
      <c r="C149" s="85"/>
      <c r="D149" s="86"/>
    </row>
    <row r="150" spans="3:4" s="67" customFormat="1" x14ac:dyDescent="0.2">
      <c r="C150" s="85"/>
      <c r="D150" s="86"/>
    </row>
    <row r="151" spans="3:4" s="67" customFormat="1" x14ac:dyDescent="0.2">
      <c r="C151" s="85"/>
      <c r="D151" s="86"/>
    </row>
    <row r="152" spans="3:4" s="67" customFormat="1" x14ac:dyDescent="0.2">
      <c r="C152" s="85"/>
      <c r="D152" s="86"/>
    </row>
    <row r="153" spans="3:4" s="67" customFormat="1" x14ac:dyDescent="0.2">
      <c r="C153" s="85"/>
      <c r="D153" s="86"/>
    </row>
    <row r="154" spans="3:4" s="67" customFormat="1" x14ac:dyDescent="0.2">
      <c r="C154" s="85"/>
      <c r="D154" s="86"/>
    </row>
    <row r="155" spans="3:4" s="67" customFormat="1" x14ac:dyDescent="0.2">
      <c r="C155" s="85"/>
      <c r="D155" s="86"/>
    </row>
    <row r="156" spans="3:4" s="67" customFormat="1" x14ac:dyDescent="0.2">
      <c r="C156" s="85"/>
      <c r="D156" s="86"/>
    </row>
    <row r="157" spans="3:4" s="67" customFormat="1" x14ac:dyDescent="0.2">
      <c r="C157" s="85"/>
      <c r="D157" s="86"/>
    </row>
    <row r="158" spans="3:4" s="67" customFormat="1" x14ac:dyDescent="0.2">
      <c r="C158" s="85"/>
      <c r="D158" s="86"/>
    </row>
    <row r="159" spans="3:4" s="67" customFormat="1" x14ac:dyDescent="0.2">
      <c r="C159" s="85"/>
      <c r="D159" s="86"/>
    </row>
    <row r="160" spans="3:4" s="67" customFormat="1" x14ac:dyDescent="0.2">
      <c r="C160" s="85"/>
      <c r="D160" s="86"/>
    </row>
    <row r="161" spans="3:4" s="67" customFormat="1" x14ac:dyDescent="0.2">
      <c r="C161" s="85"/>
      <c r="D161" s="86"/>
    </row>
    <row r="162" spans="3:4" s="67" customFormat="1" x14ac:dyDescent="0.2">
      <c r="C162" s="85"/>
      <c r="D162" s="86"/>
    </row>
    <row r="163" spans="3:4" s="67" customFormat="1" x14ac:dyDescent="0.2">
      <c r="C163" s="85"/>
      <c r="D163" s="86"/>
    </row>
    <row r="164" spans="3:4" s="67" customFormat="1" x14ac:dyDescent="0.2">
      <c r="C164" s="85"/>
      <c r="D164" s="86"/>
    </row>
    <row r="165" spans="3:4" s="67" customFormat="1" x14ac:dyDescent="0.2">
      <c r="C165" s="85"/>
      <c r="D165" s="86"/>
    </row>
    <row r="166" spans="3:4" s="67" customFormat="1" x14ac:dyDescent="0.2">
      <c r="C166" s="85"/>
      <c r="D166" s="86"/>
    </row>
    <row r="167" spans="3:4" s="67" customFormat="1" x14ac:dyDescent="0.2">
      <c r="C167" s="85"/>
      <c r="D167" s="86"/>
    </row>
    <row r="168" spans="3:4" s="67" customFormat="1" x14ac:dyDescent="0.2">
      <c r="C168" s="85"/>
      <c r="D168" s="86"/>
    </row>
    <row r="169" spans="3:4" s="67" customFormat="1" x14ac:dyDescent="0.2">
      <c r="C169" s="85"/>
      <c r="D169" s="86"/>
    </row>
    <row r="170" spans="3:4" s="67" customFormat="1" x14ac:dyDescent="0.2">
      <c r="C170" s="85"/>
      <c r="D170" s="86"/>
    </row>
    <row r="171" spans="3:4" s="67" customFormat="1" x14ac:dyDescent="0.2">
      <c r="C171" s="85"/>
      <c r="D171" s="86"/>
    </row>
    <row r="172" spans="3:4" s="67" customFormat="1" x14ac:dyDescent="0.2">
      <c r="C172" s="85"/>
      <c r="D172" s="86"/>
    </row>
    <row r="173" spans="3:4" s="67" customFormat="1" x14ac:dyDescent="0.2">
      <c r="C173" s="85"/>
      <c r="D173" s="86"/>
    </row>
    <row r="174" spans="3:4" s="67" customFormat="1" x14ac:dyDescent="0.2">
      <c r="C174" s="85"/>
      <c r="D174" s="86"/>
    </row>
    <row r="175" spans="3:4" s="67" customFormat="1" x14ac:dyDescent="0.2">
      <c r="C175" s="85"/>
      <c r="D175" s="86"/>
    </row>
    <row r="176" spans="3:4" s="67" customFormat="1" x14ac:dyDescent="0.2">
      <c r="C176" s="85"/>
      <c r="D176" s="86"/>
    </row>
    <row r="177" spans="3:4" s="67" customFormat="1" x14ac:dyDescent="0.2">
      <c r="C177" s="85"/>
      <c r="D177" s="86"/>
    </row>
    <row r="178" spans="3:4" s="67" customFormat="1" x14ac:dyDescent="0.2">
      <c r="C178" s="85"/>
      <c r="D178" s="86"/>
    </row>
    <row r="179" spans="3:4" s="67" customFormat="1" x14ac:dyDescent="0.2">
      <c r="C179" s="85"/>
      <c r="D179" s="86"/>
    </row>
    <row r="180" spans="3:4" s="67" customFormat="1" x14ac:dyDescent="0.2">
      <c r="C180" s="85"/>
      <c r="D180" s="86"/>
    </row>
    <row r="181" spans="3:4" s="67" customFormat="1" x14ac:dyDescent="0.2">
      <c r="C181" s="85"/>
      <c r="D181" s="86"/>
    </row>
    <row r="182" spans="3:4" s="67" customFormat="1" x14ac:dyDescent="0.2">
      <c r="C182" s="85"/>
      <c r="D182" s="86"/>
    </row>
    <row r="183" spans="3:4" s="67" customFormat="1" x14ac:dyDescent="0.2">
      <c r="C183" s="85"/>
      <c r="D183" s="86"/>
    </row>
    <row r="184" spans="3:4" s="67" customFormat="1" x14ac:dyDescent="0.2">
      <c r="C184" s="85"/>
      <c r="D184" s="86"/>
    </row>
    <row r="185" spans="3:4" s="67" customFormat="1" x14ac:dyDescent="0.2">
      <c r="C185" s="85"/>
      <c r="D185" s="86"/>
    </row>
    <row r="186" spans="3:4" s="67" customFormat="1" x14ac:dyDescent="0.2">
      <c r="C186" s="85"/>
      <c r="D186" s="86"/>
    </row>
    <row r="187" spans="3:4" s="67" customFormat="1" x14ac:dyDescent="0.2">
      <c r="C187" s="85"/>
      <c r="D187" s="86"/>
    </row>
    <row r="188" spans="3:4" s="67" customFormat="1" x14ac:dyDescent="0.2">
      <c r="C188" s="85"/>
      <c r="D188" s="86"/>
    </row>
    <row r="189" spans="3:4" s="67" customFormat="1" x14ac:dyDescent="0.2">
      <c r="C189" s="85"/>
      <c r="D189" s="86"/>
    </row>
    <row r="190" spans="3:4" s="67" customFormat="1" x14ac:dyDescent="0.2">
      <c r="C190" s="85"/>
      <c r="D190" s="86"/>
    </row>
    <row r="191" spans="3:4" s="67" customFormat="1" x14ac:dyDescent="0.2">
      <c r="C191" s="85"/>
      <c r="D191" s="86"/>
    </row>
    <row r="192" spans="3:4" s="67" customFormat="1" x14ac:dyDescent="0.2">
      <c r="C192" s="85"/>
      <c r="D192" s="86"/>
    </row>
    <row r="193" spans="3:4" s="67" customFormat="1" x14ac:dyDescent="0.2">
      <c r="C193" s="85"/>
      <c r="D193" s="86"/>
    </row>
    <row r="194" spans="3:4" s="67" customFormat="1" x14ac:dyDescent="0.2">
      <c r="C194" s="85"/>
      <c r="D194" s="86"/>
    </row>
    <row r="195" spans="3:4" s="67" customFormat="1" x14ac:dyDescent="0.2">
      <c r="C195" s="85"/>
      <c r="D195" s="86"/>
    </row>
    <row r="196" spans="3:4" s="67" customFormat="1" x14ac:dyDescent="0.2">
      <c r="C196" s="85"/>
      <c r="D196" s="86"/>
    </row>
    <row r="197" spans="3:4" s="67" customFormat="1" x14ac:dyDescent="0.2">
      <c r="C197" s="85"/>
      <c r="D197" s="86"/>
    </row>
    <row r="198" spans="3:4" s="67" customFormat="1" x14ac:dyDescent="0.2">
      <c r="C198" s="85"/>
      <c r="D198" s="86"/>
    </row>
    <row r="199" spans="3:4" s="67" customFormat="1" x14ac:dyDescent="0.2">
      <c r="C199" s="85"/>
      <c r="D199" s="86"/>
    </row>
    <row r="200" spans="3:4" s="67" customFormat="1" x14ac:dyDescent="0.2">
      <c r="C200" s="85"/>
      <c r="D200" s="86"/>
    </row>
    <row r="201" spans="3:4" s="67" customFormat="1" x14ac:dyDescent="0.2">
      <c r="C201" s="85"/>
      <c r="D201" s="86"/>
    </row>
    <row r="202" spans="3:4" s="67" customFormat="1" x14ac:dyDescent="0.2">
      <c r="C202" s="85"/>
      <c r="D202" s="86"/>
    </row>
    <row r="203" spans="3:4" s="67" customFormat="1" x14ac:dyDescent="0.2">
      <c r="C203" s="85"/>
      <c r="D203" s="86"/>
    </row>
    <row r="204" spans="3:4" s="67" customFormat="1" x14ac:dyDescent="0.2">
      <c r="C204" s="85"/>
      <c r="D204" s="86"/>
    </row>
    <row r="205" spans="3:4" s="67" customFormat="1" x14ac:dyDescent="0.2">
      <c r="C205" s="85"/>
      <c r="D205" s="86"/>
    </row>
    <row r="206" spans="3:4" s="67" customFormat="1" x14ac:dyDescent="0.2">
      <c r="C206" s="85"/>
      <c r="D206" s="86"/>
    </row>
    <row r="207" spans="3:4" s="67" customFormat="1" x14ac:dyDescent="0.2">
      <c r="C207" s="85"/>
      <c r="D207" s="86"/>
    </row>
    <row r="208" spans="3:4" s="67" customFormat="1" x14ac:dyDescent="0.2">
      <c r="C208" s="85"/>
      <c r="D208" s="86"/>
    </row>
    <row r="209" spans="3:4" s="67" customFormat="1" x14ac:dyDescent="0.2">
      <c r="C209" s="85"/>
      <c r="D209" s="86"/>
    </row>
    <row r="210" spans="3:4" s="67" customFormat="1" x14ac:dyDescent="0.2">
      <c r="C210" s="85"/>
      <c r="D210" s="86"/>
    </row>
    <row r="211" spans="3:4" s="67" customFormat="1" x14ac:dyDescent="0.2">
      <c r="C211" s="85"/>
      <c r="D211" s="86"/>
    </row>
    <row r="212" spans="3:4" s="67" customFormat="1" x14ac:dyDescent="0.2">
      <c r="C212" s="85"/>
      <c r="D212" s="86"/>
    </row>
    <row r="213" spans="3:4" s="67" customFormat="1" x14ac:dyDescent="0.2">
      <c r="C213" s="85"/>
      <c r="D213" s="86"/>
    </row>
    <row r="214" spans="3:4" s="67" customFormat="1" x14ac:dyDescent="0.2">
      <c r="C214" s="85"/>
      <c r="D214" s="86"/>
    </row>
    <row r="215" spans="3:4" s="67" customFormat="1" x14ac:dyDescent="0.2">
      <c r="C215" s="85"/>
      <c r="D215" s="86"/>
    </row>
    <row r="216" spans="3:4" s="67" customFormat="1" x14ac:dyDescent="0.2">
      <c r="C216" s="85"/>
      <c r="D216" s="86"/>
    </row>
    <row r="217" spans="3:4" s="67" customFormat="1" x14ac:dyDescent="0.2">
      <c r="C217" s="85"/>
      <c r="D217" s="86"/>
    </row>
    <row r="218" spans="3:4" s="67" customFormat="1" x14ac:dyDescent="0.2">
      <c r="C218" s="85"/>
      <c r="D218" s="86"/>
    </row>
    <row r="219" spans="3:4" s="67" customFormat="1" x14ac:dyDescent="0.2">
      <c r="C219" s="85"/>
      <c r="D219" s="86"/>
    </row>
    <row r="220" spans="3:4" s="67" customFormat="1" x14ac:dyDescent="0.2">
      <c r="C220" s="85"/>
      <c r="D220" s="86"/>
    </row>
    <row r="221" spans="3:4" s="67" customFormat="1" x14ac:dyDescent="0.2">
      <c r="C221" s="85"/>
      <c r="D221" s="86"/>
    </row>
    <row r="222" spans="3:4" s="67" customFormat="1" x14ac:dyDescent="0.2">
      <c r="C222" s="85"/>
      <c r="D222" s="86"/>
    </row>
    <row r="223" spans="3:4" s="67" customFormat="1" x14ac:dyDescent="0.2">
      <c r="C223" s="85"/>
      <c r="D223" s="86"/>
    </row>
    <row r="224" spans="3:4" s="67" customFormat="1" x14ac:dyDescent="0.2">
      <c r="C224" s="85"/>
      <c r="D224" s="86"/>
    </row>
    <row r="225" spans="3:4" s="67" customFormat="1" x14ac:dyDescent="0.2">
      <c r="C225" s="85"/>
      <c r="D225" s="86"/>
    </row>
    <row r="226" spans="3:4" s="67" customFormat="1" x14ac:dyDescent="0.2">
      <c r="C226" s="85"/>
      <c r="D226" s="86"/>
    </row>
    <row r="227" spans="3:4" s="67" customFormat="1" x14ac:dyDescent="0.2">
      <c r="C227" s="85"/>
      <c r="D227" s="86"/>
    </row>
    <row r="228" spans="3:4" s="67" customFormat="1" x14ac:dyDescent="0.2">
      <c r="C228" s="85"/>
      <c r="D228" s="86"/>
    </row>
    <row r="229" spans="3:4" s="67" customFormat="1" x14ac:dyDescent="0.2">
      <c r="C229" s="85"/>
      <c r="D229" s="86"/>
    </row>
    <row r="230" spans="3:4" s="67" customFormat="1" x14ac:dyDescent="0.2">
      <c r="C230" s="85"/>
      <c r="D230" s="86"/>
    </row>
    <row r="231" spans="3:4" s="67" customFormat="1" x14ac:dyDescent="0.2">
      <c r="C231" s="85"/>
      <c r="D231" s="86"/>
    </row>
    <row r="232" spans="3:4" s="67" customFormat="1" x14ac:dyDescent="0.2">
      <c r="C232" s="85"/>
      <c r="D232" s="86"/>
    </row>
    <row r="233" spans="3:4" s="67" customFormat="1" x14ac:dyDescent="0.2">
      <c r="C233" s="85"/>
      <c r="D233" s="86"/>
    </row>
    <row r="234" spans="3:4" s="67" customFormat="1" x14ac:dyDescent="0.2">
      <c r="C234" s="85"/>
      <c r="D234" s="86"/>
    </row>
    <row r="235" spans="3:4" s="67" customFormat="1" x14ac:dyDescent="0.2">
      <c r="C235" s="85"/>
      <c r="D235" s="86"/>
    </row>
    <row r="236" spans="3:4" s="67" customFormat="1" x14ac:dyDescent="0.2">
      <c r="C236" s="85"/>
      <c r="D236" s="86"/>
    </row>
    <row r="237" spans="3:4" s="67" customFormat="1" x14ac:dyDescent="0.2">
      <c r="C237" s="85"/>
      <c r="D237" s="86"/>
    </row>
    <row r="238" spans="3:4" s="67" customFormat="1" x14ac:dyDescent="0.2">
      <c r="C238" s="85"/>
      <c r="D238" s="86"/>
    </row>
    <row r="239" spans="3:4" s="67" customFormat="1" x14ac:dyDescent="0.2">
      <c r="C239" s="85"/>
      <c r="D239" s="86"/>
    </row>
    <row r="240" spans="3:4" s="67" customFormat="1" x14ac:dyDescent="0.2">
      <c r="C240" s="85"/>
      <c r="D240" s="86"/>
    </row>
    <row r="241" spans="3:4" s="67" customFormat="1" x14ac:dyDescent="0.2">
      <c r="C241" s="85"/>
      <c r="D241" s="86"/>
    </row>
    <row r="242" spans="3:4" s="67" customFormat="1" x14ac:dyDescent="0.2">
      <c r="C242" s="85"/>
      <c r="D242" s="86"/>
    </row>
    <row r="243" spans="3:4" s="67" customFormat="1" x14ac:dyDescent="0.2">
      <c r="C243" s="85"/>
      <c r="D243" s="86"/>
    </row>
    <row r="244" spans="3:4" s="67" customFormat="1" x14ac:dyDescent="0.2">
      <c r="C244" s="85"/>
      <c r="D244" s="86"/>
    </row>
    <row r="245" spans="3:4" s="67" customFormat="1" x14ac:dyDescent="0.2">
      <c r="C245" s="85"/>
      <c r="D245" s="86"/>
    </row>
    <row r="246" spans="3:4" s="67" customFormat="1" x14ac:dyDescent="0.2">
      <c r="C246" s="85"/>
      <c r="D246" s="86"/>
    </row>
    <row r="247" spans="3:4" s="67" customFormat="1" x14ac:dyDescent="0.2">
      <c r="C247" s="85"/>
      <c r="D247" s="86"/>
    </row>
    <row r="248" spans="3:4" s="67" customFormat="1" x14ac:dyDescent="0.2">
      <c r="C248" s="85"/>
      <c r="D248" s="86"/>
    </row>
    <row r="249" spans="3:4" s="67" customFormat="1" x14ac:dyDescent="0.2">
      <c r="C249" s="85"/>
      <c r="D249" s="86"/>
    </row>
    <row r="250" spans="3:4" s="67" customFormat="1" x14ac:dyDescent="0.2">
      <c r="C250" s="85"/>
      <c r="D250" s="86"/>
    </row>
    <row r="251" spans="3:4" s="67" customFormat="1" x14ac:dyDescent="0.2">
      <c r="C251" s="85"/>
      <c r="D251" s="86"/>
    </row>
    <row r="252" spans="3:4" s="67" customFormat="1" x14ac:dyDescent="0.2">
      <c r="C252" s="85"/>
      <c r="D252" s="86"/>
    </row>
    <row r="253" spans="3:4" s="67" customFormat="1" x14ac:dyDescent="0.2">
      <c r="C253" s="85"/>
      <c r="D253" s="86"/>
    </row>
    <row r="254" spans="3:4" s="67" customFormat="1" x14ac:dyDescent="0.2">
      <c r="C254" s="85"/>
      <c r="D254" s="86"/>
    </row>
    <row r="255" spans="3:4" s="67" customFormat="1" x14ac:dyDescent="0.2">
      <c r="C255" s="85"/>
      <c r="D255" s="86"/>
    </row>
    <row r="256" spans="3:4" s="67" customFormat="1" x14ac:dyDescent="0.2">
      <c r="C256" s="85"/>
      <c r="D256" s="86"/>
    </row>
    <row r="257" spans="3:4" s="67" customFormat="1" x14ac:dyDescent="0.2">
      <c r="C257" s="85"/>
      <c r="D257" s="86"/>
    </row>
    <row r="258" spans="3:4" s="67" customFormat="1" x14ac:dyDescent="0.2">
      <c r="C258" s="85"/>
      <c r="D258" s="86"/>
    </row>
    <row r="259" spans="3:4" s="67" customFormat="1" x14ac:dyDescent="0.2">
      <c r="C259" s="85"/>
      <c r="D259" s="86"/>
    </row>
    <row r="260" spans="3:4" s="67" customFormat="1" x14ac:dyDescent="0.2">
      <c r="C260" s="85"/>
      <c r="D260" s="86"/>
    </row>
    <row r="261" spans="3:4" s="67" customFormat="1" x14ac:dyDescent="0.2">
      <c r="C261" s="85"/>
      <c r="D261" s="86"/>
    </row>
    <row r="262" spans="3:4" s="67" customFormat="1" x14ac:dyDescent="0.2">
      <c r="C262" s="85"/>
      <c r="D262" s="86"/>
    </row>
    <row r="263" spans="3:4" s="67" customFormat="1" x14ac:dyDescent="0.2">
      <c r="C263" s="85"/>
      <c r="D263" s="86"/>
    </row>
    <row r="264" spans="3:4" s="67" customFormat="1" x14ac:dyDescent="0.2">
      <c r="C264" s="85"/>
      <c r="D264" s="86"/>
    </row>
    <row r="265" spans="3:4" s="67" customFormat="1" x14ac:dyDescent="0.2">
      <c r="C265" s="85"/>
      <c r="D265" s="86"/>
    </row>
    <row r="266" spans="3:4" s="67" customFormat="1" x14ac:dyDescent="0.2">
      <c r="C266" s="85"/>
      <c r="D266" s="86"/>
    </row>
    <row r="267" spans="3:4" s="67" customFormat="1" x14ac:dyDescent="0.2">
      <c r="C267" s="85"/>
      <c r="D267" s="86"/>
    </row>
    <row r="268" spans="3:4" s="67" customFormat="1" x14ac:dyDescent="0.2">
      <c r="C268" s="85"/>
      <c r="D268" s="86"/>
    </row>
    <row r="269" spans="3:4" s="67" customFormat="1" x14ac:dyDescent="0.2">
      <c r="C269" s="85"/>
      <c r="D269" s="86"/>
    </row>
    <row r="270" spans="3:4" s="67" customFormat="1" x14ac:dyDescent="0.2">
      <c r="C270" s="85"/>
      <c r="D270" s="86"/>
    </row>
    <row r="271" spans="3:4" s="67" customFormat="1" x14ac:dyDescent="0.2">
      <c r="C271" s="85"/>
      <c r="D271" s="86"/>
    </row>
    <row r="272" spans="3:4" s="67" customFormat="1" x14ac:dyDescent="0.2">
      <c r="C272" s="85"/>
      <c r="D272" s="86"/>
    </row>
    <row r="273" spans="3:4" s="67" customFormat="1" x14ac:dyDescent="0.2">
      <c r="C273" s="85"/>
      <c r="D273" s="86"/>
    </row>
    <row r="274" spans="3:4" s="67" customFormat="1" x14ac:dyDescent="0.2">
      <c r="C274" s="85"/>
      <c r="D274" s="86"/>
    </row>
    <row r="275" spans="3:4" s="67" customFormat="1" x14ac:dyDescent="0.2">
      <c r="C275" s="85"/>
      <c r="D275" s="86"/>
    </row>
    <row r="276" spans="3:4" s="67" customFormat="1" x14ac:dyDescent="0.2">
      <c r="C276" s="85"/>
      <c r="D276" s="86"/>
    </row>
    <row r="277" spans="3:4" s="67" customFormat="1" x14ac:dyDescent="0.2">
      <c r="C277" s="85"/>
      <c r="D277" s="86"/>
    </row>
    <row r="278" spans="3:4" s="67" customFormat="1" x14ac:dyDescent="0.2">
      <c r="C278" s="85"/>
      <c r="D278" s="86"/>
    </row>
    <row r="279" spans="3:4" s="67" customFormat="1" x14ac:dyDescent="0.2">
      <c r="C279" s="85"/>
      <c r="D279" s="86"/>
    </row>
    <row r="280" spans="3:4" s="67" customFormat="1" x14ac:dyDescent="0.2">
      <c r="C280" s="85"/>
      <c r="D280" s="86"/>
    </row>
    <row r="281" spans="3:4" s="67" customFormat="1" x14ac:dyDescent="0.2">
      <c r="C281" s="85"/>
      <c r="D281" s="86"/>
    </row>
    <row r="282" spans="3:4" s="67" customFormat="1" x14ac:dyDescent="0.2">
      <c r="C282" s="85"/>
      <c r="D282" s="86"/>
    </row>
    <row r="283" spans="3:4" s="67" customFormat="1" x14ac:dyDescent="0.2">
      <c r="C283" s="85"/>
      <c r="D283" s="86"/>
    </row>
    <row r="284" spans="3:4" s="67" customFormat="1" x14ac:dyDescent="0.2">
      <c r="C284" s="85"/>
      <c r="D284" s="86"/>
    </row>
    <row r="285" spans="3:4" s="67" customFormat="1" x14ac:dyDescent="0.2">
      <c r="C285" s="85"/>
      <c r="D285" s="86"/>
    </row>
    <row r="286" spans="3:4" s="67" customFormat="1" x14ac:dyDescent="0.2">
      <c r="C286" s="85"/>
      <c r="D286" s="86"/>
    </row>
    <row r="287" spans="3:4" s="67" customFormat="1" x14ac:dyDescent="0.2">
      <c r="C287" s="85"/>
      <c r="D287" s="86"/>
    </row>
    <row r="288" spans="3:4" s="67" customFormat="1" x14ac:dyDescent="0.2">
      <c r="C288" s="85"/>
      <c r="D288" s="86"/>
    </row>
    <row r="289" spans="3:4" s="67" customFormat="1" x14ac:dyDescent="0.2">
      <c r="C289" s="85"/>
      <c r="D289" s="86"/>
    </row>
    <row r="290" spans="3:4" s="67" customFormat="1" x14ac:dyDescent="0.2">
      <c r="C290" s="85"/>
      <c r="D290" s="86"/>
    </row>
    <row r="291" spans="3:4" s="67" customFormat="1" x14ac:dyDescent="0.2">
      <c r="C291" s="85"/>
      <c r="D291" s="86"/>
    </row>
    <row r="292" spans="3:4" s="67" customFormat="1" x14ac:dyDescent="0.2">
      <c r="C292" s="85"/>
      <c r="D292" s="86"/>
    </row>
    <row r="293" spans="3:4" s="67" customFormat="1" x14ac:dyDescent="0.2">
      <c r="C293" s="85"/>
      <c r="D293" s="86"/>
    </row>
    <row r="294" spans="3:4" s="67" customFormat="1" x14ac:dyDescent="0.2">
      <c r="C294" s="85"/>
      <c r="D294" s="86"/>
    </row>
    <row r="295" spans="3:4" s="67" customFormat="1" x14ac:dyDescent="0.2">
      <c r="C295" s="85"/>
      <c r="D295" s="86"/>
    </row>
    <row r="296" spans="3:4" s="67" customFormat="1" x14ac:dyDescent="0.2">
      <c r="C296" s="85"/>
      <c r="D296" s="86"/>
    </row>
    <row r="297" spans="3:4" s="67" customFormat="1" x14ac:dyDescent="0.2">
      <c r="C297" s="85"/>
      <c r="D297" s="86"/>
    </row>
    <row r="298" spans="3:4" s="67" customFormat="1" x14ac:dyDescent="0.2">
      <c r="C298" s="85"/>
      <c r="D298" s="86"/>
    </row>
    <row r="299" spans="3:4" s="67" customFormat="1" x14ac:dyDescent="0.2">
      <c r="C299" s="85"/>
      <c r="D299" s="86"/>
    </row>
    <row r="300" spans="3:4" s="67" customFormat="1" x14ac:dyDescent="0.2">
      <c r="C300" s="85"/>
      <c r="D300" s="86"/>
    </row>
    <row r="301" spans="3:4" s="67" customFormat="1" x14ac:dyDescent="0.2">
      <c r="C301" s="85"/>
      <c r="D301" s="86"/>
    </row>
    <row r="302" spans="3:4" s="67" customFormat="1" x14ac:dyDescent="0.2">
      <c r="C302" s="85"/>
      <c r="D302" s="86"/>
    </row>
    <row r="303" spans="3:4" s="67" customFormat="1" x14ac:dyDescent="0.2">
      <c r="C303" s="85"/>
      <c r="D303" s="86"/>
    </row>
    <row r="304" spans="3:4" s="67" customFormat="1" x14ac:dyDescent="0.2">
      <c r="C304" s="85"/>
      <c r="D304" s="86"/>
    </row>
    <row r="305" spans="3:4" s="67" customFormat="1" x14ac:dyDescent="0.2">
      <c r="C305" s="85"/>
      <c r="D305" s="86"/>
    </row>
    <row r="306" spans="3:4" s="67" customFormat="1" x14ac:dyDescent="0.2">
      <c r="C306" s="85"/>
      <c r="D306" s="86"/>
    </row>
    <row r="307" spans="3:4" s="67" customFormat="1" x14ac:dyDescent="0.2">
      <c r="C307" s="85"/>
      <c r="D307" s="86"/>
    </row>
    <row r="308" spans="3:4" s="67" customFormat="1" x14ac:dyDescent="0.2">
      <c r="C308" s="85"/>
      <c r="D308" s="86"/>
    </row>
    <row r="309" spans="3:4" s="67" customFormat="1" x14ac:dyDescent="0.2">
      <c r="C309" s="85"/>
      <c r="D309" s="86"/>
    </row>
    <row r="310" spans="3:4" s="67" customFormat="1" x14ac:dyDescent="0.2">
      <c r="C310" s="85"/>
      <c r="D310" s="86"/>
    </row>
    <row r="311" spans="3:4" s="67" customFormat="1" x14ac:dyDescent="0.2">
      <c r="C311" s="85"/>
      <c r="D311" s="86"/>
    </row>
    <row r="312" spans="3:4" s="67" customFormat="1" x14ac:dyDescent="0.2">
      <c r="C312" s="85"/>
      <c r="D312" s="86"/>
    </row>
    <row r="313" spans="3:4" s="67" customFormat="1" x14ac:dyDescent="0.2">
      <c r="C313" s="85"/>
      <c r="D313" s="86"/>
    </row>
    <row r="314" spans="3:4" s="67" customFormat="1" x14ac:dyDescent="0.2">
      <c r="C314" s="85"/>
      <c r="D314" s="86"/>
    </row>
    <row r="315" spans="3:4" s="67" customFormat="1" x14ac:dyDescent="0.2">
      <c r="C315" s="85"/>
      <c r="D315" s="86"/>
    </row>
    <row r="316" spans="3:4" s="67" customFormat="1" x14ac:dyDescent="0.2">
      <c r="C316" s="85"/>
      <c r="D316" s="86"/>
    </row>
    <row r="317" spans="3:4" s="67" customFormat="1" x14ac:dyDescent="0.2">
      <c r="C317" s="85"/>
      <c r="D317" s="86"/>
    </row>
    <row r="318" spans="3:4" s="67" customFormat="1" x14ac:dyDescent="0.2">
      <c r="C318" s="85"/>
      <c r="D318" s="86"/>
    </row>
    <row r="319" spans="3:4" s="67" customFormat="1" x14ac:dyDescent="0.2">
      <c r="C319" s="85"/>
      <c r="D319" s="86"/>
    </row>
    <row r="320" spans="3:4" s="67" customFormat="1" x14ac:dyDescent="0.2">
      <c r="C320" s="85"/>
      <c r="D320" s="86"/>
    </row>
    <row r="321" spans="3:4" s="67" customFormat="1" x14ac:dyDescent="0.2">
      <c r="C321" s="85"/>
      <c r="D321" s="86"/>
    </row>
    <row r="322" spans="3:4" s="67" customFormat="1" x14ac:dyDescent="0.2">
      <c r="C322" s="85"/>
      <c r="D322" s="86"/>
    </row>
    <row r="323" spans="3:4" s="67" customFormat="1" x14ac:dyDescent="0.2">
      <c r="C323" s="85"/>
      <c r="D323" s="86"/>
    </row>
    <row r="324" spans="3:4" s="67" customFormat="1" x14ac:dyDescent="0.2">
      <c r="C324" s="85"/>
      <c r="D324" s="86"/>
    </row>
    <row r="325" spans="3:4" s="67" customFormat="1" x14ac:dyDescent="0.2">
      <c r="C325" s="85"/>
      <c r="D325" s="86"/>
    </row>
    <row r="326" spans="3:4" s="67" customFormat="1" x14ac:dyDescent="0.2">
      <c r="C326" s="85"/>
      <c r="D326" s="86"/>
    </row>
    <row r="327" spans="3:4" s="67" customFormat="1" x14ac:dyDescent="0.2">
      <c r="C327" s="85"/>
      <c r="D327" s="86"/>
    </row>
    <row r="328" spans="3:4" s="67" customFormat="1" x14ac:dyDescent="0.2">
      <c r="C328" s="85"/>
      <c r="D328" s="86"/>
    </row>
    <row r="329" spans="3:4" s="67" customFormat="1" x14ac:dyDescent="0.2">
      <c r="C329" s="85"/>
      <c r="D329" s="86"/>
    </row>
    <row r="330" spans="3:4" s="67" customFormat="1" x14ac:dyDescent="0.2">
      <c r="C330" s="85"/>
      <c r="D330" s="86"/>
    </row>
    <row r="331" spans="3:4" s="67" customFormat="1" x14ac:dyDescent="0.2">
      <c r="C331" s="85"/>
      <c r="D331" s="86"/>
    </row>
    <row r="332" spans="3:4" s="67" customFormat="1" x14ac:dyDescent="0.2">
      <c r="C332" s="85"/>
      <c r="D332" s="86"/>
    </row>
    <row r="333" spans="3:4" s="67" customFormat="1" x14ac:dyDescent="0.2">
      <c r="C333" s="85"/>
      <c r="D333" s="86"/>
    </row>
    <row r="334" spans="3:4" s="67" customFormat="1" x14ac:dyDescent="0.2">
      <c r="C334" s="85"/>
      <c r="D334" s="86"/>
    </row>
    <row r="335" spans="3:4" s="67" customFormat="1" x14ac:dyDescent="0.2">
      <c r="C335" s="85"/>
      <c r="D335" s="86"/>
    </row>
    <row r="336" spans="3:4" s="67" customFormat="1" x14ac:dyDescent="0.2">
      <c r="C336" s="85"/>
      <c r="D336" s="86"/>
    </row>
    <row r="337" spans="3:4" s="67" customFormat="1" x14ac:dyDescent="0.2">
      <c r="C337" s="85"/>
      <c r="D337" s="86"/>
    </row>
    <row r="338" spans="3:4" s="67" customFormat="1" x14ac:dyDescent="0.2">
      <c r="C338" s="85"/>
      <c r="D338" s="86"/>
    </row>
    <row r="339" spans="3:4" s="67" customFormat="1" x14ac:dyDescent="0.2">
      <c r="C339" s="85"/>
      <c r="D339" s="86"/>
    </row>
    <row r="340" spans="3:4" s="67" customFormat="1" x14ac:dyDescent="0.2">
      <c r="C340" s="85"/>
      <c r="D340" s="86"/>
    </row>
    <row r="341" spans="3:4" s="67" customFormat="1" x14ac:dyDescent="0.2">
      <c r="C341" s="85"/>
      <c r="D341" s="86"/>
    </row>
    <row r="342" spans="3:4" s="67" customFormat="1" x14ac:dyDescent="0.2">
      <c r="C342" s="85"/>
      <c r="D342" s="86"/>
    </row>
    <row r="343" spans="3:4" s="67" customFormat="1" x14ac:dyDescent="0.2">
      <c r="C343" s="85"/>
      <c r="D343" s="86"/>
    </row>
    <row r="344" spans="3:4" s="67" customFormat="1" x14ac:dyDescent="0.2">
      <c r="C344" s="85"/>
      <c r="D344" s="86"/>
    </row>
    <row r="345" spans="3:4" s="67" customFormat="1" x14ac:dyDescent="0.2">
      <c r="C345" s="85"/>
      <c r="D345" s="86"/>
    </row>
    <row r="346" spans="3:4" s="67" customFormat="1" x14ac:dyDescent="0.2">
      <c r="C346" s="85"/>
      <c r="D346" s="86"/>
    </row>
    <row r="347" spans="3:4" s="67" customFormat="1" x14ac:dyDescent="0.2">
      <c r="C347" s="85"/>
      <c r="D347" s="86"/>
    </row>
    <row r="348" spans="3:4" s="67" customFormat="1" x14ac:dyDescent="0.2">
      <c r="C348" s="85"/>
      <c r="D348" s="86"/>
    </row>
    <row r="349" spans="3:4" s="67" customFormat="1" x14ac:dyDescent="0.2">
      <c r="C349" s="85"/>
      <c r="D349" s="86"/>
    </row>
    <row r="350" spans="3:4" s="67" customFormat="1" x14ac:dyDescent="0.2">
      <c r="C350" s="85"/>
      <c r="D350" s="86"/>
    </row>
    <row r="351" spans="3:4" s="67" customFormat="1" x14ac:dyDescent="0.2">
      <c r="C351" s="85"/>
      <c r="D351" s="86"/>
    </row>
    <row r="352" spans="3:4" s="67" customFormat="1" x14ac:dyDescent="0.2">
      <c r="C352" s="85"/>
      <c r="D352" s="86"/>
    </row>
    <row r="353" spans="3:4" s="67" customFormat="1" x14ac:dyDescent="0.2">
      <c r="C353" s="85"/>
      <c r="D353" s="86"/>
    </row>
    <row r="354" spans="3:4" s="67" customFormat="1" x14ac:dyDescent="0.2">
      <c r="C354" s="85"/>
      <c r="D354" s="86"/>
    </row>
    <row r="355" spans="3:4" s="67" customFormat="1" x14ac:dyDescent="0.2">
      <c r="C355" s="85"/>
      <c r="D355" s="86"/>
    </row>
    <row r="356" spans="3:4" s="67" customFormat="1" x14ac:dyDescent="0.2">
      <c r="C356" s="85"/>
      <c r="D356" s="86"/>
    </row>
    <row r="357" spans="3:4" s="67" customFormat="1" x14ac:dyDescent="0.2">
      <c r="C357" s="85"/>
      <c r="D357" s="86"/>
    </row>
    <row r="358" spans="3:4" s="67" customFormat="1" x14ac:dyDescent="0.2">
      <c r="C358" s="85"/>
      <c r="D358" s="86"/>
    </row>
    <row r="359" spans="3:4" s="67" customFormat="1" x14ac:dyDescent="0.2">
      <c r="C359" s="85"/>
      <c r="D359" s="86"/>
    </row>
    <row r="360" spans="3:4" s="67" customFormat="1" x14ac:dyDescent="0.2">
      <c r="C360" s="85"/>
      <c r="D360" s="86"/>
    </row>
    <row r="361" spans="3:4" s="67" customFormat="1" x14ac:dyDescent="0.2">
      <c r="C361" s="85"/>
      <c r="D361" s="86"/>
    </row>
    <row r="362" spans="3:4" s="67" customFormat="1" x14ac:dyDescent="0.2">
      <c r="C362" s="85"/>
      <c r="D362" s="86"/>
    </row>
    <row r="363" spans="3:4" s="67" customFormat="1" x14ac:dyDescent="0.2">
      <c r="C363" s="85"/>
      <c r="D363" s="86"/>
    </row>
    <row r="364" spans="3:4" s="67" customFormat="1" x14ac:dyDescent="0.2">
      <c r="C364" s="85"/>
      <c r="D364" s="86"/>
    </row>
    <row r="365" spans="3:4" s="67" customFormat="1" x14ac:dyDescent="0.2">
      <c r="C365" s="85"/>
      <c r="D365" s="86"/>
    </row>
    <row r="366" spans="3:4" s="67" customFormat="1" x14ac:dyDescent="0.2">
      <c r="C366" s="85"/>
      <c r="D366" s="86"/>
    </row>
    <row r="367" spans="3:4" s="67" customFormat="1" x14ac:dyDescent="0.2">
      <c r="C367" s="85"/>
      <c r="D367" s="86"/>
    </row>
    <row r="368" spans="3:4" s="67" customFormat="1" x14ac:dyDescent="0.2">
      <c r="C368" s="85"/>
      <c r="D368" s="86"/>
    </row>
    <row r="369" spans="3:4" s="67" customFormat="1" x14ac:dyDescent="0.2">
      <c r="C369" s="85"/>
      <c r="D369" s="86"/>
    </row>
    <row r="370" spans="3:4" s="67" customFormat="1" x14ac:dyDescent="0.2">
      <c r="C370" s="85"/>
      <c r="D370" s="86"/>
    </row>
    <row r="371" spans="3:4" s="67" customFormat="1" x14ac:dyDescent="0.2">
      <c r="C371" s="85"/>
      <c r="D371" s="86"/>
    </row>
    <row r="372" spans="3:4" s="67" customFormat="1" x14ac:dyDescent="0.2">
      <c r="C372" s="85"/>
      <c r="D372" s="86"/>
    </row>
    <row r="373" spans="3:4" s="67" customFormat="1" x14ac:dyDescent="0.2">
      <c r="C373" s="85"/>
      <c r="D373" s="86"/>
    </row>
    <row r="374" spans="3:4" s="67" customFormat="1" x14ac:dyDescent="0.2">
      <c r="C374" s="85"/>
      <c r="D374" s="86"/>
    </row>
    <row r="375" spans="3:4" s="67" customFormat="1" x14ac:dyDescent="0.2">
      <c r="C375" s="85"/>
      <c r="D375" s="86"/>
    </row>
    <row r="376" spans="3:4" s="67" customFormat="1" x14ac:dyDescent="0.2">
      <c r="C376" s="85"/>
      <c r="D376" s="86"/>
    </row>
    <row r="377" spans="3:4" s="67" customFormat="1" x14ac:dyDescent="0.2">
      <c r="C377" s="85"/>
      <c r="D377" s="86"/>
    </row>
    <row r="378" spans="3:4" s="67" customFormat="1" x14ac:dyDescent="0.2">
      <c r="C378" s="85"/>
      <c r="D378" s="86"/>
    </row>
    <row r="379" spans="3:4" s="67" customFormat="1" x14ac:dyDescent="0.2">
      <c r="C379" s="85"/>
      <c r="D379" s="86"/>
    </row>
    <row r="380" spans="3:4" s="67" customFormat="1" x14ac:dyDescent="0.2">
      <c r="C380" s="85"/>
      <c r="D380" s="86"/>
    </row>
    <row r="381" spans="3:4" s="67" customFormat="1" x14ac:dyDescent="0.2">
      <c r="C381" s="85"/>
      <c r="D381" s="86"/>
    </row>
    <row r="382" spans="3:4" s="67" customFormat="1" x14ac:dyDescent="0.2">
      <c r="C382" s="85"/>
      <c r="D382" s="86"/>
    </row>
    <row r="383" spans="3:4" s="67" customFormat="1" x14ac:dyDescent="0.2">
      <c r="C383" s="85"/>
      <c r="D383" s="86"/>
    </row>
    <row r="384" spans="3:4" s="67" customFormat="1" x14ac:dyDescent="0.2">
      <c r="C384" s="85"/>
      <c r="D384" s="86"/>
    </row>
    <row r="385" spans="3:4" s="67" customFormat="1" x14ac:dyDescent="0.2">
      <c r="C385" s="85"/>
      <c r="D385" s="86"/>
    </row>
    <row r="386" spans="3:4" s="67" customFormat="1" x14ac:dyDescent="0.2">
      <c r="C386" s="85"/>
      <c r="D386" s="86"/>
    </row>
    <row r="387" spans="3:4" s="67" customFormat="1" x14ac:dyDescent="0.2">
      <c r="C387" s="85"/>
      <c r="D387" s="86"/>
    </row>
    <row r="388" spans="3:4" s="67" customFormat="1" x14ac:dyDescent="0.2">
      <c r="C388" s="85"/>
      <c r="D388" s="86"/>
    </row>
    <row r="389" spans="3:4" s="67" customFormat="1" x14ac:dyDescent="0.2">
      <c r="C389" s="85"/>
      <c r="D389" s="86"/>
    </row>
    <row r="390" spans="3:4" s="67" customFormat="1" x14ac:dyDescent="0.2">
      <c r="C390" s="85"/>
      <c r="D390" s="86"/>
    </row>
    <row r="391" spans="3:4" s="67" customFormat="1" x14ac:dyDescent="0.2">
      <c r="C391" s="85"/>
      <c r="D391" s="86"/>
    </row>
    <row r="392" spans="3:4" s="67" customFormat="1" x14ac:dyDescent="0.2">
      <c r="C392" s="85"/>
      <c r="D392" s="86"/>
    </row>
    <row r="393" spans="3:4" s="67" customFormat="1" x14ac:dyDescent="0.2">
      <c r="C393" s="85"/>
      <c r="D393" s="86"/>
    </row>
    <row r="394" spans="3:4" s="67" customFormat="1" x14ac:dyDescent="0.2">
      <c r="C394" s="85"/>
      <c r="D394" s="86"/>
    </row>
    <row r="395" spans="3:4" s="67" customFormat="1" x14ac:dyDescent="0.2">
      <c r="C395" s="85"/>
      <c r="D395" s="86"/>
    </row>
    <row r="396" spans="3:4" s="67" customFormat="1" x14ac:dyDescent="0.2">
      <c r="C396" s="85"/>
      <c r="D396" s="86"/>
    </row>
    <row r="397" spans="3:4" s="67" customFormat="1" x14ac:dyDescent="0.2">
      <c r="C397" s="85"/>
      <c r="D397" s="86"/>
    </row>
    <row r="398" spans="3:4" s="67" customFormat="1" x14ac:dyDescent="0.2">
      <c r="C398" s="85"/>
      <c r="D398" s="86"/>
    </row>
    <row r="399" spans="3:4" s="67" customFormat="1" x14ac:dyDescent="0.2">
      <c r="C399" s="85"/>
      <c r="D399" s="86"/>
    </row>
    <row r="400" spans="3:4" s="67" customFormat="1" x14ac:dyDescent="0.2">
      <c r="C400" s="85"/>
      <c r="D400" s="86"/>
    </row>
    <row r="401" spans="3:4" s="67" customFormat="1" x14ac:dyDescent="0.2">
      <c r="C401" s="85"/>
      <c r="D401" s="86"/>
    </row>
    <row r="402" spans="3:4" s="67" customFormat="1" x14ac:dyDescent="0.2">
      <c r="C402" s="85"/>
      <c r="D402" s="86"/>
    </row>
    <row r="403" spans="3:4" s="67" customFormat="1" x14ac:dyDescent="0.2">
      <c r="C403" s="85"/>
      <c r="D403" s="86"/>
    </row>
    <row r="404" spans="3:4" s="67" customFormat="1" x14ac:dyDescent="0.2">
      <c r="C404" s="85"/>
      <c r="D404" s="86"/>
    </row>
    <row r="405" spans="3:4" s="67" customFormat="1" x14ac:dyDescent="0.2">
      <c r="C405" s="85"/>
      <c r="D405" s="86"/>
    </row>
    <row r="406" spans="3:4" s="67" customFormat="1" x14ac:dyDescent="0.2">
      <c r="C406" s="85"/>
      <c r="D406" s="86"/>
    </row>
    <row r="407" spans="3:4" s="67" customFormat="1" x14ac:dyDescent="0.2">
      <c r="C407" s="85"/>
      <c r="D407" s="86"/>
    </row>
    <row r="408" spans="3:4" s="67" customFormat="1" x14ac:dyDescent="0.2">
      <c r="C408" s="85"/>
      <c r="D408" s="86"/>
    </row>
    <row r="409" spans="3:4" s="67" customFormat="1" x14ac:dyDescent="0.2">
      <c r="C409" s="85"/>
      <c r="D409" s="86"/>
    </row>
    <row r="410" spans="3:4" s="67" customFormat="1" x14ac:dyDescent="0.2">
      <c r="C410" s="85"/>
      <c r="D410" s="86"/>
    </row>
    <row r="411" spans="3:4" s="67" customFormat="1" x14ac:dyDescent="0.2">
      <c r="C411" s="85"/>
      <c r="D411" s="86"/>
    </row>
    <row r="412" spans="3:4" s="67" customFormat="1" x14ac:dyDescent="0.2">
      <c r="C412" s="85"/>
      <c r="D412" s="86"/>
    </row>
    <row r="413" spans="3:4" s="67" customFormat="1" x14ac:dyDescent="0.2">
      <c r="C413" s="85"/>
      <c r="D413" s="86"/>
    </row>
    <row r="414" spans="3:4" s="67" customFormat="1" x14ac:dyDescent="0.2">
      <c r="C414" s="85"/>
      <c r="D414" s="86"/>
    </row>
    <row r="415" spans="3:4" s="67" customFormat="1" x14ac:dyDescent="0.2">
      <c r="C415" s="85"/>
      <c r="D415" s="86"/>
    </row>
    <row r="416" spans="3:4" s="67" customFormat="1" x14ac:dyDescent="0.2">
      <c r="C416" s="85"/>
      <c r="D416" s="86"/>
    </row>
    <row r="417" spans="3:4" s="67" customFormat="1" x14ac:dyDescent="0.2">
      <c r="C417" s="85"/>
      <c r="D417" s="86"/>
    </row>
    <row r="418" spans="3:4" s="67" customFormat="1" x14ac:dyDescent="0.2">
      <c r="C418" s="85"/>
      <c r="D418" s="86"/>
    </row>
    <row r="419" spans="3:4" s="67" customFormat="1" x14ac:dyDescent="0.2">
      <c r="C419" s="85"/>
      <c r="D419" s="86"/>
    </row>
    <row r="420" spans="3:4" s="67" customFormat="1" x14ac:dyDescent="0.2">
      <c r="C420" s="85"/>
      <c r="D420" s="86"/>
    </row>
    <row r="421" spans="3:4" s="67" customFormat="1" x14ac:dyDescent="0.2">
      <c r="C421" s="85"/>
      <c r="D421" s="86"/>
    </row>
    <row r="422" spans="3:4" s="67" customFormat="1" x14ac:dyDescent="0.2">
      <c r="C422" s="85"/>
      <c r="D422" s="86"/>
    </row>
    <row r="423" spans="3:4" s="67" customFormat="1" x14ac:dyDescent="0.2">
      <c r="C423" s="85"/>
      <c r="D423" s="86"/>
    </row>
    <row r="424" spans="3:4" s="67" customFormat="1" x14ac:dyDescent="0.2">
      <c r="C424" s="85"/>
      <c r="D424" s="86"/>
    </row>
    <row r="425" spans="3:4" s="67" customFormat="1" x14ac:dyDescent="0.2">
      <c r="C425" s="85"/>
      <c r="D425" s="86"/>
    </row>
    <row r="426" spans="3:4" s="67" customFormat="1" x14ac:dyDescent="0.2">
      <c r="C426" s="85"/>
      <c r="D426" s="86"/>
    </row>
    <row r="427" spans="3:4" s="67" customFormat="1" x14ac:dyDescent="0.2">
      <c r="C427" s="85"/>
      <c r="D427" s="86"/>
    </row>
    <row r="428" spans="3:4" s="67" customFormat="1" x14ac:dyDescent="0.2">
      <c r="C428" s="85"/>
      <c r="D428" s="86"/>
    </row>
    <row r="429" spans="3:4" s="67" customFormat="1" x14ac:dyDescent="0.2">
      <c r="C429" s="85"/>
      <c r="D429" s="86"/>
    </row>
    <row r="430" spans="3:4" s="67" customFormat="1" x14ac:dyDescent="0.2">
      <c r="C430" s="85"/>
      <c r="D430" s="86"/>
    </row>
    <row r="431" spans="3:4" s="67" customFormat="1" x14ac:dyDescent="0.2">
      <c r="C431" s="85"/>
      <c r="D431" s="86"/>
    </row>
    <row r="432" spans="3:4" s="67" customFormat="1" x14ac:dyDescent="0.2">
      <c r="C432" s="85"/>
      <c r="D432" s="86"/>
    </row>
    <row r="433" spans="3:4" s="67" customFormat="1" x14ac:dyDescent="0.2">
      <c r="C433" s="85"/>
      <c r="D433" s="86"/>
    </row>
    <row r="434" spans="3:4" s="67" customFormat="1" x14ac:dyDescent="0.2">
      <c r="C434" s="85"/>
      <c r="D434" s="86"/>
    </row>
    <row r="435" spans="3:4" s="67" customFormat="1" x14ac:dyDescent="0.2">
      <c r="C435" s="85"/>
      <c r="D435" s="86"/>
    </row>
    <row r="436" spans="3:4" s="67" customFormat="1" x14ac:dyDescent="0.2">
      <c r="C436" s="85"/>
      <c r="D436" s="86"/>
    </row>
    <row r="437" spans="3:4" s="67" customFormat="1" x14ac:dyDescent="0.2">
      <c r="C437" s="85"/>
      <c r="D437" s="86"/>
    </row>
    <row r="438" spans="3:4" s="67" customFormat="1" x14ac:dyDescent="0.2">
      <c r="C438" s="85"/>
      <c r="D438" s="86"/>
    </row>
    <row r="439" spans="3:4" s="67" customFormat="1" x14ac:dyDescent="0.2">
      <c r="C439" s="85"/>
      <c r="D439" s="86"/>
    </row>
    <row r="440" spans="3:4" s="67" customFormat="1" x14ac:dyDescent="0.2">
      <c r="C440" s="85"/>
      <c r="D440" s="86"/>
    </row>
    <row r="441" spans="3:4" s="67" customFormat="1" x14ac:dyDescent="0.2">
      <c r="C441" s="85"/>
      <c r="D441" s="86"/>
    </row>
    <row r="442" spans="3:4" s="67" customFormat="1" x14ac:dyDescent="0.2">
      <c r="C442" s="85"/>
      <c r="D442" s="86"/>
    </row>
    <row r="443" spans="3:4" s="67" customFormat="1" x14ac:dyDescent="0.2">
      <c r="C443" s="85"/>
      <c r="D443" s="86"/>
    </row>
    <row r="444" spans="3:4" s="67" customFormat="1" x14ac:dyDescent="0.2">
      <c r="C444" s="85"/>
      <c r="D444" s="86"/>
    </row>
    <row r="445" spans="3:4" s="67" customFormat="1" x14ac:dyDescent="0.2">
      <c r="C445" s="85"/>
      <c r="D445" s="86"/>
    </row>
    <row r="446" spans="3:4" s="67" customFormat="1" x14ac:dyDescent="0.2">
      <c r="C446" s="85"/>
      <c r="D446" s="86"/>
    </row>
    <row r="447" spans="3:4" s="67" customFormat="1" x14ac:dyDescent="0.2">
      <c r="C447" s="85"/>
      <c r="D447" s="86"/>
    </row>
    <row r="448" spans="3:4" s="67" customFormat="1" x14ac:dyDescent="0.2">
      <c r="C448" s="85"/>
      <c r="D448" s="86"/>
    </row>
    <row r="449" spans="3:4" s="67" customFormat="1" x14ac:dyDescent="0.2">
      <c r="C449" s="85"/>
      <c r="D449" s="86"/>
    </row>
    <row r="450" spans="3:4" s="67" customFormat="1" x14ac:dyDescent="0.2">
      <c r="C450" s="85"/>
      <c r="D450" s="86"/>
    </row>
    <row r="451" spans="3:4" s="67" customFormat="1" x14ac:dyDescent="0.2">
      <c r="C451" s="85"/>
      <c r="D451" s="86"/>
    </row>
    <row r="452" spans="3:4" s="67" customFormat="1" x14ac:dyDescent="0.2">
      <c r="C452" s="85"/>
      <c r="D452" s="86"/>
    </row>
    <row r="453" spans="3:4" s="67" customFormat="1" x14ac:dyDescent="0.2">
      <c r="C453" s="85"/>
      <c r="D453" s="86"/>
    </row>
    <row r="454" spans="3:4" s="67" customFormat="1" x14ac:dyDescent="0.2">
      <c r="C454" s="85"/>
      <c r="D454" s="86"/>
    </row>
    <row r="455" spans="3:4" s="67" customFormat="1" x14ac:dyDescent="0.2">
      <c r="C455" s="85"/>
      <c r="D455" s="86"/>
    </row>
    <row r="456" spans="3:4" s="67" customFormat="1" x14ac:dyDescent="0.2">
      <c r="C456" s="85"/>
      <c r="D456" s="86"/>
    </row>
    <row r="457" spans="3:4" s="67" customFormat="1" x14ac:dyDescent="0.2">
      <c r="C457" s="85"/>
      <c r="D457" s="86"/>
    </row>
    <row r="458" spans="3:4" s="67" customFormat="1" x14ac:dyDescent="0.2">
      <c r="C458" s="85"/>
      <c r="D458" s="86"/>
    </row>
    <row r="459" spans="3:4" s="67" customFormat="1" x14ac:dyDescent="0.2">
      <c r="C459" s="85"/>
      <c r="D459" s="86"/>
    </row>
    <row r="460" spans="3:4" s="67" customFormat="1" x14ac:dyDescent="0.2">
      <c r="C460" s="85"/>
      <c r="D460" s="86"/>
    </row>
    <row r="461" spans="3:4" s="67" customFormat="1" x14ac:dyDescent="0.2">
      <c r="C461" s="85"/>
      <c r="D461" s="86"/>
    </row>
    <row r="462" spans="3:4" s="67" customFormat="1" x14ac:dyDescent="0.2">
      <c r="C462" s="85"/>
      <c r="D462" s="86"/>
    </row>
    <row r="463" spans="3:4" s="67" customFormat="1" x14ac:dyDescent="0.2">
      <c r="C463" s="85"/>
      <c r="D463" s="86"/>
    </row>
    <row r="464" spans="3:4" s="67" customFormat="1" x14ac:dyDescent="0.2">
      <c r="C464" s="85"/>
      <c r="D464" s="86"/>
    </row>
    <row r="465" spans="3:4" s="67" customFormat="1" x14ac:dyDescent="0.2">
      <c r="C465" s="85"/>
      <c r="D465" s="86"/>
    </row>
    <row r="466" spans="3:4" s="67" customFormat="1" x14ac:dyDescent="0.2">
      <c r="C466" s="85"/>
      <c r="D466" s="86"/>
    </row>
    <row r="467" spans="3:4" s="67" customFormat="1" x14ac:dyDescent="0.2">
      <c r="C467" s="85"/>
      <c r="D467" s="86"/>
    </row>
    <row r="468" spans="3:4" s="67" customFormat="1" x14ac:dyDescent="0.2">
      <c r="C468" s="85"/>
      <c r="D468" s="86"/>
    </row>
    <row r="469" spans="3:4" s="67" customFormat="1" x14ac:dyDescent="0.2">
      <c r="C469" s="85"/>
      <c r="D469" s="86"/>
    </row>
    <row r="470" spans="3:4" s="67" customFormat="1" x14ac:dyDescent="0.2">
      <c r="C470" s="85"/>
      <c r="D470" s="86"/>
    </row>
    <row r="471" spans="3:4" s="67" customFormat="1" x14ac:dyDescent="0.2">
      <c r="C471" s="85"/>
      <c r="D471" s="86"/>
    </row>
    <row r="472" spans="3:4" s="67" customFormat="1" x14ac:dyDescent="0.2">
      <c r="C472" s="85"/>
      <c r="D472" s="86"/>
    </row>
    <row r="473" spans="3:4" s="67" customFormat="1" x14ac:dyDescent="0.2">
      <c r="C473" s="85"/>
      <c r="D473" s="86"/>
    </row>
    <row r="474" spans="3:4" s="67" customFormat="1" x14ac:dyDescent="0.2">
      <c r="C474" s="85"/>
      <c r="D474" s="86"/>
    </row>
    <row r="475" spans="3:4" s="67" customFormat="1" x14ac:dyDescent="0.2">
      <c r="C475" s="85"/>
      <c r="D475" s="86"/>
    </row>
    <row r="476" spans="3:4" s="67" customFormat="1" x14ac:dyDescent="0.2">
      <c r="C476" s="85"/>
      <c r="D476" s="86"/>
    </row>
    <row r="477" spans="3:4" s="67" customFormat="1" x14ac:dyDescent="0.2">
      <c r="C477" s="85"/>
      <c r="D477" s="86"/>
    </row>
    <row r="478" spans="3:4" s="67" customFormat="1" x14ac:dyDescent="0.2">
      <c r="C478" s="85"/>
      <c r="D478" s="86"/>
    </row>
    <row r="479" spans="3:4" s="67" customFormat="1" x14ac:dyDescent="0.2">
      <c r="C479" s="85"/>
      <c r="D479" s="86"/>
    </row>
    <row r="480" spans="3:4" s="67" customFormat="1" x14ac:dyDescent="0.2">
      <c r="C480" s="85"/>
      <c r="D480" s="86"/>
    </row>
    <row r="481" spans="3:4" s="67" customFormat="1" x14ac:dyDescent="0.2">
      <c r="C481" s="85"/>
      <c r="D481" s="86"/>
    </row>
    <row r="482" spans="3:4" s="67" customFormat="1" x14ac:dyDescent="0.2">
      <c r="C482" s="85"/>
      <c r="D482" s="86"/>
    </row>
    <row r="483" spans="3:4" s="67" customFormat="1" x14ac:dyDescent="0.2">
      <c r="C483" s="85"/>
      <c r="D483" s="86"/>
    </row>
    <row r="484" spans="3:4" s="67" customFormat="1" x14ac:dyDescent="0.2">
      <c r="C484" s="85"/>
      <c r="D484" s="86"/>
    </row>
    <row r="485" spans="3:4" s="67" customFormat="1" x14ac:dyDescent="0.2">
      <c r="C485" s="85"/>
      <c r="D485" s="86"/>
    </row>
    <row r="486" spans="3:4" s="67" customFormat="1" x14ac:dyDescent="0.2">
      <c r="C486" s="85"/>
      <c r="D486" s="86"/>
    </row>
    <row r="487" spans="3:4" s="67" customFormat="1" x14ac:dyDescent="0.2">
      <c r="C487" s="85"/>
      <c r="D487" s="86"/>
    </row>
    <row r="488" spans="3:4" s="67" customFormat="1" x14ac:dyDescent="0.2">
      <c r="C488" s="85"/>
      <c r="D488" s="86"/>
    </row>
    <row r="489" spans="3:4" s="67" customFormat="1" x14ac:dyDescent="0.2">
      <c r="C489" s="85"/>
      <c r="D489" s="86"/>
    </row>
    <row r="490" spans="3:4" s="67" customFormat="1" x14ac:dyDescent="0.2">
      <c r="C490" s="85"/>
      <c r="D490" s="86"/>
    </row>
    <row r="491" spans="3:4" s="67" customFormat="1" x14ac:dyDescent="0.2">
      <c r="C491" s="85"/>
      <c r="D491" s="86"/>
    </row>
    <row r="492" spans="3:4" s="67" customFormat="1" x14ac:dyDescent="0.2">
      <c r="C492" s="85"/>
      <c r="D492" s="86"/>
    </row>
    <row r="493" spans="3:4" s="67" customFormat="1" x14ac:dyDescent="0.2">
      <c r="C493" s="85"/>
      <c r="D493" s="86"/>
    </row>
    <row r="494" spans="3:4" s="67" customFormat="1" x14ac:dyDescent="0.2">
      <c r="C494" s="85"/>
      <c r="D494" s="86"/>
    </row>
    <row r="495" spans="3:4" s="67" customFormat="1" x14ac:dyDescent="0.2">
      <c r="C495" s="85"/>
      <c r="D495" s="86"/>
    </row>
    <row r="496" spans="3:4" s="67" customFormat="1" x14ac:dyDescent="0.2">
      <c r="C496" s="85"/>
      <c r="D496" s="86"/>
    </row>
    <row r="497" spans="3:4" s="67" customFormat="1" x14ac:dyDescent="0.2">
      <c r="C497" s="85"/>
      <c r="D497" s="86"/>
    </row>
    <row r="498" spans="3:4" s="67" customFormat="1" x14ac:dyDescent="0.2">
      <c r="C498" s="85"/>
      <c r="D498" s="86"/>
    </row>
    <row r="499" spans="3:4" s="67" customFormat="1" x14ac:dyDescent="0.2">
      <c r="C499" s="85"/>
      <c r="D499" s="86"/>
    </row>
    <row r="500" spans="3:4" s="67" customFormat="1" x14ac:dyDescent="0.2">
      <c r="C500" s="85"/>
      <c r="D500" s="86"/>
    </row>
    <row r="501" spans="3:4" s="67" customFormat="1" x14ac:dyDescent="0.2">
      <c r="C501" s="85"/>
      <c r="D501" s="86"/>
    </row>
    <row r="502" spans="3:4" s="67" customFormat="1" x14ac:dyDescent="0.2">
      <c r="C502" s="85"/>
      <c r="D502" s="86"/>
    </row>
    <row r="503" spans="3:4" s="67" customFormat="1" x14ac:dyDescent="0.2">
      <c r="C503" s="85"/>
      <c r="D503" s="86"/>
    </row>
    <row r="504" spans="3:4" s="67" customFormat="1" x14ac:dyDescent="0.2">
      <c r="C504" s="85"/>
      <c r="D504" s="86"/>
    </row>
    <row r="505" spans="3:4" s="67" customFormat="1" x14ac:dyDescent="0.2">
      <c r="C505" s="85"/>
      <c r="D505" s="86"/>
    </row>
    <row r="506" spans="3:4" s="67" customFormat="1" x14ac:dyDescent="0.2">
      <c r="C506" s="85"/>
      <c r="D506" s="86"/>
    </row>
    <row r="507" spans="3:4" s="67" customFormat="1" x14ac:dyDescent="0.2">
      <c r="C507" s="85"/>
      <c r="D507" s="86"/>
    </row>
    <row r="508" spans="3:4" s="67" customFormat="1" x14ac:dyDescent="0.2">
      <c r="C508" s="85"/>
      <c r="D508" s="86"/>
    </row>
    <row r="509" spans="3:4" s="67" customFormat="1" x14ac:dyDescent="0.2">
      <c r="C509" s="85"/>
      <c r="D509" s="86"/>
    </row>
    <row r="510" spans="3:4" s="67" customFormat="1" x14ac:dyDescent="0.2">
      <c r="C510" s="85"/>
      <c r="D510" s="86"/>
    </row>
    <row r="511" spans="3:4" s="67" customFormat="1" x14ac:dyDescent="0.2">
      <c r="C511" s="85"/>
      <c r="D511" s="86"/>
    </row>
    <row r="512" spans="3:4" s="67" customFormat="1" x14ac:dyDescent="0.2">
      <c r="C512" s="85"/>
      <c r="D512" s="86"/>
    </row>
    <row r="513" spans="3:4" s="67" customFormat="1" x14ac:dyDescent="0.2">
      <c r="C513" s="85"/>
      <c r="D513" s="86"/>
    </row>
    <row r="514" spans="3:4" s="67" customFormat="1" x14ac:dyDescent="0.2">
      <c r="C514" s="85"/>
      <c r="D514" s="86"/>
    </row>
    <row r="515" spans="3:4" s="67" customFormat="1" x14ac:dyDescent="0.2">
      <c r="C515" s="85"/>
      <c r="D515" s="86"/>
    </row>
    <row r="516" spans="3:4" s="67" customFormat="1" x14ac:dyDescent="0.2">
      <c r="C516" s="85"/>
      <c r="D516" s="86"/>
    </row>
    <row r="517" spans="3:4" s="67" customFormat="1" x14ac:dyDescent="0.2">
      <c r="C517" s="85"/>
      <c r="D517" s="86"/>
    </row>
    <row r="518" spans="3:4" s="67" customFormat="1" x14ac:dyDescent="0.2">
      <c r="C518" s="85"/>
      <c r="D518" s="86"/>
    </row>
    <row r="519" spans="3:4" s="67" customFormat="1" x14ac:dyDescent="0.2">
      <c r="C519" s="85"/>
      <c r="D519" s="86"/>
    </row>
    <row r="520" spans="3:4" s="67" customFormat="1" x14ac:dyDescent="0.2">
      <c r="C520" s="85"/>
      <c r="D520" s="86"/>
    </row>
    <row r="521" spans="3:4" s="67" customFormat="1" x14ac:dyDescent="0.2">
      <c r="C521" s="85"/>
      <c r="D521" s="86"/>
    </row>
    <row r="522" spans="3:4" s="67" customFormat="1" x14ac:dyDescent="0.2">
      <c r="C522" s="85"/>
      <c r="D522" s="86"/>
    </row>
    <row r="523" spans="3:4" s="67" customFormat="1" x14ac:dyDescent="0.2">
      <c r="C523" s="85"/>
      <c r="D523" s="86"/>
    </row>
    <row r="524" spans="3:4" s="67" customFormat="1" x14ac:dyDescent="0.2">
      <c r="C524" s="85"/>
      <c r="D524" s="86"/>
    </row>
    <row r="525" spans="3:4" s="67" customFormat="1" x14ac:dyDescent="0.2">
      <c r="C525" s="85"/>
      <c r="D525" s="86"/>
    </row>
    <row r="526" spans="3:4" s="67" customFormat="1" x14ac:dyDescent="0.2">
      <c r="C526" s="85"/>
      <c r="D526" s="86"/>
    </row>
    <row r="527" spans="3:4" s="67" customFormat="1" x14ac:dyDescent="0.2">
      <c r="C527" s="85"/>
      <c r="D527" s="86"/>
    </row>
    <row r="528" spans="3:4" s="67" customFormat="1" x14ac:dyDescent="0.2">
      <c r="C528" s="85"/>
      <c r="D528" s="86"/>
    </row>
    <row r="529" spans="2:4" s="67" customFormat="1" x14ac:dyDescent="0.2">
      <c r="C529" s="85"/>
      <c r="D529" s="86"/>
    </row>
    <row r="530" spans="2:4" s="67" customFormat="1" x14ac:dyDescent="0.2">
      <c r="C530" s="85"/>
      <c r="D530" s="86"/>
    </row>
    <row r="531" spans="2:4" s="67" customFormat="1" x14ac:dyDescent="0.2">
      <c r="C531" s="85"/>
      <c r="D531" s="86"/>
    </row>
    <row r="532" spans="2:4" s="67" customFormat="1" x14ac:dyDescent="0.2">
      <c r="C532" s="85"/>
      <c r="D532" s="86"/>
    </row>
    <row r="533" spans="2:4" s="67" customFormat="1" x14ac:dyDescent="0.2">
      <c r="C533" s="85"/>
      <c r="D533" s="86"/>
    </row>
    <row r="534" spans="2:4" s="67" customFormat="1" x14ac:dyDescent="0.2">
      <c r="C534" s="85"/>
      <c r="D534" s="86"/>
    </row>
    <row r="535" spans="2:4" s="67" customFormat="1" x14ac:dyDescent="0.2">
      <c r="C535" s="85"/>
      <c r="D535" s="86"/>
    </row>
    <row r="536" spans="2:4" s="67" customFormat="1" x14ac:dyDescent="0.2">
      <c r="C536" s="85"/>
      <c r="D536" s="86"/>
    </row>
    <row r="537" spans="2:4" s="67" customFormat="1" x14ac:dyDescent="0.2">
      <c r="C537" s="85"/>
      <c r="D537" s="86"/>
    </row>
    <row r="538" spans="2:4" s="67" customFormat="1" x14ac:dyDescent="0.2">
      <c r="C538" s="85"/>
      <c r="D538" s="86"/>
    </row>
    <row r="539" spans="2:4" s="67" customFormat="1" x14ac:dyDescent="0.2">
      <c r="C539" s="85"/>
      <c r="D539" s="86"/>
    </row>
    <row r="540" spans="2:4" s="67" customFormat="1" x14ac:dyDescent="0.2">
      <c r="C540" s="85"/>
      <c r="D540" s="86"/>
    </row>
    <row r="541" spans="2:4" s="67" customFormat="1" x14ac:dyDescent="0.2">
      <c r="C541" s="85"/>
      <c r="D541" s="86"/>
    </row>
    <row r="542" spans="2:4" s="67" customFormat="1" x14ac:dyDescent="0.2">
      <c r="C542" s="85"/>
      <c r="D542" s="86"/>
    </row>
    <row r="543" spans="2:4" s="67" customFormat="1" x14ac:dyDescent="0.2">
      <c r="C543" s="85"/>
      <c r="D543" s="86"/>
    </row>
    <row r="544" spans="2:4" s="67" customFormat="1" x14ac:dyDescent="0.2">
      <c r="B544" s="95"/>
      <c r="C544" s="96"/>
      <c r="D544" s="97"/>
    </row>
    <row r="545" spans="2:4" s="67" customFormat="1" x14ac:dyDescent="0.2">
      <c r="B545" s="95"/>
      <c r="C545" s="96"/>
      <c r="D545" s="97"/>
    </row>
  </sheetData>
  <sheetProtection formatCells="0" formatColumns="0" formatRows="0" insertColumns="0" insertRows="0" insertHyperlinks="0" deleteColumns="0" deleteRows="0" sort="0" autoFilter="0" pivotTables="0"/>
  <printOptions horizontalCentered="1" verticalCentered="1"/>
  <pageMargins left="0.27559055118110237" right="0.27559055118110237" top="0.19685039370078741" bottom="0.27559055118110237" header="0.86614173228346458" footer="0.35433070866141736"/>
  <pageSetup paperSize="9" scale="75" orientation="portrait" horizontalDpi="4294967292" verticalDpi="300" r:id="rId1"/>
  <headerFooter alignWithMargins="0">
    <oddHeader xml:space="preserve">&amp;L                     &amp;R     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2"/>
  <sheetViews>
    <sheetView showGridLines="0" tabSelected="1" zoomScale="115" zoomScaleNormal="115" workbookViewId="0">
      <selection activeCell="I8" sqref="I8"/>
    </sheetView>
  </sheetViews>
  <sheetFormatPr baseColWidth="10" defaultColWidth="10.7109375" defaultRowHeight="12.75" x14ac:dyDescent="0.2"/>
  <cols>
    <col min="1" max="1" width="6.140625" style="95" customWidth="1"/>
    <col min="2" max="2" width="54.28515625" style="95" customWidth="1"/>
    <col min="3" max="3" width="18.140625" style="95" customWidth="1"/>
    <col min="4" max="4" width="1.140625" style="98" customWidth="1"/>
    <col min="5" max="16384" width="10.7109375" style="95"/>
  </cols>
  <sheetData>
    <row r="1" spans="2:4" ht="27.6" customHeight="1" x14ac:dyDescent="0.2"/>
    <row r="2" spans="2:4" s="67" customFormat="1" ht="25.9" customHeight="1" x14ac:dyDescent="0.2">
      <c r="B2" s="119" t="str">
        <f>CPYG!B2</f>
        <v>EMPRESA PÚBLICA: SPET, TURISMO DE TENERIFE, S.A.</v>
      </c>
      <c r="C2" s="99" t="s">
        <v>157</v>
      </c>
      <c r="D2" s="4"/>
    </row>
    <row r="3" spans="2:4" s="67" customFormat="1" ht="40.9" customHeight="1" x14ac:dyDescent="0.2">
      <c r="B3" s="68" t="s">
        <v>158</v>
      </c>
      <c r="C3" s="100" t="s">
        <v>3</v>
      </c>
      <c r="D3" s="101"/>
    </row>
    <row r="4" spans="2:4" s="67" customFormat="1" ht="22.5" customHeight="1" x14ac:dyDescent="0.2">
      <c r="B4" s="102" t="s">
        <v>159</v>
      </c>
      <c r="C4" s="72">
        <v>1032797.6757943917</v>
      </c>
      <c r="D4" s="73"/>
    </row>
    <row r="5" spans="2:4" s="67" customFormat="1" ht="19.899999999999999" customHeight="1" x14ac:dyDescent="0.2">
      <c r="B5" s="103" t="s">
        <v>160</v>
      </c>
      <c r="C5" s="104">
        <v>888484.59579439159</v>
      </c>
      <c r="D5" s="93"/>
    </row>
    <row r="6" spans="2:4" s="67" customFormat="1" ht="19.899999999999999" customHeight="1" x14ac:dyDescent="0.2">
      <c r="B6" s="103" t="s">
        <v>161</v>
      </c>
      <c r="C6" s="105">
        <v>691163.8</v>
      </c>
      <c r="D6" s="88"/>
    </row>
    <row r="7" spans="2:4" s="67" customFormat="1" ht="19.899999999999999" customHeight="1" x14ac:dyDescent="0.2">
      <c r="B7" s="106" t="s">
        <v>162</v>
      </c>
      <c r="C7" s="107">
        <v>691163.8</v>
      </c>
      <c r="D7" s="88"/>
    </row>
    <row r="8" spans="2:4" s="67" customFormat="1" ht="19.899999999999999" customHeight="1" x14ac:dyDescent="0.2">
      <c r="B8" s="106" t="s">
        <v>163</v>
      </c>
      <c r="C8" s="107"/>
      <c r="D8" s="88"/>
    </row>
    <row r="9" spans="2:4" s="67" customFormat="1" ht="19.899999999999999" customHeight="1" x14ac:dyDescent="0.2">
      <c r="B9" s="103" t="s">
        <v>164</v>
      </c>
      <c r="C9" s="107"/>
      <c r="D9" s="88"/>
    </row>
    <row r="10" spans="2:4" s="67" customFormat="1" ht="19.899999999999999" customHeight="1" x14ac:dyDescent="0.2">
      <c r="B10" s="103" t="s">
        <v>165</v>
      </c>
      <c r="C10" s="105">
        <v>197320.8</v>
      </c>
      <c r="D10" s="88"/>
    </row>
    <row r="11" spans="2:4" s="67" customFormat="1" ht="19.899999999999999" customHeight="1" x14ac:dyDescent="0.2">
      <c r="B11" s="106" t="s">
        <v>166</v>
      </c>
      <c r="C11" s="107">
        <v>61201.17</v>
      </c>
      <c r="D11" s="88"/>
    </row>
    <row r="12" spans="2:4" s="67" customFormat="1" ht="19.899999999999999" customHeight="1" x14ac:dyDescent="0.2">
      <c r="B12" s="106" t="s">
        <v>167</v>
      </c>
      <c r="C12" s="107">
        <v>136119.63</v>
      </c>
      <c r="D12" s="88"/>
    </row>
    <row r="13" spans="2:4" s="67" customFormat="1" ht="19.899999999999999" customHeight="1" x14ac:dyDescent="0.2">
      <c r="B13" s="103" t="s">
        <v>168</v>
      </c>
      <c r="C13" s="107"/>
      <c r="D13" s="88"/>
    </row>
    <row r="14" spans="2:4" s="67" customFormat="1" ht="19.899999999999999" customHeight="1" x14ac:dyDescent="0.2">
      <c r="B14" s="103" t="s">
        <v>169</v>
      </c>
      <c r="C14" s="105">
        <v>0</v>
      </c>
      <c r="D14" s="88"/>
    </row>
    <row r="15" spans="2:4" s="67" customFormat="1" ht="19.899999999999999" customHeight="1" x14ac:dyDescent="0.2">
      <c r="B15" s="106" t="s">
        <v>170</v>
      </c>
      <c r="C15" s="107"/>
      <c r="D15" s="88"/>
    </row>
    <row r="16" spans="2:4" s="67" customFormat="1" ht="19.899999999999999" customHeight="1" x14ac:dyDescent="0.2">
      <c r="B16" s="106" t="s">
        <v>171</v>
      </c>
      <c r="C16" s="108"/>
      <c r="D16" s="88"/>
    </row>
    <row r="17" spans="1:4" s="67" customFormat="1" ht="19.899999999999999" customHeight="1" x14ac:dyDescent="0.2">
      <c r="B17" s="103" t="s">
        <v>172</v>
      </c>
      <c r="C17" s="108">
        <v>1903196.01</v>
      </c>
      <c r="D17" s="88"/>
    </row>
    <row r="18" spans="1:4" s="67" customFormat="1" ht="19.899999999999999" customHeight="1" x14ac:dyDescent="0.2">
      <c r="B18" s="103" t="s">
        <v>173</v>
      </c>
      <c r="C18" s="109">
        <v>-1903196.0142056087</v>
      </c>
      <c r="D18" s="110"/>
    </row>
    <row r="19" spans="1:4" s="67" customFormat="1" ht="19.899999999999999" customHeight="1" x14ac:dyDescent="0.2">
      <c r="B19" s="103" t="s">
        <v>174</v>
      </c>
      <c r="C19" s="107"/>
      <c r="D19" s="88"/>
    </row>
    <row r="20" spans="1:4" s="67" customFormat="1" ht="19.899999999999999" customHeight="1" x14ac:dyDescent="0.2">
      <c r="B20" s="103" t="s">
        <v>175</v>
      </c>
      <c r="C20" s="107"/>
      <c r="D20" s="88"/>
    </row>
    <row r="21" spans="1:4" s="67" customFormat="1" ht="19.899999999999999" customHeight="1" x14ac:dyDescent="0.2">
      <c r="B21" s="103" t="s">
        <v>176</v>
      </c>
      <c r="C21" s="104">
        <v>0</v>
      </c>
      <c r="D21" s="93"/>
    </row>
    <row r="22" spans="1:4" s="67" customFormat="1" ht="19.899999999999999" customHeight="1" x14ac:dyDescent="0.2">
      <c r="B22" s="103" t="s">
        <v>177</v>
      </c>
      <c r="C22" s="107"/>
      <c r="D22" s="88"/>
    </row>
    <row r="23" spans="1:4" s="67" customFormat="1" ht="19.899999999999999" customHeight="1" x14ac:dyDescent="0.2">
      <c r="B23" s="103" t="s">
        <v>178</v>
      </c>
      <c r="C23" s="107"/>
      <c r="D23" s="88"/>
    </row>
    <row r="24" spans="1:4" s="67" customFormat="1" ht="19.899999999999999" customHeight="1" x14ac:dyDescent="0.2">
      <c r="B24" s="103" t="s">
        <v>179</v>
      </c>
      <c r="C24" s="108"/>
      <c r="D24" s="88"/>
    </row>
    <row r="25" spans="1:4" s="67" customFormat="1" ht="19.899999999999999" customHeight="1" x14ac:dyDescent="0.2">
      <c r="A25" s="79"/>
      <c r="B25" s="103" t="s">
        <v>180</v>
      </c>
      <c r="C25" s="108">
        <v>144313.08000000002</v>
      </c>
      <c r="D25" s="88"/>
    </row>
    <row r="26" spans="1:4" s="67" customFormat="1" ht="19.899999999999999" customHeight="1" x14ac:dyDescent="0.2">
      <c r="B26" s="102" t="s">
        <v>181</v>
      </c>
      <c r="C26" s="104">
        <v>2660337.94</v>
      </c>
      <c r="D26" s="93"/>
    </row>
    <row r="27" spans="1:4" s="67" customFormat="1" ht="19.899999999999999" customHeight="1" x14ac:dyDescent="0.2">
      <c r="B27" s="71" t="s">
        <v>182</v>
      </c>
      <c r="C27" s="111">
        <v>0</v>
      </c>
      <c r="D27" s="88"/>
    </row>
    <row r="28" spans="1:4" s="67" customFormat="1" ht="19.899999999999999" customHeight="1" x14ac:dyDescent="0.2">
      <c r="B28" s="75" t="s">
        <v>183</v>
      </c>
      <c r="C28" s="108"/>
      <c r="D28" s="88"/>
    </row>
    <row r="29" spans="1:4" s="67" customFormat="1" ht="28.9" customHeight="1" x14ac:dyDescent="0.2">
      <c r="B29" s="112" t="s">
        <v>184</v>
      </c>
      <c r="C29" s="108"/>
      <c r="D29" s="88"/>
    </row>
    <row r="30" spans="1:4" s="67" customFormat="1" ht="19.899999999999999" customHeight="1" x14ac:dyDescent="0.2">
      <c r="B30" s="75" t="s">
        <v>185</v>
      </c>
      <c r="C30" s="113"/>
      <c r="D30" s="93"/>
    </row>
    <row r="31" spans="1:4" s="67" customFormat="1" ht="19.899999999999999" customHeight="1" x14ac:dyDescent="0.2">
      <c r="B31" s="71" t="s">
        <v>186</v>
      </c>
      <c r="C31" s="111">
        <v>2593880.1</v>
      </c>
      <c r="D31" s="88"/>
    </row>
    <row r="32" spans="1:4" s="67" customFormat="1" ht="19.899999999999999" customHeight="1" x14ac:dyDescent="0.2">
      <c r="B32" s="75" t="s">
        <v>187</v>
      </c>
      <c r="C32" s="113"/>
      <c r="D32" s="93"/>
    </row>
    <row r="33" spans="1:4" s="67" customFormat="1" ht="19.899999999999999" customHeight="1" x14ac:dyDescent="0.2">
      <c r="B33" s="75" t="s">
        <v>188</v>
      </c>
      <c r="C33" s="108">
        <v>60880.1</v>
      </c>
      <c r="D33" s="88"/>
    </row>
    <row r="34" spans="1:4" s="67" customFormat="1" ht="19.899999999999999" customHeight="1" x14ac:dyDescent="0.2">
      <c r="B34" s="75" t="s">
        <v>189</v>
      </c>
      <c r="C34" s="108"/>
      <c r="D34" s="88"/>
    </row>
    <row r="35" spans="1:4" s="67" customFormat="1" ht="19.899999999999999" customHeight="1" x14ac:dyDescent="0.2">
      <c r="B35" s="75" t="s">
        <v>190</v>
      </c>
      <c r="C35" s="108">
        <v>2533000</v>
      </c>
      <c r="D35" s="88"/>
    </row>
    <row r="36" spans="1:4" s="67" customFormat="1" ht="19.899999999999999" customHeight="1" x14ac:dyDescent="0.2">
      <c r="B36" s="71" t="s">
        <v>191</v>
      </c>
      <c r="C36" s="113"/>
      <c r="D36" s="88"/>
    </row>
    <row r="37" spans="1:4" s="67" customFormat="1" ht="19.899999999999999" customHeight="1" x14ac:dyDescent="0.2">
      <c r="A37" s="79"/>
      <c r="B37" s="71" t="s">
        <v>192</v>
      </c>
      <c r="C37" s="113">
        <v>66457.84</v>
      </c>
      <c r="D37" s="88"/>
    </row>
    <row r="38" spans="1:4" s="67" customFormat="1" ht="19.899999999999999" customHeight="1" x14ac:dyDescent="0.2">
      <c r="B38" s="71" t="s">
        <v>193</v>
      </c>
      <c r="C38" s="113"/>
      <c r="D38" s="93"/>
    </row>
    <row r="39" spans="1:4" s="67" customFormat="1" ht="19.899999999999999" customHeight="1" x14ac:dyDescent="0.2">
      <c r="B39" s="71" t="s">
        <v>194</v>
      </c>
      <c r="C39" s="113"/>
      <c r="D39" s="93"/>
    </row>
    <row r="40" spans="1:4" s="67" customFormat="1" ht="19.899999999999999" customHeight="1" x14ac:dyDescent="0.2">
      <c r="B40" s="71" t="s">
        <v>195</v>
      </c>
      <c r="C40" s="113"/>
      <c r="D40" s="93"/>
    </row>
    <row r="41" spans="1:4" s="67" customFormat="1" ht="19.899999999999999" customHeight="1" x14ac:dyDescent="0.2">
      <c r="B41" s="102" t="s">
        <v>196</v>
      </c>
      <c r="C41" s="111">
        <v>5184375.18</v>
      </c>
      <c r="D41" s="93"/>
    </row>
    <row r="42" spans="1:4" s="67" customFormat="1" ht="30" customHeight="1" x14ac:dyDescent="0.2">
      <c r="B42" s="114" t="s">
        <v>197</v>
      </c>
      <c r="C42" s="113"/>
      <c r="D42" s="93"/>
    </row>
    <row r="43" spans="1:4" s="67" customFormat="1" ht="19.899999999999999" customHeight="1" x14ac:dyDescent="0.2">
      <c r="B43" s="71" t="s">
        <v>198</v>
      </c>
      <c r="C43" s="111">
        <v>0</v>
      </c>
      <c r="D43" s="93"/>
    </row>
    <row r="44" spans="1:4" s="67" customFormat="1" ht="19.899999999999999" customHeight="1" x14ac:dyDescent="0.2">
      <c r="B44" s="75" t="s">
        <v>183</v>
      </c>
      <c r="C44" s="113"/>
      <c r="D44" s="93"/>
    </row>
    <row r="45" spans="1:4" s="67" customFormat="1" ht="28.9" customHeight="1" x14ac:dyDescent="0.2">
      <c r="B45" s="112" t="s">
        <v>184</v>
      </c>
      <c r="C45" s="113"/>
      <c r="D45" s="93"/>
    </row>
    <row r="46" spans="1:4" s="67" customFormat="1" ht="19.899999999999999" customHeight="1" x14ac:dyDescent="0.2">
      <c r="B46" s="75" t="s">
        <v>185</v>
      </c>
      <c r="C46" s="113"/>
      <c r="D46" s="93"/>
    </row>
    <row r="47" spans="1:4" s="67" customFormat="1" ht="19.899999999999999" customHeight="1" x14ac:dyDescent="0.2">
      <c r="B47" s="71" t="s">
        <v>199</v>
      </c>
      <c r="C47" s="111">
        <v>3179009.18</v>
      </c>
      <c r="D47" s="88"/>
    </row>
    <row r="48" spans="1:4" s="67" customFormat="1" ht="19.899999999999999" customHeight="1" x14ac:dyDescent="0.2">
      <c r="B48" s="75" t="s">
        <v>187</v>
      </c>
      <c r="C48" s="108"/>
      <c r="D48" s="88"/>
    </row>
    <row r="49" spans="1:4" s="67" customFormat="1" ht="19.899999999999999" customHeight="1" x14ac:dyDescent="0.2">
      <c r="B49" s="75" t="s">
        <v>188</v>
      </c>
      <c r="C49" s="108">
        <v>23009.18</v>
      </c>
    </row>
    <row r="50" spans="1:4" s="67" customFormat="1" ht="19.899999999999999" customHeight="1" x14ac:dyDescent="0.2">
      <c r="B50" s="75" t="s">
        <v>189</v>
      </c>
      <c r="C50" s="113"/>
      <c r="D50" s="93"/>
    </row>
    <row r="51" spans="1:4" s="67" customFormat="1" ht="19.899999999999999" customHeight="1" x14ac:dyDescent="0.2">
      <c r="B51" s="75" t="s">
        <v>200</v>
      </c>
      <c r="C51" s="113">
        <v>3156000</v>
      </c>
      <c r="D51" s="93"/>
    </row>
    <row r="52" spans="1:4" s="67" customFormat="1" ht="19.899999999999999" customHeight="1" x14ac:dyDescent="0.2">
      <c r="B52" s="71" t="s">
        <v>201</v>
      </c>
      <c r="C52" s="113"/>
      <c r="D52" s="93"/>
    </row>
    <row r="53" spans="1:4" s="67" customFormat="1" ht="19.899999999999999" customHeight="1" x14ac:dyDescent="0.2">
      <c r="B53" s="71" t="s">
        <v>202</v>
      </c>
      <c r="C53" s="111">
        <v>2005366</v>
      </c>
      <c r="D53" s="88"/>
    </row>
    <row r="54" spans="1:4" s="67" customFormat="1" ht="19.899999999999999" customHeight="1" x14ac:dyDescent="0.2">
      <c r="B54" s="75" t="s">
        <v>203</v>
      </c>
      <c r="C54" s="108"/>
      <c r="D54" s="88"/>
    </row>
    <row r="55" spans="1:4" s="67" customFormat="1" ht="19.899999999999999" customHeight="1" x14ac:dyDescent="0.2">
      <c r="B55" s="75" t="s">
        <v>204</v>
      </c>
      <c r="C55" s="108">
        <v>2005366</v>
      </c>
      <c r="D55" s="88"/>
    </row>
    <row r="56" spans="1:4" s="67" customFormat="1" ht="19.899999999999999" customHeight="1" x14ac:dyDescent="0.2">
      <c r="A56" s="79"/>
      <c r="B56" s="71" t="s">
        <v>205</v>
      </c>
      <c r="C56" s="113"/>
      <c r="D56" s="93"/>
    </row>
    <row r="57" spans="1:4" s="67" customFormat="1" ht="19.899999999999999" customHeight="1" x14ac:dyDescent="0.2">
      <c r="A57" s="79"/>
      <c r="B57" s="71" t="s">
        <v>206</v>
      </c>
      <c r="C57" s="113"/>
      <c r="D57" s="93"/>
    </row>
    <row r="58" spans="1:4" s="67" customFormat="1" ht="30" customHeight="1" x14ac:dyDescent="0.2">
      <c r="B58" s="81" t="s">
        <v>207</v>
      </c>
      <c r="C58" s="115">
        <v>8877510.7957943901</v>
      </c>
      <c r="D58" s="73"/>
    </row>
    <row r="59" spans="1:4" s="67" customFormat="1" x14ac:dyDescent="0.2">
      <c r="C59" s="77"/>
      <c r="D59" s="116"/>
    </row>
    <row r="60" spans="1:4" s="67" customFormat="1" x14ac:dyDescent="0.2">
      <c r="C60" s="77"/>
      <c r="D60" s="116"/>
    </row>
    <row r="61" spans="1:4" s="67" customFormat="1" hidden="1" x14ac:dyDescent="0.2">
      <c r="B61" s="84" t="s">
        <v>208</v>
      </c>
      <c r="C61" s="77"/>
      <c r="D61" s="116"/>
    </row>
    <row r="62" spans="1:4" s="67" customFormat="1" x14ac:dyDescent="0.2">
      <c r="D62" s="79"/>
    </row>
    <row r="63" spans="1:4" s="67" customFormat="1" x14ac:dyDescent="0.2">
      <c r="C63" s="77"/>
      <c r="D63" s="116"/>
    </row>
    <row r="64" spans="1:4" s="67" customFormat="1" hidden="1" x14ac:dyDescent="0.2">
      <c r="C64" s="77"/>
      <c r="D64" s="116"/>
    </row>
    <row r="65" spans="2:4" s="67" customFormat="1" hidden="1" x14ac:dyDescent="0.2">
      <c r="B65" s="67" t="s">
        <v>209</v>
      </c>
      <c r="C65" s="77">
        <v>8877510.7999999989</v>
      </c>
      <c r="D65" s="116"/>
    </row>
    <row r="66" spans="2:4" s="67" customFormat="1" hidden="1" x14ac:dyDescent="0.2">
      <c r="B66" s="79" t="s">
        <v>154</v>
      </c>
      <c r="C66" s="89">
        <v>-4.2056087404489517E-3</v>
      </c>
      <c r="D66" s="88"/>
    </row>
    <row r="67" spans="2:4" s="67" customFormat="1" hidden="1" x14ac:dyDescent="0.2">
      <c r="D67" s="79"/>
    </row>
    <row r="68" spans="2:4" s="67" customFormat="1" hidden="1" x14ac:dyDescent="0.2">
      <c r="C68" s="77"/>
      <c r="D68" s="116"/>
    </row>
    <row r="69" spans="2:4" s="67" customFormat="1" x14ac:dyDescent="0.2">
      <c r="D69" s="79"/>
    </row>
    <row r="70" spans="2:4" s="67" customFormat="1" x14ac:dyDescent="0.2">
      <c r="D70" s="79"/>
    </row>
    <row r="71" spans="2:4" s="67" customFormat="1" x14ac:dyDescent="0.2">
      <c r="D71" s="79"/>
    </row>
    <row r="72" spans="2:4" s="67" customFormat="1" x14ac:dyDescent="0.2">
      <c r="D72" s="79"/>
    </row>
    <row r="73" spans="2:4" s="67" customFormat="1" x14ac:dyDescent="0.2">
      <c r="D73" s="79"/>
    </row>
    <row r="74" spans="2:4" s="67" customFormat="1" x14ac:dyDescent="0.2">
      <c r="D74" s="79"/>
    </row>
    <row r="75" spans="2:4" s="67" customFormat="1" x14ac:dyDescent="0.2">
      <c r="D75" s="79"/>
    </row>
    <row r="76" spans="2:4" s="67" customFormat="1" x14ac:dyDescent="0.2">
      <c r="D76" s="79"/>
    </row>
    <row r="77" spans="2:4" s="67" customFormat="1" x14ac:dyDescent="0.2">
      <c r="D77" s="79"/>
    </row>
    <row r="78" spans="2:4" s="67" customFormat="1" x14ac:dyDescent="0.2">
      <c r="D78" s="79"/>
    </row>
    <row r="79" spans="2:4" s="67" customFormat="1" x14ac:dyDescent="0.2">
      <c r="D79" s="79"/>
    </row>
    <row r="80" spans="2:4" s="67" customFormat="1" x14ac:dyDescent="0.2">
      <c r="D80" s="79"/>
    </row>
    <row r="81" spans="4:4" s="67" customFormat="1" x14ac:dyDescent="0.2">
      <c r="D81" s="79"/>
    </row>
    <row r="82" spans="4:4" s="67" customFormat="1" x14ac:dyDescent="0.2">
      <c r="D82" s="79"/>
    </row>
    <row r="83" spans="4:4" s="67" customFormat="1" x14ac:dyDescent="0.2">
      <c r="D83" s="79"/>
    </row>
    <row r="84" spans="4:4" s="67" customFormat="1" x14ac:dyDescent="0.2">
      <c r="D84" s="79"/>
    </row>
    <row r="85" spans="4:4" s="67" customFormat="1" x14ac:dyDescent="0.2">
      <c r="D85" s="79"/>
    </row>
    <row r="86" spans="4:4" s="67" customFormat="1" x14ac:dyDescent="0.2">
      <c r="D86" s="79"/>
    </row>
    <row r="87" spans="4:4" s="67" customFormat="1" x14ac:dyDescent="0.2">
      <c r="D87" s="79"/>
    </row>
    <row r="88" spans="4:4" s="67" customFormat="1" x14ac:dyDescent="0.2">
      <c r="D88" s="79"/>
    </row>
    <row r="89" spans="4:4" s="67" customFormat="1" x14ac:dyDescent="0.2">
      <c r="D89" s="79"/>
    </row>
    <row r="90" spans="4:4" s="67" customFormat="1" x14ac:dyDescent="0.2">
      <c r="D90" s="79"/>
    </row>
    <row r="91" spans="4:4" s="67" customFormat="1" x14ac:dyDescent="0.2">
      <c r="D91" s="79"/>
    </row>
    <row r="92" spans="4:4" s="67" customFormat="1" x14ac:dyDescent="0.2">
      <c r="D92" s="79"/>
    </row>
    <row r="93" spans="4:4" s="67" customFormat="1" x14ac:dyDescent="0.2">
      <c r="D93" s="79"/>
    </row>
    <row r="94" spans="4:4" s="67" customFormat="1" x14ac:dyDescent="0.2">
      <c r="D94" s="79"/>
    </row>
    <row r="95" spans="4:4" s="67" customFormat="1" x14ac:dyDescent="0.2">
      <c r="D95" s="79"/>
    </row>
    <row r="96" spans="4:4" s="67" customFormat="1" x14ac:dyDescent="0.2">
      <c r="D96" s="79"/>
    </row>
    <row r="97" spans="4:4" s="67" customFormat="1" x14ac:dyDescent="0.2">
      <c r="D97" s="79"/>
    </row>
    <row r="98" spans="4:4" s="67" customFormat="1" x14ac:dyDescent="0.2">
      <c r="D98" s="79"/>
    </row>
    <row r="99" spans="4:4" s="67" customFormat="1" x14ac:dyDescent="0.2">
      <c r="D99" s="79"/>
    </row>
    <row r="100" spans="4:4" s="67" customFormat="1" x14ac:dyDescent="0.2">
      <c r="D100" s="79"/>
    </row>
    <row r="101" spans="4:4" s="67" customFormat="1" x14ac:dyDescent="0.2">
      <c r="D101" s="79"/>
    </row>
    <row r="102" spans="4:4" s="67" customFormat="1" x14ac:dyDescent="0.2">
      <c r="D102" s="79"/>
    </row>
    <row r="103" spans="4:4" s="67" customFormat="1" x14ac:dyDescent="0.2">
      <c r="D103" s="79"/>
    </row>
    <row r="104" spans="4:4" s="67" customFormat="1" x14ac:dyDescent="0.2">
      <c r="D104" s="79"/>
    </row>
    <row r="105" spans="4:4" s="67" customFormat="1" x14ac:dyDescent="0.2">
      <c r="D105" s="79"/>
    </row>
    <row r="106" spans="4:4" s="67" customFormat="1" x14ac:dyDescent="0.2">
      <c r="D106" s="79"/>
    </row>
    <row r="107" spans="4:4" s="67" customFormat="1" x14ac:dyDescent="0.2">
      <c r="D107" s="79"/>
    </row>
    <row r="108" spans="4:4" s="67" customFormat="1" x14ac:dyDescent="0.2">
      <c r="D108" s="79"/>
    </row>
    <row r="109" spans="4:4" s="67" customFormat="1" x14ac:dyDescent="0.2">
      <c r="D109" s="79"/>
    </row>
    <row r="110" spans="4:4" s="67" customFormat="1" x14ac:dyDescent="0.2">
      <c r="D110" s="79"/>
    </row>
    <row r="111" spans="4:4" s="67" customFormat="1" x14ac:dyDescent="0.2">
      <c r="D111" s="79"/>
    </row>
    <row r="112" spans="4:4" s="67" customFormat="1" x14ac:dyDescent="0.2">
      <c r="D112" s="79"/>
    </row>
    <row r="113" spans="4:4" s="67" customFormat="1" x14ac:dyDescent="0.2">
      <c r="D113" s="79"/>
    </row>
    <row r="114" spans="4:4" s="67" customFormat="1" x14ac:dyDescent="0.2">
      <c r="D114" s="79"/>
    </row>
    <row r="115" spans="4:4" s="67" customFormat="1" x14ac:dyDescent="0.2">
      <c r="D115" s="79"/>
    </row>
    <row r="116" spans="4:4" s="67" customFormat="1" x14ac:dyDescent="0.2">
      <c r="D116" s="79"/>
    </row>
    <row r="117" spans="4:4" s="67" customFormat="1" x14ac:dyDescent="0.2">
      <c r="D117" s="79"/>
    </row>
    <row r="118" spans="4:4" s="67" customFormat="1" x14ac:dyDescent="0.2">
      <c r="D118" s="79"/>
    </row>
    <row r="119" spans="4:4" s="67" customFormat="1" x14ac:dyDescent="0.2">
      <c r="D119" s="79"/>
    </row>
    <row r="120" spans="4:4" s="67" customFormat="1" x14ac:dyDescent="0.2">
      <c r="D120" s="79"/>
    </row>
    <row r="121" spans="4:4" s="67" customFormat="1" x14ac:dyDescent="0.2">
      <c r="D121" s="79"/>
    </row>
    <row r="122" spans="4:4" s="67" customFormat="1" x14ac:dyDescent="0.2">
      <c r="D122" s="79"/>
    </row>
    <row r="123" spans="4:4" s="67" customFormat="1" x14ac:dyDescent="0.2">
      <c r="D123" s="79"/>
    </row>
    <row r="124" spans="4:4" s="67" customFormat="1" x14ac:dyDescent="0.2">
      <c r="D124" s="79"/>
    </row>
    <row r="125" spans="4:4" s="67" customFormat="1" x14ac:dyDescent="0.2">
      <c r="D125" s="79"/>
    </row>
    <row r="126" spans="4:4" s="67" customFormat="1" x14ac:dyDescent="0.2">
      <c r="D126" s="79"/>
    </row>
    <row r="127" spans="4:4" s="67" customFormat="1" x14ac:dyDescent="0.2">
      <c r="D127" s="79"/>
    </row>
    <row r="128" spans="4:4" s="67" customFormat="1" x14ac:dyDescent="0.2">
      <c r="D128" s="79"/>
    </row>
    <row r="129" spans="4:4" s="67" customFormat="1" x14ac:dyDescent="0.2">
      <c r="D129" s="79"/>
    </row>
    <row r="130" spans="4:4" s="67" customFormat="1" x14ac:dyDescent="0.2">
      <c r="D130" s="79"/>
    </row>
    <row r="131" spans="4:4" s="67" customFormat="1" x14ac:dyDescent="0.2">
      <c r="D131" s="79"/>
    </row>
    <row r="132" spans="4:4" s="67" customFormat="1" x14ac:dyDescent="0.2">
      <c r="D132" s="79"/>
    </row>
    <row r="133" spans="4:4" s="67" customFormat="1" x14ac:dyDescent="0.2">
      <c r="D133" s="79"/>
    </row>
    <row r="134" spans="4:4" s="67" customFormat="1" x14ac:dyDescent="0.2">
      <c r="D134" s="79"/>
    </row>
    <row r="135" spans="4:4" s="67" customFormat="1" x14ac:dyDescent="0.2">
      <c r="D135" s="79"/>
    </row>
    <row r="136" spans="4:4" s="67" customFormat="1" x14ac:dyDescent="0.2">
      <c r="D136" s="79"/>
    </row>
    <row r="137" spans="4:4" s="67" customFormat="1" x14ac:dyDescent="0.2">
      <c r="D137" s="79"/>
    </row>
    <row r="138" spans="4:4" s="67" customFormat="1" x14ac:dyDescent="0.2">
      <c r="D138" s="79"/>
    </row>
    <row r="139" spans="4:4" s="67" customFormat="1" x14ac:dyDescent="0.2">
      <c r="D139" s="79"/>
    </row>
    <row r="140" spans="4:4" s="67" customFormat="1" x14ac:dyDescent="0.2">
      <c r="D140" s="79"/>
    </row>
    <row r="141" spans="4:4" s="67" customFormat="1" x14ac:dyDescent="0.2">
      <c r="D141" s="79"/>
    </row>
    <row r="142" spans="4:4" s="67" customFormat="1" x14ac:dyDescent="0.2">
      <c r="D142" s="79"/>
    </row>
    <row r="143" spans="4:4" s="67" customFormat="1" x14ac:dyDescent="0.2">
      <c r="D143" s="79"/>
    </row>
    <row r="144" spans="4:4" s="67" customFormat="1" x14ac:dyDescent="0.2">
      <c r="D144" s="79"/>
    </row>
    <row r="145" spans="4:4" s="67" customFormat="1" x14ac:dyDescent="0.2">
      <c r="D145" s="79"/>
    </row>
    <row r="146" spans="4:4" s="67" customFormat="1" x14ac:dyDescent="0.2">
      <c r="D146" s="79"/>
    </row>
    <row r="147" spans="4:4" s="67" customFormat="1" x14ac:dyDescent="0.2">
      <c r="D147" s="79"/>
    </row>
    <row r="148" spans="4:4" s="67" customFormat="1" x14ac:dyDescent="0.2">
      <c r="D148" s="79"/>
    </row>
    <row r="149" spans="4:4" s="67" customFormat="1" x14ac:dyDescent="0.2">
      <c r="D149" s="79"/>
    </row>
    <row r="150" spans="4:4" s="67" customFormat="1" x14ac:dyDescent="0.2">
      <c r="D150" s="79"/>
    </row>
    <row r="151" spans="4:4" s="67" customFormat="1" x14ac:dyDescent="0.2">
      <c r="D151" s="79"/>
    </row>
    <row r="152" spans="4:4" s="67" customFormat="1" x14ac:dyDescent="0.2">
      <c r="D152" s="79"/>
    </row>
    <row r="153" spans="4:4" s="67" customFormat="1" x14ac:dyDescent="0.2">
      <c r="D153" s="79"/>
    </row>
    <row r="154" spans="4:4" s="67" customFormat="1" x14ac:dyDescent="0.2">
      <c r="D154" s="79"/>
    </row>
    <row r="155" spans="4:4" s="67" customFormat="1" x14ac:dyDescent="0.2">
      <c r="D155" s="79"/>
    </row>
    <row r="156" spans="4:4" s="67" customFormat="1" x14ac:dyDescent="0.2">
      <c r="D156" s="79"/>
    </row>
    <row r="157" spans="4:4" s="67" customFormat="1" x14ac:dyDescent="0.2">
      <c r="D157" s="79"/>
    </row>
    <row r="158" spans="4:4" s="67" customFormat="1" x14ac:dyDescent="0.2">
      <c r="D158" s="79"/>
    </row>
    <row r="159" spans="4:4" s="67" customFormat="1" x14ac:dyDescent="0.2">
      <c r="D159" s="79"/>
    </row>
    <row r="160" spans="4:4" s="67" customFormat="1" x14ac:dyDescent="0.2">
      <c r="D160" s="79"/>
    </row>
    <row r="161" spans="4:4" s="67" customFormat="1" x14ac:dyDescent="0.2">
      <c r="D161" s="79"/>
    </row>
    <row r="162" spans="4:4" s="67" customFormat="1" x14ac:dyDescent="0.2">
      <c r="D162" s="79"/>
    </row>
    <row r="163" spans="4:4" s="67" customFormat="1" x14ac:dyDescent="0.2">
      <c r="D163" s="79"/>
    </row>
    <row r="164" spans="4:4" s="67" customFormat="1" x14ac:dyDescent="0.2">
      <c r="D164" s="79"/>
    </row>
    <row r="165" spans="4:4" s="67" customFormat="1" x14ac:dyDescent="0.2">
      <c r="D165" s="79"/>
    </row>
    <row r="166" spans="4:4" s="67" customFormat="1" x14ac:dyDescent="0.2">
      <c r="D166" s="79"/>
    </row>
    <row r="167" spans="4:4" s="67" customFormat="1" x14ac:dyDescent="0.2">
      <c r="D167" s="79"/>
    </row>
    <row r="168" spans="4:4" s="67" customFormat="1" x14ac:dyDescent="0.2">
      <c r="D168" s="79"/>
    </row>
    <row r="169" spans="4:4" s="67" customFormat="1" x14ac:dyDescent="0.2">
      <c r="D169" s="79"/>
    </row>
    <row r="170" spans="4:4" s="67" customFormat="1" x14ac:dyDescent="0.2">
      <c r="D170" s="79"/>
    </row>
    <row r="171" spans="4:4" s="67" customFormat="1" x14ac:dyDescent="0.2">
      <c r="D171" s="79"/>
    </row>
    <row r="172" spans="4:4" s="67" customFormat="1" x14ac:dyDescent="0.2">
      <c r="D172" s="79"/>
    </row>
    <row r="173" spans="4:4" s="67" customFormat="1" x14ac:dyDescent="0.2">
      <c r="D173" s="79"/>
    </row>
    <row r="174" spans="4:4" s="67" customFormat="1" x14ac:dyDescent="0.2">
      <c r="D174" s="79"/>
    </row>
    <row r="175" spans="4:4" s="67" customFormat="1" x14ac:dyDescent="0.2">
      <c r="D175" s="79"/>
    </row>
    <row r="176" spans="4:4" s="67" customFormat="1" x14ac:dyDescent="0.2">
      <c r="D176" s="79"/>
    </row>
    <row r="177" spans="4:4" s="67" customFormat="1" x14ac:dyDescent="0.2">
      <c r="D177" s="79"/>
    </row>
    <row r="178" spans="4:4" s="67" customFormat="1" x14ac:dyDescent="0.2">
      <c r="D178" s="79"/>
    </row>
    <row r="179" spans="4:4" s="67" customFormat="1" x14ac:dyDescent="0.2">
      <c r="D179" s="79"/>
    </row>
    <row r="180" spans="4:4" s="67" customFormat="1" x14ac:dyDescent="0.2">
      <c r="D180" s="79"/>
    </row>
    <row r="181" spans="4:4" s="67" customFormat="1" x14ac:dyDescent="0.2">
      <c r="D181" s="79"/>
    </row>
    <row r="182" spans="4:4" s="67" customFormat="1" x14ac:dyDescent="0.2">
      <c r="D182" s="79"/>
    </row>
    <row r="183" spans="4:4" s="67" customFormat="1" x14ac:dyDescent="0.2">
      <c r="D183" s="79"/>
    </row>
    <row r="184" spans="4:4" s="67" customFormat="1" x14ac:dyDescent="0.2">
      <c r="D184" s="79"/>
    </row>
    <row r="185" spans="4:4" s="67" customFormat="1" x14ac:dyDescent="0.2">
      <c r="D185" s="79"/>
    </row>
    <row r="186" spans="4:4" s="67" customFormat="1" x14ac:dyDescent="0.2">
      <c r="D186" s="79"/>
    </row>
    <row r="187" spans="4:4" s="67" customFormat="1" x14ac:dyDescent="0.2">
      <c r="D187" s="79"/>
    </row>
    <row r="188" spans="4:4" s="67" customFormat="1" x14ac:dyDescent="0.2">
      <c r="D188" s="79"/>
    </row>
    <row r="189" spans="4:4" s="67" customFormat="1" x14ac:dyDescent="0.2">
      <c r="D189" s="79"/>
    </row>
    <row r="190" spans="4:4" s="67" customFormat="1" x14ac:dyDescent="0.2">
      <c r="D190" s="79"/>
    </row>
    <row r="191" spans="4:4" s="67" customFormat="1" x14ac:dyDescent="0.2">
      <c r="D191" s="79"/>
    </row>
    <row r="192" spans="4:4" s="67" customFormat="1" x14ac:dyDescent="0.2">
      <c r="D192" s="79"/>
    </row>
    <row r="193" spans="4:4" s="67" customFormat="1" x14ac:dyDescent="0.2">
      <c r="D193" s="79"/>
    </row>
    <row r="194" spans="4:4" s="67" customFormat="1" x14ac:dyDescent="0.2">
      <c r="D194" s="79"/>
    </row>
    <row r="195" spans="4:4" s="67" customFormat="1" x14ac:dyDescent="0.2">
      <c r="D195" s="79"/>
    </row>
    <row r="196" spans="4:4" s="67" customFormat="1" x14ac:dyDescent="0.2">
      <c r="D196" s="79"/>
    </row>
    <row r="197" spans="4:4" s="67" customFormat="1" x14ac:dyDescent="0.2">
      <c r="D197" s="79"/>
    </row>
    <row r="198" spans="4:4" s="67" customFormat="1" x14ac:dyDescent="0.2">
      <c r="D198" s="79"/>
    </row>
    <row r="199" spans="4:4" s="67" customFormat="1" x14ac:dyDescent="0.2">
      <c r="D199" s="79"/>
    </row>
    <row r="200" spans="4:4" s="67" customFormat="1" x14ac:dyDescent="0.2">
      <c r="D200" s="79"/>
    </row>
    <row r="201" spans="4:4" s="67" customFormat="1" x14ac:dyDescent="0.2">
      <c r="D201" s="79"/>
    </row>
    <row r="202" spans="4:4" s="67" customFormat="1" x14ac:dyDescent="0.2">
      <c r="D202" s="79"/>
    </row>
    <row r="203" spans="4:4" s="67" customFormat="1" x14ac:dyDescent="0.2">
      <c r="D203" s="79"/>
    </row>
    <row r="204" spans="4:4" s="67" customFormat="1" x14ac:dyDescent="0.2">
      <c r="D204" s="79"/>
    </row>
    <row r="205" spans="4:4" s="67" customFormat="1" x14ac:dyDescent="0.2">
      <c r="D205" s="79"/>
    </row>
    <row r="206" spans="4:4" s="67" customFormat="1" x14ac:dyDescent="0.2">
      <c r="D206" s="79"/>
    </row>
    <row r="207" spans="4:4" s="67" customFormat="1" x14ac:dyDescent="0.2">
      <c r="D207" s="79"/>
    </row>
    <row r="208" spans="4:4" s="67" customFormat="1" x14ac:dyDescent="0.2">
      <c r="D208" s="79"/>
    </row>
    <row r="209" spans="4:4" s="67" customFormat="1" x14ac:dyDescent="0.2">
      <c r="D209" s="79"/>
    </row>
    <row r="210" spans="4:4" s="67" customFormat="1" x14ac:dyDescent="0.2">
      <c r="D210" s="79"/>
    </row>
    <row r="211" spans="4:4" s="67" customFormat="1" x14ac:dyDescent="0.2">
      <c r="D211" s="79"/>
    </row>
    <row r="212" spans="4:4" s="67" customFormat="1" x14ac:dyDescent="0.2">
      <c r="D212" s="79"/>
    </row>
    <row r="213" spans="4:4" s="67" customFormat="1" x14ac:dyDescent="0.2">
      <c r="D213" s="79"/>
    </row>
    <row r="214" spans="4:4" s="67" customFormat="1" x14ac:dyDescent="0.2">
      <c r="D214" s="79"/>
    </row>
    <row r="215" spans="4:4" s="67" customFormat="1" x14ac:dyDescent="0.2">
      <c r="D215" s="79"/>
    </row>
    <row r="216" spans="4:4" s="67" customFormat="1" x14ac:dyDescent="0.2">
      <c r="D216" s="79"/>
    </row>
    <row r="217" spans="4:4" s="67" customFormat="1" x14ac:dyDescent="0.2">
      <c r="D217" s="79"/>
    </row>
    <row r="218" spans="4:4" s="67" customFormat="1" x14ac:dyDescent="0.2">
      <c r="D218" s="79"/>
    </row>
    <row r="219" spans="4:4" s="67" customFormat="1" x14ac:dyDescent="0.2">
      <c r="D219" s="79"/>
    </row>
    <row r="220" spans="4:4" s="67" customFormat="1" x14ac:dyDescent="0.2">
      <c r="D220" s="79"/>
    </row>
    <row r="221" spans="4:4" s="67" customFormat="1" x14ac:dyDescent="0.2">
      <c r="D221" s="79"/>
    </row>
    <row r="222" spans="4:4" s="67" customFormat="1" x14ac:dyDescent="0.2">
      <c r="D222" s="79"/>
    </row>
    <row r="223" spans="4:4" s="67" customFormat="1" x14ac:dyDescent="0.2">
      <c r="D223" s="79"/>
    </row>
    <row r="224" spans="4:4" s="67" customFormat="1" x14ac:dyDescent="0.2">
      <c r="D224" s="79"/>
    </row>
    <row r="225" spans="4:4" s="67" customFormat="1" x14ac:dyDescent="0.2">
      <c r="D225" s="79"/>
    </row>
    <row r="226" spans="4:4" s="67" customFormat="1" x14ac:dyDescent="0.2">
      <c r="D226" s="79"/>
    </row>
    <row r="227" spans="4:4" s="67" customFormat="1" x14ac:dyDescent="0.2">
      <c r="D227" s="79"/>
    </row>
    <row r="228" spans="4:4" s="67" customFormat="1" x14ac:dyDescent="0.2">
      <c r="D228" s="79"/>
    </row>
    <row r="229" spans="4:4" s="67" customFormat="1" x14ac:dyDescent="0.2">
      <c r="D229" s="79"/>
    </row>
    <row r="230" spans="4:4" s="67" customFormat="1" x14ac:dyDescent="0.2">
      <c r="D230" s="79"/>
    </row>
    <row r="231" spans="4:4" s="67" customFormat="1" x14ac:dyDescent="0.2">
      <c r="D231" s="79"/>
    </row>
    <row r="232" spans="4:4" s="67" customFormat="1" x14ac:dyDescent="0.2">
      <c r="D232" s="79"/>
    </row>
    <row r="233" spans="4:4" s="67" customFormat="1" x14ac:dyDescent="0.2">
      <c r="D233" s="79"/>
    </row>
    <row r="234" spans="4:4" s="67" customFormat="1" x14ac:dyDescent="0.2">
      <c r="D234" s="79"/>
    </row>
    <row r="235" spans="4:4" s="67" customFormat="1" x14ac:dyDescent="0.2">
      <c r="D235" s="79"/>
    </row>
    <row r="236" spans="4:4" s="67" customFormat="1" x14ac:dyDescent="0.2">
      <c r="D236" s="79"/>
    </row>
    <row r="237" spans="4:4" s="67" customFormat="1" x14ac:dyDescent="0.2">
      <c r="D237" s="79"/>
    </row>
    <row r="238" spans="4:4" s="67" customFormat="1" x14ac:dyDescent="0.2">
      <c r="D238" s="79"/>
    </row>
    <row r="239" spans="4:4" s="67" customFormat="1" x14ac:dyDescent="0.2">
      <c r="D239" s="79"/>
    </row>
    <row r="240" spans="4:4" s="67" customFormat="1" x14ac:dyDescent="0.2">
      <c r="D240" s="79"/>
    </row>
    <row r="241" spans="4:4" s="67" customFormat="1" x14ac:dyDescent="0.2">
      <c r="D241" s="79"/>
    </row>
    <row r="242" spans="4:4" s="67" customFormat="1" x14ac:dyDescent="0.2">
      <c r="D242" s="79"/>
    </row>
    <row r="243" spans="4:4" s="67" customFormat="1" x14ac:dyDescent="0.2">
      <c r="D243" s="79"/>
    </row>
    <row r="244" spans="4:4" s="67" customFormat="1" x14ac:dyDescent="0.2">
      <c r="D244" s="79"/>
    </row>
    <row r="245" spans="4:4" s="67" customFormat="1" x14ac:dyDescent="0.2">
      <c r="D245" s="79"/>
    </row>
    <row r="246" spans="4:4" s="67" customFormat="1" x14ac:dyDescent="0.2">
      <c r="D246" s="79"/>
    </row>
    <row r="247" spans="4:4" s="67" customFormat="1" x14ac:dyDescent="0.2">
      <c r="D247" s="79"/>
    </row>
    <row r="248" spans="4:4" s="67" customFormat="1" x14ac:dyDescent="0.2">
      <c r="D248" s="79"/>
    </row>
    <row r="249" spans="4:4" s="67" customFormat="1" x14ac:dyDescent="0.2">
      <c r="D249" s="79"/>
    </row>
    <row r="250" spans="4:4" s="67" customFormat="1" x14ac:dyDescent="0.2">
      <c r="D250" s="79"/>
    </row>
    <row r="251" spans="4:4" s="67" customFormat="1" x14ac:dyDescent="0.2">
      <c r="D251" s="79"/>
    </row>
    <row r="252" spans="4:4" s="67" customFormat="1" x14ac:dyDescent="0.2">
      <c r="D252" s="79"/>
    </row>
    <row r="253" spans="4:4" s="67" customFormat="1" x14ac:dyDescent="0.2">
      <c r="D253" s="79"/>
    </row>
    <row r="254" spans="4:4" s="67" customFormat="1" x14ac:dyDescent="0.2">
      <c r="D254" s="79"/>
    </row>
    <row r="255" spans="4:4" s="67" customFormat="1" x14ac:dyDescent="0.2">
      <c r="D255" s="79"/>
    </row>
    <row r="256" spans="4:4" s="67" customFormat="1" x14ac:dyDescent="0.2">
      <c r="D256" s="79"/>
    </row>
    <row r="257" spans="4:4" s="67" customFormat="1" x14ac:dyDescent="0.2">
      <c r="D257" s="79"/>
    </row>
    <row r="258" spans="4:4" s="67" customFormat="1" x14ac:dyDescent="0.2">
      <c r="D258" s="79"/>
    </row>
    <row r="259" spans="4:4" s="67" customFormat="1" x14ac:dyDescent="0.2">
      <c r="D259" s="79"/>
    </row>
    <row r="260" spans="4:4" s="67" customFormat="1" x14ac:dyDescent="0.2">
      <c r="D260" s="79"/>
    </row>
    <row r="261" spans="4:4" s="67" customFormat="1" x14ac:dyDescent="0.2">
      <c r="D261" s="79"/>
    </row>
    <row r="262" spans="4:4" s="67" customFormat="1" x14ac:dyDescent="0.2">
      <c r="D262" s="79"/>
    </row>
    <row r="263" spans="4:4" s="67" customFormat="1" x14ac:dyDescent="0.2">
      <c r="D263" s="79"/>
    </row>
    <row r="264" spans="4:4" s="67" customFormat="1" x14ac:dyDescent="0.2">
      <c r="D264" s="79"/>
    </row>
    <row r="265" spans="4:4" s="67" customFormat="1" x14ac:dyDescent="0.2">
      <c r="D265" s="79"/>
    </row>
    <row r="266" spans="4:4" s="67" customFormat="1" x14ac:dyDescent="0.2">
      <c r="D266" s="79"/>
    </row>
    <row r="267" spans="4:4" s="67" customFormat="1" x14ac:dyDescent="0.2">
      <c r="D267" s="79"/>
    </row>
    <row r="268" spans="4:4" s="67" customFormat="1" x14ac:dyDescent="0.2">
      <c r="D268" s="79"/>
    </row>
    <row r="269" spans="4:4" s="67" customFormat="1" x14ac:dyDescent="0.2">
      <c r="D269" s="79"/>
    </row>
    <row r="270" spans="4:4" s="67" customFormat="1" x14ac:dyDescent="0.2">
      <c r="D270" s="79"/>
    </row>
    <row r="271" spans="4:4" s="67" customFormat="1" x14ac:dyDescent="0.2">
      <c r="D271" s="79"/>
    </row>
    <row r="272" spans="4:4" s="67" customFormat="1" x14ac:dyDescent="0.2">
      <c r="D272" s="79"/>
    </row>
    <row r="273" spans="4:4" s="67" customFormat="1" x14ac:dyDescent="0.2">
      <c r="D273" s="79"/>
    </row>
    <row r="274" spans="4:4" s="67" customFormat="1" x14ac:dyDescent="0.2">
      <c r="D274" s="79"/>
    </row>
    <row r="275" spans="4:4" s="67" customFormat="1" x14ac:dyDescent="0.2">
      <c r="D275" s="79"/>
    </row>
    <row r="276" spans="4:4" s="67" customFormat="1" x14ac:dyDescent="0.2">
      <c r="D276" s="79"/>
    </row>
    <row r="277" spans="4:4" s="67" customFormat="1" x14ac:dyDescent="0.2">
      <c r="D277" s="79"/>
    </row>
    <row r="278" spans="4:4" s="67" customFormat="1" x14ac:dyDescent="0.2">
      <c r="D278" s="79"/>
    </row>
    <row r="279" spans="4:4" s="67" customFormat="1" x14ac:dyDescent="0.2">
      <c r="D279" s="79"/>
    </row>
    <row r="280" spans="4:4" s="67" customFormat="1" x14ac:dyDescent="0.2">
      <c r="D280" s="79"/>
    </row>
    <row r="281" spans="4:4" s="67" customFormat="1" x14ac:dyDescent="0.2">
      <c r="D281" s="79"/>
    </row>
    <row r="282" spans="4:4" s="67" customFormat="1" x14ac:dyDescent="0.2">
      <c r="D282" s="79"/>
    </row>
    <row r="283" spans="4:4" s="67" customFormat="1" x14ac:dyDescent="0.2">
      <c r="D283" s="79"/>
    </row>
    <row r="284" spans="4:4" s="67" customFormat="1" x14ac:dyDescent="0.2">
      <c r="D284" s="79"/>
    </row>
    <row r="285" spans="4:4" s="67" customFormat="1" x14ac:dyDescent="0.2">
      <c r="D285" s="79"/>
    </row>
    <row r="286" spans="4:4" s="67" customFormat="1" x14ac:dyDescent="0.2">
      <c r="D286" s="79"/>
    </row>
    <row r="287" spans="4:4" s="67" customFormat="1" x14ac:dyDescent="0.2">
      <c r="D287" s="79"/>
    </row>
    <row r="288" spans="4:4" s="67" customFormat="1" x14ac:dyDescent="0.2">
      <c r="D288" s="79"/>
    </row>
    <row r="289" spans="4:4" s="67" customFormat="1" x14ac:dyDescent="0.2">
      <c r="D289" s="79"/>
    </row>
    <row r="290" spans="4:4" s="67" customFormat="1" x14ac:dyDescent="0.2">
      <c r="D290" s="79"/>
    </row>
    <row r="291" spans="4:4" s="67" customFormat="1" x14ac:dyDescent="0.2">
      <c r="D291" s="79"/>
    </row>
    <row r="292" spans="4:4" s="67" customFormat="1" x14ac:dyDescent="0.2">
      <c r="D292" s="79"/>
    </row>
    <row r="293" spans="4:4" s="67" customFormat="1" x14ac:dyDescent="0.2">
      <c r="D293" s="79"/>
    </row>
    <row r="294" spans="4:4" s="67" customFormat="1" x14ac:dyDescent="0.2">
      <c r="D294" s="79"/>
    </row>
    <row r="295" spans="4:4" s="67" customFormat="1" x14ac:dyDescent="0.2">
      <c r="D295" s="79"/>
    </row>
    <row r="296" spans="4:4" s="67" customFormat="1" x14ac:dyDescent="0.2">
      <c r="D296" s="79"/>
    </row>
    <row r="297" spans="4:4" s="67" customFormat="1" x14ac:dyDescent="0.2">
      <c r="D297" s="79"/>
    </row>
    <row r="298" spans="4:4" s="67" customFormat="1" x14ac:dyDescent="0.2">
      <c r="D298" s="79"/>
    </row>
    <row r="299" spans="4:4" s="67" customFormat="1" x14ac:dyDescent="0.2">
      <c r="D299" s="79"/>
    </row>
    <row r="300" spans="4:4" s="67" customFormat="1" x14ac:dyDescent="0.2">
      <c r="D300" s="79"/>
    </row>
    <row r="301" spans="4:4" s="67" customFormat="1" x14ac:dyDescent="0.2">
      <c r="D301" s="79"/>
    </row>
    <row r="302" spans="4:4" s="67" customFormat="1" x14ac:dyDescent="0.2">
      <c r="D302" s="79"/>
    </row>
    <row r="303" spans="4:4" s="67" customFormat="1" x14ac:dyDescent="0.2">
      <c r="D303" s="79"/>
    </row>
    <row r="304" spans="4:4" s="67" customFormat="1" x14ac:dyDescent="0.2">
      <c r="D304" s="79"/>
    </row>
    <row r="305" spans="4:4" s="67" customFormat="1" x14ac:dyDescent="0.2">
      <c r="D305" s="79"/>
    </row>
    <row r="306" spans="4:4" s="67" customFormat="1" x14ac:dyDescent="0.2">
      <c r="D306" s="79"/>
    </row>
    <row r="307" spans="4:4" s="67" customFormat="1" x14ac:dyDescent="0.2">
      <c r="D307" s="79"/>
    </row>
    <row r="308" spans="4:4" s="67" customFormat="1" x14ac:dyDescent="0.2">
      <c r="D308" s="79"/>
    </row>
    <row r="309" spans="4:4" s="67" customFormat="1" x14ac:dyDescent="0.2">
      <c r="D309" s="79"/>
    </row>
    <row r="310" spans="4:4" s="67" customFormat="1" x14ac:dyDescent="0.2">
      <c r="D310" s="79"/>
    </row>
    <row r="311" spans="4:4" s="67" customFormat="1" x14ac:dyDescent="0.2">
      <c r="D311" s="79"/>
    </row>
    <row r="312" spans="4:4" s="67" customFormat="1" x14ac:dyDescent="0.2">
      <c r="D312" s="79"/>
    </row>
    <row r="313" spans="4:4" s="67" customFormat="1" x14ac:dyDescent="0.2">
      <c r="D313" s="79"/>
    </row>
    <row r="314" spans="4:4" s="67" customFormat="1" x14ac:dyDescent="0.2">
      <c r="D314" s="79"/>
    </row>
    <row r="315" spans="4:4" s="67" customFormat="1" x14ac:dyDescent="0.2">
      <c r="D315" s="79"/>
    </row>
    <row r="316" spans="4:4" s="67" customFormat="1" x14ac:dyDescent="0.2">
      <c r="D316" s="79"/>
    </row>
    <row r="317" spans="4:4" s="67" customFormat="1" x14ac:dyDescent="0.2">
      <c r="D317" s="79"/>
    </row>
    <row r="318" spans="4:4" s="67" customFormat="1" x14ac:dyDescent="0.2">
      <c r="D318" s="79"/>
    </row>
    <row r="319" spans="4:4" s="67" customFormat="1" x14ac:dyDescent="0.2">
      <c r="D319" s="79"/>
    </row>
    <row r="320" spans="4:4" s="67" customFormat="1" x14ac:dyDescent="0.2">
      <c r="D320" s="79"/>
    </row>
    <row r="321" spans="4:4" s="67" customFormat="1" x14ac:dyDescent="0.2">
      <c r="D321" s="79"/>
    </row>
    <row r="322" spans="4:4" s="67" customFormat="1" x14ac:dyDescent="0.2">
      <c r="D322" s="79"/>
    </row>
    <row r="323" spans="4:4" s="67" customFormat="1" x14ac:dyDescent="0.2">
      <c r="D323" s="79"/>
    </row>
    <row r="324" spans="4:4" s="67" customFormat="1" x14ac:dyDescent="0.2">
      <c r="D324" s="79"/>
    </row>
    <row r="325" spans="4:4" s="67" customFormat="1" x14ac:dyDescent="0.2">
      <c r="D325" s="79"/>
    </row>
    <row r="326" spans="4:4" s="67" customFormat="1" x14ac:dyDescent="0.2">
      <c r="D326" s="79"/>
    </row>
    <row r="327" spans="4:4" s="67" customFormat="1" x14ac:dyDescent="0.2">
      <c r="D327" s="79"/>
    </row>
    <row r="328" spans="4:4" s="67" customFormat="1" x14ac:dyDescent="0.2">
      <c r="D328" s="79"/>
    </row>
    <row r="329" spans="4:4" s="67" customFormat="1" x14ac:dyDescent="0.2">
      <c r="D329" s="79"/>
    </row>
    <row r="330" spans="4:4" s="67" customFormat="1" x14ac:dyDescent="0.2">
      <c r="D330" s="79"/>
    </row>
    <row r="331" spans="4:4" s="67" customFormat="1" x14ac:dyDescent="0.2">
      <c r="D331" s="79"/>
    </row>
    <row r="332" spans="4:4" s="67" customFormat="1" x14ac:dyDescent="0.2">
      <c r="D332" s="79"/>
    </row>
    <row r="333" spans="4:4" s="67" customFormat="1" x14ac:dyDescent="0.2">
      <c r="D333" s="79"/>
    </row>
    <row r="334" spans="4:4" s="67" customFormat="1" x14ac:dyDescent="0.2">
      <c r="D334" s="79"/>
    </row>
    <row r="335" spans="4:4" s="67" customFormat="1" x14ac:dyDescent="0.2">
      <c r="D335" s="79"/>
    </row>
    <row r="336" spans="4:4" s="67" customFormat="1" x14ac:dyDescent="0.2">
      <c r="D336" s="79"/>
    </row>
    <row r="337" spans="4:4" s="67" customFormat="1" x14ac:dyDescent="0.2">
      <c r="D337" s="79"/>
    </row>
    <row r="338" spans="4:4" s="67" customFormat="1" x14ac:dyDescent="0.2">
      <c r="D338" s="79"/>
    </row>
    <row r="339" spans="4:4" s="67" customFormat="1" x14ac:dyDescent="0.2">
      <c r="D339" s="79"/>
    </row>
    <row r="340" spans="4:4" s="67" customFormat="1" x14ac:dyDescent="0.2">
      <c r="D340" s="79"/>
    </row>
    <row r="341" spans="4:4" s="67" customFormat="1" x14ac:dyDescent="0.2">
      <c r="D341" s="79"/>
    </row>
    <row r="342" spans="4:4" s="67" customFormat="1" x14ac:dyDescent="0.2">
      <c r="D342" s="79"/>
    </row>
    <row r="343" spans="4:4" s="67" customFormat="1" x14ac:dyDescent="0.2">
      <c r="D343" s="79"/>
    </row>
    <row r="344" spans="4:4" s="67" customFormat="1" x14ac:dyDescent="0.2">
      <c r="D344" s="79"/>
    </row>
    <row r="345" spans="4:4" s="67" customFormat="1" x14ac:dyDescent="0.2">
      <c r="D345" s="79"/>
    </row>
    <row r="346" spans="4:4" s="67" customFormat="1" x14ac:dyDescent="0.2">
      <c r="D346" s="79"/>
    </row>
    <row r="347" spans="4:4" s="67" customFormat="1" x14ac:dyDescent="0.2">
      <c r="D347" s="79"/>
    </row>
    <row r="348" spans="4:4" s="67" customFormat="1" x14ac:dyDescent="0.2">
      <c r="D348" s="79"/>
    </row>
    <row r="349" spans="4:4" s="67" customFormat="1" x14ac:dyDescent="0.2">
      <c r="D349" s="79"/>
    </row>
    <row r="350" spans="4:4" s="67" customFormat="1" x14ac:dyDescent="0.2">
      <c r="D350" s="79"/>
    </row>
    <row r="351" spans="4:4" s="67" customFormat="1" x14ac:dyDescent="0.2">
      <c r="D351" s="79"/>
    </row>
    <row r="352" spans="4:4" s="67" customFormat="1" x14ac:dyDescent="0.2">
      <c r="D352" s="79"/>
    </row>
    <row r="353" spans="4:4" s="67" customFormat="1" x14ac:dyDescent="0.2">
      <c r="D353" s="79"/>
    </row>
    <row r="354" spans="4:4" s="67" customFormat="1" x14ac:dyDescent="0.2">
      <c r="D354" s="79"/>
    </row>
    <row r="355" spans="4:4" s="67" customFormat="1" x14ac:dyDescent="0.2">
      <c r="D355" s="79"/>
    </row>
    <row r="356" spans="4:4" s="67" customFormat="1" x14ac:dyDescent="0.2">
      <c r="D356" s="79"/>
    </row>
    <row r="357" spans="4:4" s="67" customFormat="1" x14ac:dyDescent="0.2">
      <c r="D357" s="79"/>
    </row>
    <row r="358" spans="4:4" s="67" customFormat="1" x14ac:dyDescent="0.2">
      <c r="D358" s="79"/>
    </row>
    <row r="359" spans="4:4" s="67" customFormat="1" x14ac:dyDescent="0.2">
      <c r="D359" s="79"/>
    </row>
    <row r="360" spans="4:4" s="67" customFormat="1" x14ac:dyDescent="0.2">
      <c r="D360" s="79"/>
    </row>
    <row r="361" spans="4:4" s="67" customFormat="1" x14ac:dyDescent="0.2">
      <c r="D361" s="79"/>
    </row>
    <row r="362" spans="4:4" s="67" customFormat="1" x14ac:dyDescent="0.2">
      <c r="D362" s="79"/>
    </row>
    <row r="363" spans="4:4" s="67" customFormat="1" x14ac:dyDescent="0.2">
      <c r="D363" s="79"/>
    </row>
    <row r="364" spans="4:4" s="67" customFormat="1" x14ac:dyDescent="0.2">
      <c r="D364" s="79"/>
    </row>
    <row r="365" spans="4:4" s="67" customFormat="1" x14ac:dyDescent="0.2">
      <c r="D365" s="79"/>
    </row>
    <row r="366" spans="4:4" s="67" customFormat="1" x14ac:dyDescent="0.2">
      <c r="D366" s="79"/>
    </row>
    <row r="367" spans="4:4" s="67" customFormat="1" x14ac:dyDescent="0.2">
      <c r="D367" s="79"/>
    </row>
    <row r="368" spans="4:4" s="67" customFormat="1" x14ac:dyDescent="0.2">
      <c r="D368" s="79"/>
    </row>
    <row r="369" spans="4:4" s="67" customFormat="1" x14ac:dyDescent="0.2">
      <c r="D369" s="79"/>
    </row>
    <row r="370" spans="4:4" s="67" customFormat="1" x14ac:dyDescent="0.2">
      <c r="D370" s="79"/>
    </row>
    <row r="371" spans="4:4" s="67" customFormat="1" x14ac:dyDescent="0.2">
      <c r="D371" s="79"/>
    </row>
    <row r="372" spans="4:4" s="67" customFormat="1" x14ac:dyDescent="0.2">
      <c r="D372" s="79"/>
    </row>
    <row r="373" spans="4:4" s="67" customFormat="1" x14ac:dyDescent="0.2">
      <c r="D373" s="79"/>
    </row>
    <row r="374" spans="4:4" s="67" customFormat="1" x14ac:dyDescent="0.2">
      <c r="D374" s="79"/>
    </row>
    <row r="375" spans="4:4" s="67" customFormat="1" x14ac:dyDescent="0.2">
      <c r="D375" s="79"/>
    </row>
    <row r="376" spans="4:4" s="67" customFormat="1" x14ac:dyDescent="0.2">
      <c r="D376" s="79"/>
    </row>
    <row r="377" spans="4:4" s="67" customFormat="1" x14ac:dyDescent="0.2">
      <c r="D377" s="79"/>
    </row>
    <row r="378" spans="4:4" s="67" customFormat="1" x14ac:dyDescent="0.2">
      <c r="D378" s="79"/>
    </row>
    <row r="379" spans="4:4" s="67" customFormat="1" x14ac:dyDescent="0.2">
      <c r="D379" s="79"/>
    </row>
    <row r="380" spans="4:4" s="67" customFormat="1" x14ac:dyDescent="0.2">
      <c r="D380" s="79"/>
    </row>
    <row r="381" spans="4:4" s="67" customFormat="1" x14ac:dyDescent="0.2">
      <c r="D381" s="79"/>
    </row>
    <row r="382" spans="4:4" s="67" customFormat="1" x14ac:dyDescent="0.2">
      <c r="D382" s="79"/>
    </row>
    <row r="383" spans="4:4" s="67" customFormat="1" x14ac:dyDescent="0.2">
      <c r="D383" s="79"/>
    </row>
    <row r="384" spans="4:4" s="67" customFormat="1" x14ac:dyDescent="0.2">
      <c r="D384" s="79"/>
    </row>
    <row r="385" spans="4:4" s="67" customFormat="1" x14ac:dyDescent="0.2">
      <c r="D385" s="79"/>
    </row>
    <row r="386" spans="4:4" s="67" customFormat="1" x14ac:dyDescent="0.2">
      <c r="D386" s="79"/>
    </row>
    <row r="387" spans="4:4" s="67" customFormat="1" x14ac:dyDescent="0.2">
      <c r="D387" s="79"/>
    </row>
    <row r="388" spans="4:4" s="67" customFormat="1" x14ac:dyDescent="0.2">
      <c r="D388" s="79"/>
    </row>
    <row r="389" spans="4:4" s="67" customFormat="1" x14ac:dyDescent="0.2">
      <c r="D389" s="79"/>
    </row>
    <row r="390" spans="4:4" s="67" customFormat="1" x14ac:dyDescent="0.2">
      <c r="D390" s="79"/>
    </row>
    <row r="391" spans="4:4" s="67" customFormat="1" x14ac:dyDescent="0.2">
      <c r="D391" s="79"/>
    </row>
    <row r="392" spans="4:4" s="67" customFormat="1" x14ac:dyDescent="0.2">
      <c r="D392" s="79"/>
    </row>
    <row r="393" spans="4:4" s="67" customFormat="1" x14ac:dyDescent="0.2">
      <c r="D393" s="79"/>
    </row>
    <row r="394" spans="4:4" s="67" customFormat="1" x14ac:dyDescent="0.2">
      <c r="D394" s="79"/>
    </row>
    <row r="395" spans="4:4" s="67" customFormat="1" x14ac:dyDescent="0.2">
      <c r="D395" s="79"/>
    </row>
    <row r="396" spans="4:4" s="67" customFormat="1" x14ac:dyDescent="0.2">
      <c r="D396" s="79"/>
    </row>
    <row r="397" spans="4:4" s="67" customFormat="1" x14ac:dyDescent="0.2">
      <c r="D397" s="79"/>
    </row>
    <row r="398" spans="4:4" s="67" customFormat="1" x14ac:dyDescent="0.2">
      <c r="D398" s="79"/>
    </row>
    <row r="399" spans="4:4" s="67" customFormat="1" x14ac:dyDescent="0.2">
      <c r="D399" s="79"/>
    </row>
    <row r="400" spans="4:4" s="67" customFormat="1" x14ac:dyDescent="0.2">
      <c r="D400" s="79"/>
    </row>
    <row r="401" spans="4:4" s="67" customFormat="1" x14ac:dyDescent="0.2">
      <c r="D401" s="79"/>
    </row>
    <row r="402" spans="4:4" s="67" customFormat="1" x14ac:dyDescent="0.2">
      <c r="D402" s="79"/>
    </row>
    <row r="403" spans="4:4" s="67" customFormat="1" x14ac:dyDescent="0.2">
      <c r="D403" s="79"/>
    </row>
    <row r="404" spans="4:4" s="67" customFormat="1" x14ac:dyDescent="0.2">
      <c r="D404" s="79"/>
    </row>
    <row r="405" spans="4:4" s="67" customFormat="1" x14ac:dyDescent="0.2">
      <c r="D405" s="79"/>
    </row>
    <row r="406" spans="4:4" s="67" customFormat="1" x14ac:dyDescent="0.2">
      <c r="D406" s="79"/>
    </row>
    <row r="407" spans="4:4" s="67" customFormat="1" x14ac:dyDescent="0.2">
      <c r="D407" s="79"/>
    </row>
    <row r="408" spans="4:4" s="67" customFormat="1" x14ac:dyDescent="0.2">
      <c r="D408" s="79"/>
    </row>
    <row r="409" spans="4:4" s="67" customFormat="1" x14ac:dyDescent="0.2">
      <c r="D409" s="79"/>
    </row>
    <row r="410" spans="4:4" s="67" customFormat="1" x14ac:dyDescent="0.2">
      <c r="D410" s="79"/>
    </row>
    <row r="411" spans="4:4" s="67" customFormat="1" x14ac:dyDescent="0.2">
      <c r="D411" s="79"/>
    </row>
    <row r="412" spans="4:4" s="67" customFormat="1" x14ac:dyDescent="0.2">
      <c r="D412" s="79"/>
    </row>
    <row r="413" spans="4:4" s="67" customFormat="1" x14ac:dyDescent="0.2">
      <c r="D413" s="79"/>
    </row>
    <row r="414" spans="4:4" s="67" customFormat="1" x14ac:dyDescent="0.2">
      <c r="D414" s="79"/>
    </row>
    <row r="415" spans="4:4" s="67" customFormat="1" x14ac:dyDescent="0.2">
      <c r="D415" s="79"/>
    </row>
    <row r="416" spans="4:4" s="67" customFormat="1" x14ac:dyDescent="0.2">
      <c r="D416" s="79"/>
    </row>
    <row r="417" spans="4:4" s="67" customFormat="1" x14ac:dyDescent="0.2">
      <c r="D417" s="79"/>
    </row>
    <row r="418" spans="4:4" s="67" customFormat="1" x14ac:dyDescent="0.2">
      <c r="D418" s="79"/>
    </row>
    <row r="419" spans="4:4" s="67" customFormat="1" x14ac:dyDescent="0.2">
      <c r="D419" s="79"/>
    </row>
    <row r="420" spans="4:4" s="67" customFormat="1" x14ac:dyDescent="0.2">
      <c r="D420" s="79"/>
    </row>
    <row r="421" spans="4:4" s="67" customFormat="1" x14ac:dyDescent="0.2">
      <c r="D421" s="79"/>
    </row>
    <row r="422" spans="4:4" s="67" customFormat="1" x14ac:dyDescent="0.2">
      <c r="D422" s="79"/>
    </row>
    <row r="423" spans="4:4" s="67" customFormat="1" x14ac:dyDescent="0.2">
      <c r="D423" s="79"/>
    </row>
    <row r="424" spans="4:4" s="67" customFormat="1" x14ac:dyDescent="0.2">
      <c r="D424" s="79"/>
    </row>
    <row r="425" spans="4:4" s="67" customFormat="1" x14ac:dyDescent="0.2">
      <c r="D425" s="79"/>
    </row>
    <row r="426" spans="4:4" s="67" customFormat="1" x14ac:dyDescent="0.2">
      <c r="D426" s="79"/>
    </row>
    <row r="427" spans="4:4" s="67" customFormat="1" x14ac:dyDescent="0.2">
      <c r="D427" s="79"/>
    </row>
    <row r="428" spans="4:4" s="67" customFormat="1" x14ac:dyDescent="0.2">
      <c r="D428" s="79"/>
    </row>
    <row r="429" spans="4:4" s="67" customFormat="1" x14ac:dyDescent="0.2">
      <c r="D429" s="79"/>
    </row>
    <row r="430" spans="4:4" s="67" customFormat="1" x14ac:dyDescent="0.2">
      <c r="D430" s="79"/>
    </row>
    <row r="431" spans="4:4" s="67" customFormat="1" x14ac:dyDescent="0.2">
      <c r="D431" s="79"/>
    </row>
    <row r="432" spans="4:4" s="67" customFormat="1" x14ac:dyDescent="0.2">
      <c r="D432" s="79"/>
    </row>
    <row r="433" spans="4:4" s="67" customFormat="1" x14ac:dyDescent="0.2">
      <c r="D433" s="79"/>
    </row>
    <row r="434" spans="4:4" s="67" customFormat="1" x14ac:dyDescent="0.2">
      <c r="D434" s="79"/>
    </row>
    <row r="435" spans="4:4" s="67" customFormat="1" x14ac:dyDescent="0.2">
      <c r="D435" s="79"/>
    </row>
    <row r="436" spans="4:4" s="67" customFormat="1" x14ac:dyDescent="0.2">
      <c r="D436" s="79"/>
    </row>
    <row r="437" spans="4:4" s="67" customFormat="1" x14ac:dyDescent="0.2">
      <c r="D437" s="79"/>
    </row>
    <row r="438" spans="4:4" s="67" customFormat="1" x14ac:dyDescent="0.2">
      <c r="D438" s="79"/>
    </row>
    <row r="439" spans="4:4" s="67" customFormat="1" x14ac:dyDescent="0.2">
      <c r="D439" s="79"/>
    </row>
    <row r="440" spans="4:4" s="67" customFormat="1" x14ac:dyDescent="0.2">
      <c r="D440" s="79"/>
    </row>
    <row r="441" spans="4:4" s="67" customFormat="1" x14ac:dyDescent="0.2">
      <c r="D441" s="79"/>
    </row>
    <row r="442" spans="4:4" s="67" customFormat="1" x14ac:dyDescent="0.2">
      <c r="D442" s="79"/>
    </row>
    <row r="443" spans="4:4" s="67" customFormat="1" x14ac:dyDescent="0.2">
      <c r="D443" s="79"/>
    </row>
    <row r="444" spans="4:4" s="67" customFormat="1" x14ac:dyDescent="0.2">
      <c r="D444" s="79"/>
    </row>
    <row r="445" spans="4:4" s="67" customFormat="1" x14ac:dyDescent="0.2">
      <c r="D445" s="79"/>
    </row>
    <row r="446" spans="4:4" s="67" customFormat="1" x14ac:dyDescent="0.2">
      <c r="D446" s="79"/>
    </row>
    <row r="447" spans="4:4" s="67" customFormat="1" x14ac:dyDescent="0.2">
      <c r="D447" s="79"/>
    </row>
    <row r="448" spans="4:4" s="67" customFormat="1" x14ac:dyDescent="0.2">
      <c r="D448" s="79"/>
    </row>
    <row r="449" spans="4:4" s="67" customFormat="1" x14ac:dyDescent="0.2">
      <c r="D449" s="79"/>
    </row>
    <row r="450" spans="4:4" s="67" customFormat="1" x14ac:dyDescent="0.2">
      <c r="D450" s="79"/>
    </row>
    <row r="451" spans="4:4" s="67" customFormat="1" x14ac:dyDescent="0.2">
      <c r="D451" s="79"/>
    </row>
    <row r="452" spans="4:4" s="67" customFormat="1" x14ac:dyDescent="0.2">
      <c r="D452" s="79"/>
    </row>
    <row r="453" spans="4:4" s="67" customFormat="1" x14ac:dyDescent="0.2">
      <c r="D453" s="79"/>
    </row>
    <row r="454" spans="4:4" s="67" customFormat="1" x14ac:dyDescent="0.2">
      <c r="D454" s="79"/>
    </row>
    <row r="455" spans="4:4" s="67" customFormat="1" x14ac:dyDescent="0.2">
      <c r="D455" s="79"/>
    </row>
    <row r="456" spans="4:4" s="67" customFormat="1" x14ac:dyDescent="0.2">
      <c r="D456" s="79"/>
    </row>
    <row r="457" spans="4:4" s="67" customFormat="1" x14ac:dyDescent="0.2">
      <c r="D457" s="79"/>
    </row>
    <row r="458" spans="4:4" s="67" customFormat="1" x14ac:dyDescent="0.2">
      <c r="D458" s="79"/>
    </row>
    <row r="459" spans="4:4" s="67" customFormat="1" x14ac:dyDescent="0.2">
      <c r="D459" s="79"/>
    </row>
    <row r="460" spans="4:4" s="67" customFormat="1" x14ac:dyDescent="0.2">
      <c r="D460" s="79"/>
    </row>
    <row r="461" spans="4:4" s="67" customFormat="1" x14ac:dyDescent="0.2">
      <c r="D461" s="79"/>
    </row>
    <row r="462" spans="4:4" s="67" customFormat="1" x14ac:dyDescent="0.2">
      <c r="D462" s="79"/>
    </row>
    <row r="463" spans="4:4" s="67" customFormat="1" x14ac:dyDescent="0.2">
      <c r="D463" s="79"/>
    </row>
    <row r="464" spans="4:4" s="67" customFormat="1" x14ac:dyDescent="0.2">
      <c r="D464" s="79"/>
    </row>
    <row r="465" spans="4:4" s="67" customFormat="1" x14ac:dyDescent="0.2">
      <c r="D465" s="79"/>
    </row>
    <row r="466" spans="4:4" s="67" customFormat="1" x14ac:dyDescent="0.2">
      <c r="D466" s="79"/>
    </row>
    <row r="467" spans="4:4" s="67" customFormat="1" x14ac:dyDescent="0.2">
      <c r="D467" s="79"/>
    </row>
    <row r="468" spans="4:4" s="67" customFormat="1" x14ac:dyDescent="0.2">
      <c r="D468" s="79"/>
    </row>
    <row r="469" spans="4:4" s="67" customFormat="1" x14ac:dyDescent="0.2">
      <c r="D469" s="79"/>
    </row>
    <row r="470" spans="4:4" s="67" customFormat="1" x14ac:dyDescent="0.2">
      <c r="D470" s="79"/>
    </row>
    <row r="471" spans="4:4" s="67" customFormat="1" x14ac:dyDescent="0.2">
      <c r="D471" s="79"/>
    </row>
    <row r="472" spans="4:4" s="67" customFormat="1" x14ac:dyDescent="0.2">
      <c r="D472" s="79"/>
    </row>
    <row r="473" spans="4:4" s="67" customFormat="1" x14ac:dyDescent="0.2">
      <c r="D473" s="79"/>
    </row>
    <row r="474" spans="4:4" s="67" customFormat="1" x14ac:dyDescent="0.2">
      <c r="D474" s="79"/>
    </row>
    <row r="475" spans="4:4" s="67" customFormat="1" x14ac:dyDescent="0.2">
      <c r="D475" s="79"/>
    </row>
    <row r="476" spans="4:4" s="67" customFormat="1" x14ac:dyDescent="0.2">
      <c r="D476" s="79"/>
    </row>
    <row r="477" spans="4:4" s="67" customFormat="1" x14ac:dyDescent="0.2">
      <c r="D477" s="79"/>
    </row>
    <row r="478" spans="4:4" s="67" customFormat="1" x14ac:dyDescent="0.2">
      <c r="D478" s="79"/>
    </row>
    <row r="479" spans="4:4" s="67" customFormat="1" x14ac:dyDescent="0.2">
      <c r="D479" s="79"/>
    </row>
    <row r="480" spans="4:4" s="67" customFormat="1" x14ac:dyDescent="0.2">
      <c r="D480" s="79"/>
    </row>
    <row r="481" spans="4:4" s="67" customFormat="1" x14ac:dyDescent="0.2">
      <c r="D481" s="79"/>
    </row>
    <row r="482" spans="4:4" s="67" customFormat="1" x14ac:dyDescent="0.2">
      <c r="D482" s="79"/>
    </row>
    <row r="483" spans="4:4" s="67" customFormat="1" x14ac:dyDescent="0.2">
      <c r="D483" s="79"/>
    </row>
    <row r="484" spans="4:4" s="67" customFormat="1" x14ac:dyDescent="0.2">
      <c r="D484" s="79"/>
    </row>
    <row r="485" spans="4:4" s="67" customFormat="1" x14ac:dyDescent="0.2">
      <c r="D485" s="79"/>
    </row>
    <row r="486" spans="4:4" s="67" customFormat="1" x14ac:dyDescent="0.2">
      <c r="D486" s="79"/>
    </row>
    <row r="487" spans="4:4" s="67" customFormat="1" x14ac:dyDescent="0.2">
      <c r="D487" s="79"/>
    </row>
    <row r="488" spans="4:4" s="67" customFormat="1" x14ac:dyDescent="0.2">
      <c r="D488" s="79"/>
    </row>
    <row r="489" spans="4:4" s="67" customFormat="1" x14ac:dyDescent="0.2">
      <c r="D489" s="79"/>
    </row>
    <row r="490" spans="4:4" s="67" customFormat="1" x14ac:dyDescent="0.2">
      <c r="D490" s="79"/>
    </row>
    <row r="491" spans="4:4" s="67" customFormat="1" x14ac:dyDescent="0.2">
      <c r="D491" s="79"/>
    </row>
    <row r="492" spans="4:4" s="67" customFormat="1" x14ac:dyDescent="0.2">
      <c r="D492" s="79"/>
    </row>
    <row r="493" spans="4:4" s="67" customFormat="1" x14ac:dyDescent="0.2">
      <c r="D493" s="79"/>
    </row>
    <row r="494" spans="4:4" s="67" customFormat="1" x14ac:dyDescent="0.2">
      <c r="D494" s="79"/>
    </row>
    <row r="495" spans="4:4" s="67" customFormat="1" x14ac:dyDescent="0.2">
      <c r="D495" s="79"/>
    </row>
    <row r="496" spans="4:4" s="67" customFormat="1" x14ac:dyDescent="0.2">
      <c r="D496" s="79"/>
    </row>
    <row r="497" spans="4:4" s="67" customFormat="1" x14ac:dyDescent="0.2">
      <c r="D497" s="79"/>
    </row>
    <row r="498" spans="4:4" s="67" customFormat="1" x14ac:dyDescent="0.2">
      <c r="D498" s="79"/>
    </row>
    <row r="499" spans="4:4" s="67" customFormat="1" x14ac:dyDescent="0.2">
      <c r="D499" s="79"/>
    </row>
    <row r="500" spans="4:4" s="67" customFormat="1" x14ac:dyDescent="0.2">
      <c r="D500" s="79"/>
    </row>
    <row r="501" spans="4:4" s="67" customFormat="1" x14ac:dyDescent="0.2">
      <c r="D501" s="79"/>
    </row>
    <row r="502" spans="4:4" s="67" customFormat="1" x14ac:dyDescent="0.2">
      <c r="D502" s="79"/>
    </row>
    <row r="503" spans="4:4" s="67" customFormat="1" x14ac:dyDescent="0.2">
      <c r="D503" s="79"/>
    </row>
    <row r="504" spans="4:4" s="67" customFormat="1" x14ac:dyDescent="0.2">
      <c r="D504" s="79"/>
    </row>
    <row r="505" spans="4:4" s="67" customFormat="1" x14ac:dyDescent="0.2">
      <c r="D505" s="79"/>
    </row>
    <row r="506" spans="4:4" s="67" customFormat="1" x14ac:dyDescent="0.2">
      <c r="D506" s="79"/>
    </row>
    <row r="507" spans="4:4" s="67" customFormat="1" x14ac:dyDescent="0.2">
      <c r="D507" s="79"/>
    </row>
    <row r="508" spans="4:4" s="67" customFormat="1" x14ac:dyDescent="0.2">
      <c r="D508" s="79"/>
    </row>
    <row r="509" spans="4:4" s="67" customFormat="1" x14ac:dyDescent="0.2">
      <c r="D509" s="79"/>
    </row>
    <row r="510" spans="4:4" s="67" customFormat="1" x14ac:dyDescent="0.2">
      <c r="D510" s="79"/>
    </row>
    <row r="511" spans="4:4" s="67" customFormat="1" x14ac:dyDescent="0.2">
      <c r="D511" s="79"/>
    </row>
    <row r="512" spans="4:4" s="67" customFormat="1" x14ac:dyDescent="0.2">
      <c r="D512" s="79"/>
    </row>
    <row r="513" spans="4:4" s="67" customFormat="1" x14ac:dyDescent="0.2">
      <c r="D513" s="79"/>
    </row>
    <row r="514" spans="4:4" s="67" customFormat="1" x14ac:dyDescent="0.2">
      <c r="D514" s="79"/>
    </row>
    <row r="515" spans="4:4" s="67" customFormat="1" x14ac:dyDescent="0.2">
      <c r="D515" s="79"/>
    </row>
    <row r="516" spans="4:4" s="67" customFormat="1" x14ac:dyDescent="0.2">
      <c r="D516" s="79"/>
    </row>
    <row r="517" spans="4:4" s="67" customFormat="1" x14ac:dyDescent="0.2">
      <c r="D517" s="79"/>
    </row>
    <row r="518" spans="4:4" s="67" customFormat="1" x14ac:dyDescent="0.2">
      <c r="D518" s="79"/>
    </row>
    <row r="519" spans="4:4" s="67" customFormat="1" x14ac:dyDescent="0.2">
      <c r="D519" s="79"/>
    </row>
    <row r="520" spans="4:4" s="67" customFormat="1" x14ac:dyDescent="0.2">
      <c r="D520" s="79"/>
    </row>
    <row r="521" spans="4:4" s="67" customFormat="1" x14ac:dyDescent="0.2">
      <c r="D521" s="79"/>
    </row>
    <row r="522" spans="4:4" s="67" customFormat="1" x14ac:dyDescent="0.2">
      <c r="D522" s="79"/>
    </row>
    <row r="523" spans="4:4" s="67" customFormat="1" x14ac:dyDescent="0.2">
      <c r="D523" s="79"/>
    </row>
    <row r="524" spans="4:4" s="67" customFormat="1" x14ac:dyDescent="0.2">
      <c r="D524" s="79"/>
    </row>
    <row r="525" spans="4:4" s="67" customFormat="1" x14ac:dyDescent="0.2">
      <c r="D525" s="79"/>
    </row>
    <row r="526" spans="4:4" s="67" customFormat="1" x14ac:dyDescent="0.2">
      <c r="D526" s="79"/>
    </row>
    <row r="527" spans="4:4" s="67" customFormat="1" x14ac:dyDescent="0.2">
      <c r="D527" s="79"/>
    </row>
    <row r="528" spans="4:4" s="67" customFormat="1" x14ac:dyDescent="0.2">
      <c r="D528" s="79"/>
    </row>
    <row r="529" spans="4:4" s="67" customFormat="1" x14ac:dyDescent="0.2">
      <c r="D529" s="79"/>
    </row>
    <row r="530" spans="4:4" s="67" customFormat="1" x14ac:dyDescent="0.2">
      <c r="D530" s="79"/>
    </row>
    <row r="531" spans="4:4" s="67" customFormat="1" x14ac:dyDescent="0.2">
      <c r="D531" s="79"/>
    </row>
    <row r="532" spans="4:4" s="67" customFormat="1" x14ac:dyDescent="0.2">
      <c r="D532" s="79"/>
    </row>
    <row r="533" spans="4:4" s="67" customFormat="1" x14ac:dyDescent="0.2">
      <c r="D533" s="79"/>
    </row>
    <row r="534" spans="4:4" s="67" customFormat="1" x14ac:dyDescent="0.2">
      <c r="D534" s="79"/>
    </row>
    <row r="535" spans="4:4" s="67" customFormat="1" x14ac:dyDescent="0.2">
      <c r="D535" s="79"/>
    </row>
    <row r="536" spans="4:4" s="67" customFormat="1" x14ac:dyDescent="0.2">
      <c r="D536" s="79"/>
    </row>
    <row r="537" spans="4:4" s="67" customFormat="1" x14ac:dyDescent="0.2">
      <c r="D537" s="79"/>
    </row>
    <row r="538" spans="4:4" s="67" customFormat="1" x14ac:dyDescent="0.2">
      <c r="D538" s="79"/>
    </row>
    <row r="539" spans="4:4" s="67" customFormat="1" x14ac:dyDescent="0.2">
      <c r="D539" s="79"/>
    </row>
    <row r="540" spans="4:4" s="67" customFormat="1" x14ac:dyDescent="0.2">
      <c r="D540" s="79"/>
    </row>
    <row r="541" spans="4:4" s="67" customFormat="1" x14ac:dyDescent="0.2">
      <c r="D541" s="79"/>
    </row>
    <row r="542" spans="4:4" s="67" customFormat="1" x14ac:dyDescent="0.2">
      <c r="D542" s="79"/>
    </row>
    <row r="543" spans="4:4" s="67" customFormat="1" x14ac:dyDescent="0.2">
      <c r="D543" s="79"/>
    </row>
    <row r="544" spans="4:4" s="67" customFormat="1" x14ac:dyDescent="0.2">
      <c r="D544" s="79"/>
    </row>
    <row r="545" spans="4:4" s="67" customFormat="1" x14ac:dyDescent="0.2">
      <c r="D545" s="79"/>
    </row>
    <row r="546" spans="4:4" s="67" customFormat="1" x14ac:dyDescent="0.2">
      <c r="D546" s="79"/>
    </row>
    <row r="547" spans="4:4" s="67" customFormat="1" x14ac:dyDescent="0.2">
      <c r="D547" s="79"/>
    </row>
    <row r="548" spans="4:4" s="67" customFormat="1" x14ac:dyDescent="0.2">
      <c r="D548" s="79"/>
    </row>
    <row r="549" spans="4:4" s="67" customFormat="1" x14ac:dyDescent="0.2">
      <c r="D549" s="79"/>
    </row>
    <row r="550" spans="4:4" s="67" customFormat="1" x14ac:dyDescent="0.2">
      <c r="D550" s="79"/>
    </row>
    <row r="551" spans="4:4" s="67" customFormat="1" x14ac:dyDescent="0.2">
      <c r="D551" s="79"/>
    </row>
    <row r="552" spans="4:4" s="67" customFormat="1" x14ac:dyDescent="0.2">
      <c r="D552" s="79"/>
    </row>
    <row r="553" spans="4:4" s="67" customFormat="1" x14ac:dyDescent="0.2">
      <c r="D553" s="79"/>
    </row>
    <row r="554" spans="4:4" s="67" customFormat="1" x14ac:dyDescent="0.2">
      <c r="D554" s="79"/>
    </row>
    <row r="555" spans="4:4" s="67" customFormat="1" x14ac:dyDescent="0.2">
      <c r="D555" s="79"/>
    </row>
    <row r="556" spans="4:4" s="67" customFormat="1" x14ac:dyDescent="0.2">
      <c r="D556" s="79"/>
    </row>
    <row r="557" spans="4:4" s="67" customFormat="1" x14ac:dyDescent="0.2">
      <c r="D557" s="79"/>
    </row>
    <row r="558" spans="4:4" s="67" customFormat="1" x14ac:dyDescent="0.2">
      <c r="D558" s="79"/>
    </row>
    <row r="559" spans="4:4" s="67" customFormat="1" x14ac:dyDescent="0.2">
      <c r="D559" s="79"/>
    </row>
    <row r="560" spans="4:4" s="67" customFormat="1" x14ac:dyDescent="0.2">
      <c r="D560" s="79"/>
    </row>
    <row r="561" spans="2:4" s="67" customFormat="1" x14ac:dyDescent="0.2">
      <c r="D561" s="79"/>
    </row>
    <row r="562" spans="2:4" x14ac:dyDescent="0.2">
      <c r="B562" s="67"/>
      <c r="C562" s="67"/>
      <c r="D562" s="79"/>
    </row>
  </sheetData>
  <sheetProtection formatCells="0" formatColumns="0" formatRows="0" insertColumns="0" insertRows="0" insertHyperlinks="0" deleteColumns="0" deleteRows="0" sort="0" autoFilter="0" pivotTables="0"/>
  <printOptions horizontalCentered="1" verticalCentered="1"/>
  <pageMargins left="0.27559055118110237" right="0.27559055118110237" top="0.47244094488188981" bottom="0.31496062992125984" header="0.67" footer="0.51181102362204722"/>
  <pageSetup paperSize="9" scale="60" orientation="portrait" horizontalDpi="4294967292" verticalDpi="300" r:id="rId1"/>
  <headerFooter alignWithMargins="0">
    <oddHeader xml:space="preserve">&amp;L                     &amp;R      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C66FECF416D34983C8127CCE38F102" ma:contentTypeVersion="1" ma:contentTypeDescription="Crear nuevo documento." ma:contentTypeScope="" ma:versionID="91b845886ea91cd5219c03c9fc77e71f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f0f3cd94-4f9a-4f08-a83f-c424feb2ea3d" targetNamespace="http://schemas.microsoft.com/office/2006/metadata/properties" ma:root="true" ma:fieldsID="56dc71da59742f4a883ba0bd2aaa49cf" ns1:_="" ns2:_="" ns3:_="">
    <xsd:import namespace="http://schemas.microsoft.com/sharepoint/v3"/>
    <xsd:import namespace="8b099203-c902-4a5b-992f-1f849b15ff82"/>
    <xsd:import namespace="f0f3cd94-4f9a-4f08-a83f-c424feb2ea3d"/>
    <xsd:element name="properties">
      <xsd:complexType>
        <xsd:sequence>
          <xsd:element name="documentManagement">
            <xsd:complexType>
              <xsd:all>
                <xsd:element ref="ns2:email1" minOccurs="0"/>
                <xsd:element ref="ns2:esTitulo" minOccurs="0"/>
                <xsd:element ref="ns2:esSubTitulo" minOccurs="0"/>
                <xsd:element ref="ns2:direccion" minOccurs="0"/>
                <xsd:element ref="ns2:telefono" minOccurs="0"/>
                <xsd:element ref="ns2:fax" minOccurs="0"/>
                <xsd:element ref="ns2:web" minOccurs="0"/>
                <xsd:element ref="ns2:onClick" minOccurs="0"/>
                <xsd:element ref="ns2:esSubDestacado" minOccurs="0"/>
                <xsd:element ref="ns1:PublishingStartDate" minOccurs="0"/>
                <xsd:element ref="ns1:PublishingExpirationDate" minOccurs="0"/>
                <xsd:element ref="ns3:transparenciaIndicador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1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email1" ma:index="8" nillable="true" ma:displayName="email" ma:internalName="email1">
      <xsd:simpleType>
        <xsd:restriction base="dms:Unknown"/>
      </xsd:simpleType>
    </xsd:element>
    <xsd:element name="esTitulo" ma:index="9" nillable="true" ma:displayName="esTitulo" ma:internalName="esTitulo">
      <xsd:simpleType>
        <xsd:restriction base="dms:Note">
          <xsd:maxLength value="255"/>
        </xsd:restriction>
      </xsd:simpleType>
    </xsd:element>
    <xsd:element name="esSubTitulo" ma:index="10" nillable="true" ma:displayName="esSubTitulo" ma:internalName="esSubTitulo">
      <xsd:simpleType>
        <xsd:restriction base="dms:Note">
          <xsd:maxLength value="255"/>
        </xsd:restriction>
      </xsd:simpleType>
    </xsd:element>
    <xsd:element name="direccion" ma:index="11" nillable="true" ma:displayName="direccion" ma:internalName="direccion">
      <xsd:simpleType>
        <xsd:restriction base="dms:Note">
          <xsd:maxLength value="255"/>
        </xsd:restriction>
      </xsd:simpleType>
    </xsd:element>
    <xsd:element name="telefono" ma:index="12" nillable="true" ma:displayName="telefono" ma:internalName="telefono">
      <xsd:simpleType>
        <xsd:restriction base="dms:Note">
          <xsd:maxLength value="255"/>
        </xsd:restriction>
      </xsd:simpleType>
    </xsd:element>
    <xsd:element name="fax" ma:index="13" nillable="true" ma:displayName="fax" ma:internalName="fax">
      <xsd:simpleType>
        <xsd:restriction base="dms:Note">
          <xsd:maxLength value="255"/>
        </xsd:restriction>
      </xsd:simpleType>
    </xsd:element>
    <xsd:element name="web" ma:index="14" nillable="true" ma:displayName="web" ma:internalName="web">
      <xsd:simpleType>
        <xsd:restriction base="dms:Note">
          <xsd:maxLength value="255"/>
        </xsd:restriction>
      </xsd:simpleType>
    </xsd:element>
    <xsd:element name="onClick" ma:index="15" nillable="true" ma:displayName="onClick" ma:hidden="true" ma:internalName="onClick" ma:readOnly="false">
      <xsd:simpleType>
        <xsd:restriction base="dms:Note"/>
      </xsd:simpleType>
    </xsd:element>
    <xsd:element name="esSubDestacado" ma:index="16" nillable="true" ma:displayName="esSubDestacado" ma:internalName="esSubDestacado">
      <xsd:simpleType>
        <xsd:restriction base="dms:Note">
          <xsd:maxLength value="255"/>
        </xsd:restriction>
      </xsd:simpleType>
    </xsd:element>
    <xsd:element name="_dlc_DocId" ma:index="2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2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f3cd94-4f9a-4f08-a83f-c424feb2ea3d" elementFormDefault="qualified">
    <xsd:import namespace="http://schemas.microsoft.com/office/2006/documentManagement/types"/>
    <xsd:import namespace="http://schemas.microsoft.com/office/infopath/2007/PartnerControls"/>
    <xsd:element name="transparenciaIndicadores" ma:index="19" nillable="true" ma:displayName="transparenciaIndicadores" ma:default="transInd1" ma:format="Dropdown" ma:internalName="transparenciaIndicadores">
      <xsd:simpleType>
        <xsd:restriction base="dms:Choice">
          <xsd:enumeration value="transInd1"/>
          <xsd:enumeration value="transInd2"/>
          <xsd:enumeration value="transInd3"/>
          <xsd:enumeration value="transInd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1 xmlns="8b099203-c902-4a5b-992f-1f849b15ff82" xsi:nil="true"/>
    <transparenciaIndicadores xmlns="f0f3cd94-4f9a-4f08-a83f-c424feb2ea3d">transInd1</transparenciaIndicadores>
    <esTitulo xmlns="8b099203-c902-4a5b-992f-1f849b15ff82" xsi:nil="true"/>
    <onClick xmlns="8b099203-c902-4a5b-992f-1f849b15ff82" xsi:nil="true"/>
    <esSubTitulo xmlns="8b099203-c902-4a5b-992f-1f849b15ff82" xsi:nil="true"/>
    <telefono xmlns="8b099203-c902-4a5b-992f-1f849b15ff82" xsi:nil="true"/>
    <web xmlns="8b099203-c902-4a5b-992f-1f849b15ff82" xsi:nil="true"/>
    <PublishingExpirationDate xmlns="http://schemas.microsoft.com/sharepoint/v3" xsi:nil="true"/>
    <esSubDestacado xmlns="8b099203-c902-4a5b-992f-1f849b15ff82" xsi:nil="true"/>
    <PublishingStartDate xmlns="http://schemas.microsoft.com/sharepoint/v3" xsi:nil="true"/>
    <direccion xmlns="8b099203-c902-4a5b-992f-1f849b15ff82" xsi:nil="true"/>
    <fax xmlns="8b099203-c902-4a5b-992f-1f849b15ff82" xsi:nil="true"/>
    <_dlc_DocId xmlns="8b099203-c902-4a5b-992f-1f849b15ff82">Q5F7QW3RQ55V-1814-8</_dlc_DocId>
    <_dlc_DocIdUrl xmlns="8b099203-c902-4a5b-992f-1f849b15ff82">
      <Url>http://admin.webtenerife.com/es/corporativa/transparencia/economica/_layouts/DocIdRedir.aspx?ID=Q5F7QW3RQ55V-1814-8</Url>
      <Description>Q5F7QW3RQ55V-1814-8</Description>
    </_dlc_DocIdUrl>
    <_dlc_DocIdPersistId xmlns="8b099203-c902-4a5b-992f-1f849b15ff82">false</_dlc_DocIdPersistId>
  </documentManagement>
</p:properties>
</file>

<file path=customXml/itemProps1.xml><?xml version="1.0" encoding="utf-8"?>
<ds:datastoreItem xmlns:ds="http://schemas.openxmlformats.org/officeDocument/2006/customXml" ds:itemID="{4741A9DD-CA64-4E4A-87E8-573D2DF0EDFB}"/>
</file>

<file path=customXml/itemProps2.xml><?xml version="1.0" encoding="utf-8"?>
<ds:datastoreItem xmlns:ds="http://schemas.openxmlformats.org/officeDocument/2006/customXml" ds:itemID="{A3796AA3-16EC-4611-AA7A-A9C330F8AF46}"/>
</file>

<file path=customXml/itemProps3.xml><?xml version="1.0" encoding="utf-8"?>
<ds:datastoreItem xmlns:ds="http://schemas.openxmlformats.org/officeDocument/2006/customXml" ds:itemID="{2ACE0366-9C21-41A4-B62B-BB89894CFD1F}"/>
</file>

<file path=customXml/itemProps4.xml><?xml version="1.0" encoding="utf-8"?>
<ds:datastoreItem xmlns:ds="http://schemas.openxmlformats.org/officeDocument/2006/customXml" ds:itemID="{0C102AF7-3BE2-47D1-BF92-C26F115F0B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CPYG</vt:lpstr>
      <vt:lpstr>ACTIVO</vt:lpstr>
      <vt:lpstr>PASIVO</vt:lpstr>
      <vt:lpstr>ACTIVO!Área_de_impresión</vt:lpstr>
      <vt:lpstr>CPYG!Área_de_impresión</vt:lpstr>
      <vt:lpstr>PASIVO!Área_de_impresión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2015</dc:title>
  <dc:creator>Carmelo Ortiz</dc:creator>
  <cp:lastModifiedBy>Carmelo Ortiz</cp:lastModifiedBy>
  <dcterms:created xsi:type="dcterms:W3CDTF">2015-02-04T12:30:16Z</dcterms:created>
  <dcterms:modified xsi:type="dcterms:W3CDTF">2015-02-04T12:32:45Z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0x010100BDC66FECF416D34983C8127CCE38F102</vt:lpwstr>
  </property>
  <property fmtid="{D5CDD505-2E9C-101B-9397-08002B2CF9AE}" pid="3" name="Order">
    <vt:r8>500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_dlc_DocIdItemGuid">
    <vt:lpwstr>9e3c7d22-dee8-4d6a-8c7a-859ec668ee8a</vt:lpwstr>
  </property>
  <property fmtid="{D5CDD505-2E9C-101B-9397-08002B2CF9AE}" pid="9" name="display_urn">
    <vt:lpwstr>Cuenta del sistema</vt:lpwstr>
  </property>
  <property fmtid="{D5CDD505-2E9C-101B-9397-08002B2CF9AE}" pid="11" name="xd_Signature">
    <vt:bool>false</vt:bool>
  </property>
</Properties>
</file>